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C:\Users\senka.mihalic\OneDrive - INGRA d.d\Dokumenti\KINGSTON\OBJAVE (i Zvone arhiva)\OBJAVE\2026\2026 07 31 INGRA TFI Q2 2026\"/>
    </mc:Choice>
  </mc:AlternateContent>
  <xr:revisionPtr revIDLastSave="0" documentId="13_ncr:1_{61CB7C33-8405-499E-B2B2-BCCF14CFAEBB}" xr6:coauthVersionLast="47" xr6:coauthVersionMax="47" xr10:uidLastSave="{00000000-0000-0000-0000-000000000000}"/>
  <bookViews>
    <workbookView xWindow="-104" yWindow="-104" windowWidth="29699" windowHeight="16197" activeTab="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Hlk180597270" localSheetId="6">Bilješke!$A$136</definedName>
    <definedName name="_Hlk180597430" localSheetId="6">Bilješke!#REF!</definedName>
    <definedName name="_Hlk203988908" localSheetId="6">Bilješke!$A$338</definedName>
    <definedName name="_xlnm.Print_Area" localSheetId="1">Bilanca!$A$1:$I$135</definedName>
    <definedName name="_xlnm.Print_Area" localSheetId="6">Bilješke!$A$1:$I$418</definedName>
    <definedName name="_xlnm.Print_Area" localSheetId="4">NT_D!$A$1:$I$53</definedName>
    <definedName name="_xlnm.Print_Area" localSheetId="3">NT_I!$A$1:$I$59</definedName>
    <definedName name="_xlnm.Print_Area" localSheetId="0">'Opći podaci'!$A$1:$J$61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 i="21" l="1"/>
  <c r="K98" i="26"/>
  <c r="J98" i="26"/>
  <c r="I98" i="26"/>
  <c r="H98" i="26"/>
  <c r="H91" i="26"/>
  <c r="H109" i="26" l="1"/>
  <c r="H110" i="26" s="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<sst xmlns="http://schemas.openxmlformats.org/spreadsheetml/2006/main" count="976" uniqueCount="745">
  <si>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</si>
  <si>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</si>
  <si>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</si>
  <si>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</si>
  <si>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</si>
  <si>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</si>
  <si>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</si>
  <si>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</si>
  <si>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</si>
  <si>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</si>
  <si>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</si>
  <si>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</si>
  <si>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</si>
  <si>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</si>
  <si>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</si>
  <si>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</si>
  <si>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</si>
  <si>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</si>
  <si>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</si>
  <si>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</si>
  <si>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</si>
  <si>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</si>
  <si>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</si>
  <si>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</si>
  <si>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</si>
  <si>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</si>
  <si>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</si>
  <si>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</si>
  <si>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</si>
  <si>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</si>
  <si>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</si>
  <si>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</si>
  <si>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</si>
  <si>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</si>
  <si>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</si>
  <si>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</si>
  <si>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</si>
  <si>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</si>
  <si>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</si>
  <si>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</si>
  <si>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</si>
  <si>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</si>
  <si>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</si>
  <si>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</si>
  <si>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</si>
  <si>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</si>
  <si>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</si>
  <si>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</si>
  <si>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</si>
  <si>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</si>
  <si>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</si>
  <si>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</si>
  <si>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</si>
  <si>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</si>
  <si>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</si>
  <si>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</si>
  <si>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</si>
  <si>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</si>
  <si>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</si>
  <si>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</si>
  <si>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</si>
  <si>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</si>
  <si>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</si>
  <si>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</si>
  <si>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</si>
  <si>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</si>
  <si>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</si>
  <si>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</si>
  <si>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</si>
  <si>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</si>
  <si>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</si>
  <si>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</si>
  <si>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</si>
  <si>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</si>
  <si>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</si>
  <si>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</si>
  <si>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</si>
  <si>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</si>
  <si>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</si>
  <si>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</si>
  <si>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</si>
  <si>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</si>
  <si>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</si>
  <si>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</si>
  <si>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</si>
  <si>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</si>
  <si>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</si>
  <si>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</si>
  <si>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</si>
  <si>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</si>
  <si>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</si>
  <si>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</si>
  <si>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</si>
  <si>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</si>
  <si>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</si>
  <si>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</si>
  <si>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</si>
  <si>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</si>
  <si>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</si>
  <si>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</si>
  <si>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</si>
  <si>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</si>
  <si>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</si>
  <si>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</si>
  <si>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</si>
  <si>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</si>
  <si>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</si>
  <si>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</si>
  <si>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</si>
  <si>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</si>
  <si>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</si>
  <si>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</si>
  <si>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</si>
  <si>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</si>
  <si>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</si>
  <si>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</si>
  <si>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</si>
  <si>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</si>
  <si>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</si>
  <si>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</si>
  <si>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</si>
  <si>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</si>
  <si>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</si>
  <si>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</si>
  <si>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</si>
  <si>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</si>
  <si>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</si>
  <si>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</si>
  <si>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</si>
  <si>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</si>
  <si>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</si>
  <si>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</si>
  <si>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</si>
  <si>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</si>
  <si>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</si>
  <si>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</si>
  <si>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</si>
  <si>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</si>
  <si>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</si>
  <si>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</si>
  <si>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</si>
  <si>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</si>
  <si>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</si>
  <si>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</si>
  <si>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</si>
  <si>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</si>
  <si>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</si>
  <si>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</si>
  <si>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</si>
  <si>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</si>
  <si>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</si>
  <si>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</si>
  <si>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</si>
  <si>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</si>
  <si>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</si>
  <si>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</si>
  <si>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</si>
  <si>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</si>
  <si>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</si>
  <si>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</si>
  <si>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</si>
  <si>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</si>
  <si>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</si>
  <si>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</si>
  <si>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</si>
  <si>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</si>
  <si>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</si>
  <si>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</si>
  <si>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</si>
  <si>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</si>
  <si>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</si>
  <si>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</si>
  <si>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</si>
  <si>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</si>
  <si>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</si>
  <si>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</si>
  <si>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</si>
  <si>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</si>
  <si>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</si>
  <si>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</si>
  <si>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</si>
  <si>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</si>
  <si>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</si>
  <si>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</si>
  <si>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</si>
  <si>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</si>
  <si>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</si>
  <si>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</si>
  <si>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</si>
  <si>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</si>
  <si>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</si>
  <si>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</si>
  <si>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</si>
  <si>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</si>
  <si>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</si>
  <si>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</si>
  <si>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</si>
  <si>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</si>
  <si>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</si>
  <si>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</si>
  <si>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</si>
  <si>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</si>
  <si>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</si>
  <si>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</si>
  <si>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</si>
  <si>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</si>
  <si>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</si>
  <si>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</si>
  <si>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</si>
  <si>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</si>
  <si>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</si>
  <si>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</si>
  <si>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</si>
  <si>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</si>
  <si>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</si>
  <si>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</si>
  <si>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</si>
  <si>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</si>
  <si>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</si>
  <si>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</si>
  <si>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</si>
  <si>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</si>
  <si>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</si>
  <si>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</si>
  <si>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</si>
  <si>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</si>
  <si>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</si>
  <si>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</si>
  <si>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</si>
  <si>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</si>
  <si>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</si>
  <si>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</si>
  <si>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</si>
  <si>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</si>
  <si>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</si>
  <si>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</si>
  <si>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</si>
  <si>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</si>
  <si>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</si>
  <si>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</si>
  <si>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</si>
  <si>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</si>
  <si>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</si>
  <si>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</si>
  <si>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</si>
  <si>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</si>
  <si>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</si>
  <si>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</si>
  <si>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</si>
  <si>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</si>
  <si>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</si>
  <si>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</si>
  <si>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</si>
  <si>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</si>
  <si>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</si>
  <si>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</si>
  <si>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</si>
  <si>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</si>
  <si>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</si>
  <si>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</si>
  <si>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</si>
  <si>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</si>
  <si>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</si>
  <si>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</si>
  <si>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</si>
  <si>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</si>
  <si>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</si>
  <si>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</si>
  <si>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</si>
  <si>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</si>
  <si>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</si>
  <si>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</si>
  <si>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</si>
  <si>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</si>
  <si>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</si>
  <si>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</si>
  <si>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</si>
  <si>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</si>
  <si>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</si>
  <si>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</si>
  <si>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</si>
  <si>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</si>
  <si>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</si>
  <si>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</si>
  <si>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</si>
  <si>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</si>
  <si>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</si>
  <si>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</si>
  <si>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</si>
  <si>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</si>
  <si>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</si>
  <si>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</si>
  <si>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</si>
  <si>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</si>
  <si>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</si>
  <si>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</si>
  <si>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</si>
  <si>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</si>
  <si>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</si>
  <si>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</si>
  <si>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</si>
  <si>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</si>
  <si>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</si>
  <si>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</si>
  <si>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</si>
  <si>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</si>
  <si>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</si>
  <si>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</si>
  <si>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</si>
  <si>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</si>
  <si>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</si>
  <si>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</si>
  <si>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</si>
  <si>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</si>
  <si>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</si>
  <si>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</si>
  <si>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</si>
  <si>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</si>
  <si>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</si>
  <si>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</si>
  <si>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</si>
  <si>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</si>
  <si>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</si>
  <si>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</si>
  <si>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</si>
  <si>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</si>
  <si>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</si>
  <si>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</si>
  <si>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</si>
  <si>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</si>
  <si>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</si>
  <si>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</si>
  <si>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</si>
  <si>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</si>
  <si>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</si>
  <si>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</si>
  <si>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</si>
  <si>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</si>
  <si>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</si>
  <si>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</si>
  <si>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</si>
  <si>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</si>
  <si>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</si>
  <si>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</si>
  <si>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</si>
  <si>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</si>
  <si>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</si>
  <si>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</si>
  <si>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</si>
  <si>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</si>
  <si>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</si>
  <si>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</si>
  <si>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</si>
  <si>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</si>
  <si>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</si>
  <si>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</si>
  <si>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</si>
  <si>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</si>
  <si>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</si>
  <si>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</si>
  <si>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</si>
  <si>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</si>
  <si>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</si>
  <si>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</si>
  <si>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</si>
  <si>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</si>
  <si>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</si>
  <si>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</si>
  <si>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</si>
  <si>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</si>
  <si>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</si>
  <si>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</si>
  <si>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</si>
  <si>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</si>
  <si>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</si>
  <si>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</si>
  <si>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</si>
  <si>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</si>
  <si>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</si>
  <si>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</si>
  <si>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</si>
  <si>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</si>
  <si>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</si>
  <si>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</si>
  <si>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</si>
  <si>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</si>
  <si>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</si>
  <si>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</si>
  <si>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</si>
  <si>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</si>
  <si>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</si>
  <si>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</si>
  <si>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</si>
  <si>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</si>
  <si>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</si>
  <si>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</si>
  <si>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</si>
  <si>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</si>
  <si>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</si>
  <si>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</si>
  <si>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</si>
  <si>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</si>
  <si>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</si>
  <si>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</si>
  <si>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</si>
  <si>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</si>
  <si>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</si>
  <si>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</si>
  <si>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</si>
  <si>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</si>
  <si>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</si>
  <si>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</si>
  <si>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</si>
  <si>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</si>
  <si>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</si>
  <si>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</si>
  <si>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</si>
  <si>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</si>
  <si>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</si>
  <si>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</si>
  <si>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</si>
  <si>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</si>
  <si>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</si>
  <si>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</si>
  <si>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</si>
  <si>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</si>
  <si>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</si>
  <si>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</si>
  <si>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</si>
  <si>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</si>
  <si>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</si>
  <si>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</si>
  <si>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</si>
  <si>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</si>
  <si>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</si>
  <si>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</si>
  <si>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</si>
  <si>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</si>
  <si>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</si>
  <si>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</si>
  <si>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</si>
  <si>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</si>
  <si>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</si>
  <si>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</si>
  <si>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</si>
  <si>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</si>
  <si>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</si>
  <si>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</si>
  <si>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</si>
  <si>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</si>
  <si>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Obveznik: INGRA GRUPA</t>
  </si>
  <si>
    <t>03277267</t>
  </si>
  <si>
    <t>HR</t>
  </si>
  <si>
    <t>080020443</t>
  </si>
  <si>
    <t>7478000040JHIQLL5W26</t>
  </si>
  <si>
    <t>14049708426</t>
  </si>
  <si>
    <t>2457</t>
  </si>
  <si>
    <t>INGRA d.d.</t>
  </si>
  <si>
    <t>ZAGREB</t>
  </si>
  <si>
    <t>Alexandera von Humboldta 4b</t>
  </si>
  <si>
    <t>ir@ingra.hr</t>
  </si>
  <si>
    <t>www.ingra.hr</t>
  </si>
  <si>
    <t>LANIŠTE d.o.o.</t>
  </si>
  <si>
    <t>INGRA NEKRETNINE d.o.o.</t>
  </si>
  <si>
    <t>GREENGRA d.o.o.</t>
  </si>
  <si>
    <t xml:space="preserve">ALEXANDERA VON HUMBOLDTA 4B, ZAGREB </t>
  </si>
  <si>
    <t>Asić Ivan</t>
  </si>
  <si>
    <t>016102548</t>
  </si>
  <si>
    <t>ivan.asic@ingra.hr</t>
  </si>
  <si>
    <t xml:space="preserve">stanje na dan 30.06.2026. </t>
  </si>
  <si>
    <t>u razdoblju 01.01.2026. do 30.06.2026.</t>
  </si>
  <si>
    <t xml:space="preserve">BILJEŠKE UZ FINANCIJSKE IZVJEŠTAJE - TFI
(koji se sastavljaju za tromjesečna razdoblja)
Naziv izdavatelja:  GRUPA INGRA
OIB: 14049708426
Izvještajno razdoblje: 01.01.2026. - 30.06.2026.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</si>
  <si>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a) objašnjenje poslovnih događaja koji su značajni za razumijevanje promjena u izvještaju o financijskom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t>
  </si>
  <si>
    <t>Najznačajniji pokazatelji poslovanja:</t>
  </si>
  <si>
    <t>2025.</t>
  </si>
  <si>
    <t>2026.</t>
  </si>
  <si>
    <t>(EUR '000)</t>
  </si>
  <si>
    <t>Poslovni prihodi</t>
  </si>
  <si>
    <t>EBITDA</t>
  </si>
  <si>
    <t>Financijski rashodi - neto</t>
  </si>
  <si>
    <t>Neto dobit</t>
  </si>
  <si>
    <t xml:space="preserve">b) informacije gdje je omogućen pristup posljednjim godišnjim financijskim izvještajima, radi razumijevanja informacija objavljenih u bilješkama uz financijske izvještaje sastavljene za izvještajno tromjesečno razdoblje, </t>
  </si>
  <si>
    <t>Pristup godišnjim financijskim izvještajima omogućen je na internet stranicama Zagrebačke burze www.zse.hr</t>
  </si>
  <si>
    <t>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t>
  </si>
  <si>
    <t>Računovodstvene politike ostale su nepromijenjene u odnosu na godišnje revidirane financijske izvještaje.</t>
  </si>
  <si>
    <t xml:space="preserve">d) objašnjenje poslovnih rezultata u slučaju da izdavatelj obavlja djelatnost sezonske prirode (točke 37. i 38. MRS 34- Financijsko izvještavanje za razdoblja tijekom godine) </t>
  </si>
  <si>
    <t xml:space="preserve">e) ostale objave koje propisuje MRS 34- Financijsko izvještavanje za razdoblja tijekom te godine </t>
  </si>
  <si>
    <t>Najznačajniji poslovni prihodi</t>
  </si>
  <si>
    <t>EUR '000</t>
  </si>
  <si>
    <t>Prihodi od inženjering usluga /i/</t>
  </si>
  <si>
    <t>Prihodi od održavanja Arene Zagreb /ii/</t>
  </si>
  <si>
    <t>Prihod od prodaje električne energije</t>
  </si>
  <si>
    <t>-</t>
  </si>
  <si>
    <t>Ostali prihodi od prodaje</t>
  </si>
  <si>
    <t>Ukupni prihodi od prodaje</t>
  </si>
  <si>
    <t>Prihodi od zakupa Arene Zagreb /iii/</t>
  </si>
  <si>
    <t>Prihodi od zakupa poslovnih prostora /iv/</t>
  </si>
  <si>
    <t>Ostali prihodi</t>
  </si>
  <si>
    <t>Ukupni ostali poslovni prihodi</t>
  </si>
  <si>
    <t xml:space="preserve">Ukupni poslovni prihodi </t>
  </si>
  <si>
    <t>/i/ Najvećim dijelom odnosi se na završene projekte izvođenja dijela građevinskih i montažerskih radova u okviru izgradnje vodno-komunalne infrastrukture aglomeracija.</t>
  </si>
  <si>
    <t>/ii/ Grupa ima obvezu održavati Arenu Zagreb za čitavo vrijeme trajanja zakupa, po kojoj osnovi od zakupnika prima kvartalnu naknadu u visini stvarno nastalih troškova održavanja.</t>
  </si>
  <si>
    <t xml:space="preserve">/iii/ Iskazano uslijed primjene MSFI-jeva. Fakturirana zakupnina za Arenu Zagreb za prvo i drugo tromjesečje 2026. godine iznosi 5.054 tisuća eura uvećano za PDV (2025. godina: 4.950 tisuća eura). Od navedenog iznosa, iznos od 3.545 tisuća eura se iskazuje kao prihod od zakupa (2025. godina: 2.938 tisuća eura), dok se preostali iznos od 1.509 tisuća eura (2025. godina: 2.012 tisuća eura) iskazuje kao smanjenje dugotrajnog potraživanja od zakupnika. </t>
  </si>
  <si>
    <t>/iv/ Odnosi se na zakup poslovne zgrade.</t>
  </si>
  <si>
    <t>Rezultat po segmentima</t>
  </si>
  <si>
    <t>Arena</t>
  </si>
  <si>
    <t>Izvođački projekti</t>
  </si>
  <si>
    <t>Energetika i ostali projekti</t>
  </si>
  <si>
    <t>Nekretninsko poslovanje</t>
  </si>
  <si>
    <t>Opći i zajednički troškovi, Uprava i neraspoređeno</t>
  </si>
  <si>
    <t>Ukupno</t>
  </si>
  <si>
    <t>Zagreb</t>
  </si>
  <si>
    <t>Prihodi od prodaje</t>
  </si>
  <si>
    <t>Prihodi od kamata po osnovi koncesijskog ugovora</t>
  </si>
  <si>
    <t>Ostali poslovni prihodi, poslovni rashodi, promjene zaliha i ostali dobici / (gubici) - neto</t>
  </si>
  <si>
    <t>EBITDA - Dobit prije kamata, poreza i amortizacije</t>
  </si>
  <si>
    <t>Amortizacija</t>
  </si>
  <si>
    <t>EBIT - Dobit prije kamata i poreza</t>
  </si>
  <si>
    <t>Financijski (rashodi) / prihodi - neto</t>
  </si>
  <si>
    <t>EBT - Rezultat prije oporezivanja</t>
  </si>
  <si>
    <t>Porez na dobit</t>
  </si>
  <si>
    <t>Neto rezultat</t>
  </si>
  <si>
    <t>Ključne značajke u izvještaju o financijskom položaju</t>
  </si>
  <si>
    <t>Materijalna imovina</t>
  </si>
  <si>
    <t>31. prosinca</t>
  </si>
  <si>
    <t>30. lipnja</t>
  </si>
  <si>
    <t xml:space="preserve">Zemljišta </t>
  </si>
  <si>
    <t xml:space="preserve">Poslovna zgrada </t>
  </si>
  <si>
    <t>Postrojenja i oprema /i/</t>
  </si>
  <si>
    <t>Automobili - najam</t>
  </si>
  <si>
    <t>Transportna sredstva i ostala imovina</t>
  </si>
  <si>
    <t>Imovina u izgradnji</t>
  </si>
  <si>
    <t>Ulaganje u nekretnine /ii/</t>
  </si>
  <si>
    <t>Ukupno materijalna imovina</t>
  </si>
  <si>
    <t xml:space="preserve">/i/ Najvećim dijelom odnosi se na projekt izgradnje sunčane elektrane u Ivanić Gradu (priključna snaga 3,3 MW, instalirana snaga 4,01 MWp). </t>
  </si>
  <si>
    <r>
      <t>/</t>
    </r>
    <r>
      <rPr>
        <sz val="9"/>
        <rFont val="Montserrat"/>
      </rPr>
      <t>ii/ Najvećim dijelom odnosi se na dva projekta razvoja sunčanih elektrana na Baniji - Roviška 1 i Roviška 2. Projekti su u fazi izrade projektne dokumentacije i ishođenja dozvola.</t>
    </r>
  </si>
  <si>
    <t>Dugotrajni dani zajmovi i depoziti</t>
  </si>
  <si>
    <t xml:space="preserve">Depoziti/i/ </t>
  </si>
  <si>
    <t>(Kratkotrajni dio dugotrajnih depozita)</t>
  </si>
  <si>
    <t>Zajmovi</t>
  </si>
  <si>
    <t>(Kratkotrajni dio dugotrajnih zajmova)</t>
  </si>
  <si>
    <t>Ulaganje u dužničke vrijednosne papire</t>
  </si>
  <si>
    <t>Ukupno dugotrajna financijska imovina</t>
  </si>
  <si>
    <t>/i/ Odnosi se na jamstveni depozit primljen od javnog partnera u skladu s odredbama Ugovora o zakupu Arene Zagreb. Iskazani depozit služi kao osiguranje za kreditne obveze prema banci koja je financirala izgradnju Arene Zagreb.</t>
  </si>
  <si>
    <t>Dugotrajna potraživanja</t>
  </si>
  <si>
    <t xml:space="preserve"> 2025.</t>
  </si>
  <si>
    <t xml:space="preserve"> 2026.</t>
  </si>
  <si>
    <t>Potraživanje od zakupnika - zakup Arene Zagreb</t>
  </si>
  <si>
    <t>(Potraživanje od zakupnika - nedospjeli kratkotrajni dio)</t>
  </si>
  <si>
    <t>(Potraživanje od zakupnika - dospjeli kratkotrajni dio)</t>
  </si>
  <si>
    <t>Potraživanja od kupaca</t>
  </si>
  <si>
    <t>Ukupna dugotrajna potraživanja</t>
  </si>
  <si>
    <t xml:space="preserve">Zalihe </t>
  </si>
  <si>
    <t xml:space="preserve">31. prosinca </t>
  </si>
  <si>
    <t>Sirovine i materijali</t>
  </si>
  <si>
    <t>Proizvodnja u tijeku /i/</t>
  </si>
  <si>
    <t>Ukupno zalihe</t>
  </si>
  <si>
    <t xml:space="preserve">/i/ Odnosi se na tri nekretninska projekta – zemljišta i troškovi izgradnje:  </t>
  </si>
  <si>
    <r>
      <t>-</t>
    </r>
    <r>
      <rPr>
        <sz val="7"/>
        <color rgb="FF231F20"/>
        <rFont val="Times New Roman"/>
        <family val="1"/>
        <charset val="238"/>
      </rPr>
      <t xml:space="preserve">         </t>
    </r>
    <r>
      <rPr>
        <sz val="9"/>
        <color rgb="FF231F20"/>
        <rFont val="Montserrat"/>
      </rPr>
      <t>Stambena zgrada, Vrbik, Zagreb,</t>
    </r>
  </si>
  <si>
    <r>
      <t>-</t>
    </r>
    <r>
      <rPr>
        <sz val="7"/>
        <color rgb="FF231F20"/>
        <rFont val="Times New Roman"/>
        <family val="1"/>
        <charset val="238"/>
      </rPr>
      <t xml:space="preserve">         </t>
    </r>
    <r>
      <rPr>
        <sz val="9"/>
        <color rgb="FF231F20"/>
        <rFont val="Montserrat"/>
      </rPr>
      <t>Stambeno naselje, Gornji Stenjevac (Orešje), Zagreb,</t>
    </r>
  </si>
  <si>
    <r>
      <t>-</t>
    </r>
    <r>
      <rPr>
        <sz val="7"/>
        <color rgb="FF231F20"/>
        <rFont val="Times New Roman"/>
        <family val="1"/>
        <charset val="238"/>
      </rPr>
      <t xml:space="preserve">         </t>
    </r>
    <r>
      <rPr>
        <sz val="9"/>
        <color rgb="FF231F20"/>
        <rFont val="Montserrat"/>
      </rPr>
      <t>Stambeni kompleks Mokošica, Dubrovnik.</t>
    </r>
  </si>
  <si>
    <t>Za stambeno naselje Gornji Stenjevac (Orešje) u Zagrebu je izdana građevinska dozvola, dok su preostala dva projekta u različitim fazama pripreme, odnosno izrade projektne dokumentacije i ishođenja dozvola.</t>
  </si>
  <si>
    <t>Kratkotrajna potraživanja</t>
  </si>
  <si>
    <t>Potraživanje od zakupnika - nedospjeli kratkotrajni dio</t>
  </si>
  <si>
    <t>Potraživanje od zakupnika - dospjeli kratkotrajni dio</t>
  </si>
  <si>
    <t>Ostala potraživanja od kupaca</t>
  </si>
  <si>
    <t>Ugovorna imovina (ukalkulirana potraživanja) /i/</t>
  </si>
  <si>
    <t>Dani predujmovi</t>
  </si>
  <si>
    <t>Potraživanja za porez na dobit</t>
  </si>
  <si>
    <t>Ostala potraživanja od države</t>
  </si>
  <si>
    <t>Ostala potraživanja</t>
  </si>
  <si>
    <t>Ukupna kratkotrajna potraživanja</t>
  </si>
  <si>
    <t>/i/ Najvećim dijelom odnosi se na izvođačke projekte.</t>
  </si>
  <si>
    <t>Dugoročne financijske obveze</t>
  </si>
  <si>
    <t xml:space="preserve">Krediti </t>
  </si>
  <si>
    <t>(Kratkoročni dio dugoročnih kredita)</t>
  </si>
  <si>
    <t>Izdane obveznice</t>
  </si>
  <si>
    <t>(Kratkoročni dio izdanih obveznica)</t>
  </si>
  <si>
    <t>Obveze za najam</t>
  </si>
  <si>
    <t>(Kratkoročni dio dugoročnih najmova)</t>
  </si>
  <si>
    <t>Ukupne dugoročne financijske obveze</t>
  </si>
  <si>
    <t>Kratkoročne financijske obveze</t>
  </si>
  <si>
    <t>Kratkoročni dio dugoročnih kredita</t>
  </si>
  <si>
    <t>Kratkoročni dio izdanih obveznica</t>
  </si>
  <si>
    <t>Kratkoročni dio dugoročnih najmova</t>
  </si>
  <si>
    <t>Kratkoročni krediti</t>
  </si>
  <si>
    <t>Ukupne kratkoročne financijske obveze</t>
  </si>
  <si>
    <t>Izračun neto duga prikazan je u nastavku:</t>
  </si>
  <si>
    <t>Ukupne financijske obveze</t>
  </si>
  <si>
    <t>Umanjeno za novac i novčane ekvivalente</t>
  </si>
  <si>
    <t>Neto dug</t>
  </si>
  <si>
    <t>Kratkoročne obveze za poreze</t>
  </si>
  <si>
    <t>Obveza za porez na dobit</t>
  </si>
  <si>
    <t>Obveza za PDV</t>
  </si>
  <si>
    <t>Ostali porezi</t>
  </si>
  <si>
    <t>Ukupne kratkoročne obveze za poreze</t>
  </si>
  <si>
    <t>Nepredvidive obveze</t>
  </si>
  <si>
    <t>Protiv Grupe se u svojstvu tuženika na dan izvještaja o financijskom položaju vodi nekoliko sudskih procesa. Financijski učinci najznačajnijih sudskih procesa iznose približno 2,4 milijuna eura (iznos ne uključuje zatezne kamate i sudske troškove).</t>
  </si>
  <si>
    <t>Informacije o vlastitim dionicama</t>
  </si>
  <si>
    <t>Grupa na dan 30. lipnja 2026. godine posjeduje ukupno 148.635 vlastitih dionica (31. prosinca 2025. godine: 372.670) koje čine 1,14% temeljnog kapitala Grupe (31. prosinca 2025. godine: 2,75%).</t>
  </si>
  <si>
    <t>f) u bilješkama uz financijske izvještaje za tromjesečna razdoblja, osim gore navedenih informacija, objavljuju se i sljedeće informacije:</t>
  </si>
  <si>
    <t>1. naziv, sjedište poduzetnika (adresa), pravni oblik poduzetnika, državu osnivanja, matični broj subjekta, osobni identifikacijski broj te, ako je primjenjivo, da je poduzetnik u likvidaciji, stečaju, skraćenom postupku prestanka ili izvanrednoj upravi</t>
  </si>
  <si>
    <t>Izdavatelj: INGRA d.d.</t>
  </si>
  <si>
    <t>Adresa: Alexandera von Humboldta 4b, 10000 Zagreb MBS: 080020443</t>
  </si>
  <si>
    <t>OIB: 14049708426</t>
  </si>
  <si>
    <t>Tržište: Zagrebačka burza d.d. – Redovito tržište LEI: 7478000040JHIQLL5W26</t>
  </si>
  <si>
    <t>Matična država članica: Hrvatska ISIN: HRINGRRA0001</t>
  </si>
  <si>
    <t>Burzovna oznaka: INGR</t>
  </si>
  <si>
    <t>2. usvojene računovodstvene politike (samo naznaku je li došlo do promjene u odnosu na prethodno razdoblje)</t>
  </si>
  <si>
    <t>Računovodstvene politike ostale su nepromijenjene u odnosu na prethodno razdoblje.</t>
  </si>
  <si>
    <t>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t>
  </si>
  <si>
    <t>Vanbilančni zapisi</t>
  </si>
  <si>
    <t>Financijske obveze - garancije</t>
  </si>
  <si>
    <t>Preneseni porezni gubici</t>
  </si>
  <si>
    <t>Nepriznata imovina</t>
  </si>
  <si>
    <t>Odobreni okvir</t>
  </si>
  <si>
    <t>4. iznos i prirodu pojedinih stavki prihoda ili rashoda izuzetne veličine ili pojave</t>
  </si>
  <si>
    <t>Najznačajniji poslovni rashodi</t>
  </si>
  <si>
    <t>Troškovi sirovina i materijala</t>
  </si>
  <si>
    <t>Usluge kooperanata</t>
  </si>
  <si>
    <t>Ostale vanjske usluge /i/</t>
  </si>
  <si>
    <t>Usluge na održavanju imovine</t>
  </si>
  <si>
    <t>Komunalne usluge</t>
  </si>
  <si>
    <t>Premija osiguranja</t>
  </si>
  <si>
    <t>Energija i gorivo</t>
  </si>
  <si>
    <t>Najam imovine</t>
  </si>
  <si>
    <t>Reprezentacija i marketing</t>
  </si>
  <si>
    <t>Bankarske usluge</t>
  </si>
  <si>
    <t>Telekomunikacijske usluge</t>
  </si>
  <si>
    <t>Troškovi prijevoza</t>
  </si>
  <si>
    <t>Ukupno materijalni troškovi</t>
  </si>
  <si>
    <t>/i/ Odnose se na usluge revizora, odvjetnika i ostale opće troškove.</t>
  </si>
  <si>
    <t>Financijski prihodi i rashodi</t>
  </si>
  <si>
    <t>Prihodi od kamata po osnovi depozita</t>
  </si>
  <si>
    <t>Prihodi od ostalih kamata</t>
  </si>
  <si>
    <t>Prihodi od fer vrednovanja financijske imovine kroz P&amp;L</t>
  </si>
  <si>
    <t>Ukupni financijski prihodi</t>
  </si>
  <si>
    <t>Kamate po osnovi kredita</t>
  </si>
  <si>
    <t>Kamate po osnovi izdanih obveznica</t>
  </si>
  <si>
    <t>Kamatni rashodi po osnovi najmova</t>
  </si>
  <si>
    <t>Ostali kamatni rashodi</t>
  </si>
  <si>
    <t>Zatezne kamate</t>
  </si>
  <si>
    <t>Ukupni financijski rashodi</t>
  </si>
  <si>
    <t>Financijski prihodi / rashodi – neto</t>
  </si>
  <si>
    <t>5. iznose koje poduzetnik duguje i koji dospijevaju nakon više od pet godina, kao i ukupna dugovanja poduzetnika pokrivena vrijednim osiguranjem koje je dao poduzetnik, uz naznaku vrste i oblika osiguranja</t>
  </si>
  <si>
    <t>Pregled dugoročnih obveza na dan 30. lipnja 2026. godine:</t>
  </si>
  <si>
    <t>Kamatna stopa</t>
  </si>
  <si>
    <t>Nominalni iznos</t>
  </si>
  <si>
    <t>Dospijeće</t>
  </si>
  <si>
    <t>Način otplate glavnice</t>
  </si>
  <si>
    <t xml:space="preserve">Knjigovodstveni iznos </t>
  </si>
  <si>
    <t>Vrste osiguranja</t>
  </si>
  <si>
    <t>Kredit 1</t>
  </si>
  <si>
    <t xml:space="preserve"> 3,875%, promjenjiva</t>
  </si>
  <si>
    <t>2031.</t>
  </si>
  <si>
    <t>Kvartalni anuiteti</t>
  </si>
  <si>
    <t>Zalog na nekretnini Arena Zagreb, asignacija na potraživanje od zakupnika za zakupninu Arene Zagreb</t>
  </si>
  <si>
    <t>Kredit 2</t>
  </si>
  <si>
    <t>1,8%, fiksna</t>
  </si>
  <si>
    <t>2036.</t>
  </si>
  <si>
    <t>Jednokratno</t>
  </si>
  <si>
    <t>Zalog nad novčanim depozitom oročenim u banci</t>
  </si>
  <si>
    <t>Kredit 3</t>
  </si>
  <si>
    <t>2,5%, fiksna</t>
  </si>
  <si>
    <t>Kredit 4</t>
  </si>
  <si>
    <t>5,875%, promjenjiva</t>
  </si>
  <si>
    <t>2040.</t>
  </si>
  <si>
    <t>Mjesečni anuiteti</t>
  </si>
  <si>
    <t>Zalog na poslovnoj zgradi</t>
  </si>
  <si>
    <t>Kredit 5</t>
  </si>
  <si>
    <t>2,93%, fiksna</t>
  </si>
  <si>
    <t>2039.</t>
  </si>
  <si>
    <t>Zalog na sunčanoj elektrani</t>
  </si>
  <si>
    <t>Obveznica</t>
  </si>
  <si>
    <t>5,5%, fiksna</t>
  </si>
  <si>
    <t>Sudužništvo Matice Ingre d.d.</t>
  </si>
  <si>
    <t>Obveze za najam prema leasing društvima</t>
  </si>
  <si>
    <t>3,5% - 4,0%</t>
  </si>
  <si>
    <t>2025. - 2027.</t>
  </si>
  <si>
    <t>Vlasništvo nad automobilima</t>
  </si>
  <si>
    <t>6. prosječan broj zaposlenih tijekom tekućeg razdoblja</t>
  </si>
  <si>
    <t>Prosječan broj zaposlenih utvrđen kao prosjek stanja zaposlenih na dan 1. siječnja i krajem svakog tromjesečja prethodne i tekuće godine u 2026. godini: 40 (2025. godina: 49).</t>
  </si>
  <si>
    <t>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t>
  </si>
  <si>
    <t>8. ako su u bilanci priznata rezerviranja za odgođeni porez, stanja odgođenog poreza na kraju poslovne godine i kretanja tih stanja tijekom poslovne godine</t>
  </si>
  <si>
    <t>Odgođeni porezi</t>
  </si>
  <si>
    <t>Kretanje odgođene porezne obveze tijekom promatranog razdoblja bilo je kako slijedi:</t>
  </si>
  <si>
    <t>Stanje na dan 31. prosinca 2025.</t>
  </si>
  <si>
    <t>Priznato u računu dobiti i gubitka</t>
  </si>
  <si>
    <t>Priznato u ostaloj sveobuhvatnoj dobiti</t>
  </si>
  <si>
    <t>Prijenos u zadržanu dobit</t>
  </si>
  <si>
    <t>Stanje na dan 30. lipnja 2026.</t>
  </si>
  <si>
    <t>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t>
  </si>
  <si>
    <t>10. broj i nominalnu vrijednost, ili ako ne postoji nominalna vrijednost, knjigovodstvenu vrijednost dionica ili udjela upisanih tijekom poslovne godine u okviru odobrenog kapitala</t>
  </si>
  <si>
    <t>11. postojanje bilo kakvih potvrda o sudjelovanju, konvertibilnih zadužnica, jamstava, opcija ili sličnih vrijednosnica ili prava, s naznakom njihovog broja i prava koja daju</t>
  </si>
  <si>
    <t>12. naziv, sjedište te pravni oblik svakog poduzetnika u kojemu poduzetnik ima neograničenu odgovornost</t>
  </si>
  <si>
    <t>ALEXANDERA VON HUMBOLDTA 4B, ZAGREB</t>
  </si>
  <si>
    <t>13. naziv i sjedište poduzetnika koji sastavlja tromjesečni konsolidirani financijski izvještaj najveće grupe poduzetnika u kojoj poduzetnik sudjeluje kao kontrolirani član grupe</t>
  </si>
  <si>
    <t xml:space="preserve">14. naziv i sjedište poduzetnika koji sastavlja tromjesečni konsolidirani financijski izvještaj najmanje grupe poduzetnika u kojoj poduzetnik sudjeluje kao kontrolirani član i koji je također uključen u grupu poduzetnika iz točke 13. </t>
  </si>
  <si>
    <t>15. mjesto na kojem je moguće dobiti primjerke tromjesečnih konsolidiranih financijskih izvještaja iz točaka 13. i 14., pod uvjetom da su dostupni</t>
  </si>
  <si>
    <t>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t>
  </si>
  <si>
    <t>17. prirodu i financijski učinak značajnih događaja koji su nastupili nakon datuma bilance i nisu odraženi u računu dobiti i gubitka ili bilanci</t>
  </si>
  <si>
    <t>Na dan izdavanja ovih financijskih izvještaja Grupa ima dospjela potraživanja od javnog partnera (zakupnika Arene Zagreb) u ukupnom iznosu od približno 6.391 tisuća eura.</t>
  </si>
  <si>
    <t>Ostale značajne usklade između revidiranih godišnjih izvještaja (MSFI izvještaja) i GFI-POD izvještaja</t>
  </si>
  <si>
    <t>IZVJEŠTAJ O FINANCIJSKOM POLOŽAJU</t>
  </si>
  <si>
    <t>Naziv pozicije u GFI POD izvještaju</t>
  </si>
  <si>
    <t>AOP</t>
  </si>
  <si>
    <t>Naziv pozicije u MSFI izvještaju</t>
  </si>
  <si>
    <t>Objašnjenje</t>
  </si>
  <si>
    <t>Rezerviranja</t>
  </si>
  <si>
    <t>Rezerviranja (dugoročna)</t>
  </si>
  <si>
    <t>Sukladno MSFI-jevima, rezerviranja se, kao i svi drugi oblici obveza, klasificiraju na kratkoročnu i dugoročnu poziciju. U GFI POD izvještaju ne postoji takva klasifikacija.</t>
  </si>
  <si>
    <t>Rezerviranja (kratkoročna)</t>
  </si>
  <si>
    <t>Odgođeno plaćanje troškova i prihodi budućeg razdoblja</t>
  </si>
  <si>
    <t>Kratkoročne obveze (ne uključuju rezerviranja)</t>
  </si>
  <si>
    <t>Kratkoročne obveze</t>
  </si>
  <si>
    <t>Potraživanja (kratkoročna)</t>
  </si>
  <si>
    <t>Potraživanja od kupaca i ostala potraživanja</t>
  </si>
  <si>
    <t>Sukladno MSFI-jevima, ugovorna imovina zasebno se iskazuje u MSFI izvještajima, dok GFI POD izvještaj nema takvu poziciju.</t>
  </si>
  <si>
    <t>Ugovorna imovina</t>
  </si>
  <si>
    <t>Ostali poslovni prihodi s poduzetnicima unutar grupe, Ostali poslovni prihodi (izvan grupe)</t>
  </si>
  <si>
    <t>Ostali poslovni prihodi, Prihodi od kamata po osnovi koncesijskog ugovora</t>
  </si>
  <si>
    <t>Materijalni troškovi, ostali troškovi, ostali poslovni rashodi, Druga rezerviranja</t>
  </si>
  <si>
    <t>Trošak materijala, trošak usluga, ostali poslovni rashodi</t>
  </si>
  <si>
    <t>Sukladno MSFI-jevima, ako se za oblik izvještavanja računa dobiti i gubitka izabere prikaz po naravi, tada se svi rashodi vezano za zaposlenike moraju iskazivati u jednoj poziciji, uključujući troškove i prihode po osnovi rezerviranja (osim u iznimnim slučajevima kada je trošak osoblja vezan za restrukturiranje, sukladno MRS-u 37).</t>
  </si>
  <si>
    <t>Troškovi osoblja</t>
  </si>
  <si>
    <t>Rezerviranja za mirovine, otpremnine i slične obveze</t>
  </si>
  <si>
    <t>Rezerviranja za otpremnine</t>
  </si>
  <si>
    <t>Financijske obveze</t>
  </si>
  <si>
    <r>
      <t xml:space="preserve">■      </t>
    </r>
    <r>
      <rPr>
        <sz val="10"/>
        <color rgb="FF231F20"/>
        <rFont val="Arial"/>
        <family val="2"/>
        <charset val="238"/>
      </rPr>
      <t>U prvom polugodištu 2026. godine ostvarena je neto dobit u iznosu od 1.565 tisuća eura (2025. godina: 1.087 tisuća eura).</t>
    </r>
  </si>
  <si>
    <r>
      <t xml:space="preserve">■      </t>
    </r>
    <r>
      <rPr>
        <sz val="10"/>
        <color rgb="FF231F20"/>
        <rFont val="Arial"/>
        <family val="2"/>
        <charset val="238"/>
      </rPr>
      <t>U prvom polugodištu 2026. godine ostvarena je EBITDA marža u iznosu od 2.800 tisuća eura (2025. godina: 2.394 tisuća eura).</t>
    </r>
  </si>
  <si>
    <r>
      <t xml:space="preserve">■      </t>
    </r>
    <r>
      <rPr>
        <sz val="10"/>
        <rFont val="Arial"/>
        <family val="2"/>
        <charset val="238"/>
      </rPr>
      <t>Fakturirana zakupnina za Arenu Zagreb u prvom i drugom tromjesečju 2026. godine iznosi 5.054 tisuća eura uvećano za PDV (2025. godina: 4.950 tisuća eura).</t>
    </r>
  </si>
  <si>
    <r>
      <t xml:space="preserve">■      </t>
    </r>
    <r>
      <rPr>
        <sz val="10"/>
        <rFont val="Arial"/>
        <family val="2"/>
        <charset val="238"/>
      </rPr>
      <t xml:space="preserve">Porast fakturirane zakupnine rezultat je indeksacije obračunate na temelju godišnjeg HICP indeksa (Harmonised Index of Consumer Prices) Europske monetarne unije, koji objavljuje Eurostat, u skladu s Ugovorom o zakupu Arene Zagreb. </t>
    </r>
  </si>
  <si>
    <r>
      <t xml:space="preserve">■      </t>
    </r>
    <r>
      <rPr>
        <sz val="10"/>
        <rFont val="Arial"/>
        <family val="2"/>
        <charset val="238"/>
      </rPr>
      <t>Uslijed dosljedne primjene Međunarodnih standarda financijskog izvještavanja (MSFI), prihodi od zakupa Arene Zagreb u prvom polugodištu 2026. godine koji se iskazuju u računu dobiti i gubitka iznose 3.545 tisuća eura (2025. godina: 2.938 tisuća eura).</t>
    </r>
  </si>
  <si>
    <r>
      <t xml:space="preserve">■      </t>
    </r>
    <r>
      <rPr>
        <sz val="10"/>
        <rFont val="Arial"/>
        <family val="2"/>
        <charset val="238"/>
      </rPr>
      <t xml:space="preserve">Za nekretninski projekt stambenog naselja u Gornjem Stenjevcu (Orešje) u Zagrebu je izdana građevinska dozvola. </t>
    </r>
  </si>
  <si>
    <r>
      <t xml:space="preserve">■      </t>
    </r>
    <r>
      <rPr>
        <sz val="10"/>
        <color rgb="FF231F20"/>
        <rFont val="Arial"/>
        <family val="2"/>
        <charset val="238"/>
      </rPr>
      <t xml:space="preserve">Financijske obveze na dan 30. lipnja 2026. godine iznose 28.380 tisuća eura, što je za 2.208 tisuća eura manje u odnosu na dan 31. prosinca 2025. godine. </t>
    </r>
  </si>
  <si>
    <t>1-6</t>
  </si>
  <si>
    <t>Razlika se odnosi na obveze za obračunate (neplaćene) kamate za kredite na dan izvještaja o financijskom položaju te na ukalkulirane obveze prema dobavljačima. Navedene obveze se u MSFI izvještajima iskazuju kao dio sveukupnih
financijskih obveza (zajedno s glavnicama kredita, zajmova i izdanih vrijednosnih papira) te kao dio obveza prema dobavljačima i ostalih obveza, dok se u GFI POD izvještaju takva obveza iskazuje odvojeno, kao ukalkulirani trošak (odgođeno plaćanje troškova).</t>
  </si>
  <si>
    <t>090</t>
  </si>
  <si>
    <t>046</t>
  </si>
  <si>
    <t>005,006</t>
  </si>
  <si>
    <t>009,018,028,
029</t>
  </si>
  <si>
    <t>Ostali dobici / (gubici)
-neto</t>
  </si>
  <si>
    <t>Sukladno MSFI-jevima, određene transakcije mogu se iskazivati u temeljnim izvještajima na neto osnovi na poziciji Ostali dobici / gubici,
uz obveznu detaljnu razradu takve pozicije u bilješkama financijskih izvještaja ako se radi o značajnom iznosu. U GFI POD izvještajima ne postoji takva pozicija pa se u skladu s time tako netirani iznos za potrebe izrade GFI POD izvještaja razdvaja na dobitke (koji se prikazuju na poziciji Ostali prihodi) i gubitke (koji se iskazuju na poziciji Ostali poslovni rashodi).</t>
  </si>
  <si>
    <t>013</t>
  </si>
  <si>
    <t>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</si>
</sst>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
    <numFmt numFmtId="165" formatCode="00"/>
  </numFmts>
  <fonts count="89">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1"/>
      <name val="Calibri"/>
      <family val="2"/>
      <charset val="238"/>
    </font>
    <font>
      <sz val="9"/>
      <color rgb="FF000000"/>
      <name val="Times New Roman"/>
      <family val="1"/>
      <charset val="238"/>
    </font>
    <font>
      <sz val="9"/>
      <color rgb="FF000000"/>
      <name val="Trebuchet MS"/>
      <family val="2"/>
      <charset val="238"/>
    </font>
    <font>
      <b/>
      <sz val="9"/>
      <color rgb="FF000000"/>
      <name val="Trebuchet MS"/>
      <family val="2"/>
      <charset val="238"/>
    </font>
    <font>
      <sz val="8"/>
      <color rgb="FF000000"/>
      <name val="Times New Roman"/>
      <family val="1"/>
      <charset val="238"/>
    </font>
    <font>
      <b/>
      <sz val="8"/>
      <color rgb="FF000000"/>
      <name val="Trebuchet MS"/>
      <family val="2"/>
      <charset val="238"/>
    </font>
    <font>
      <sz val="8"/>
      <color rgb="FF000000"/>
      <name val="Trebuchet MS"/>
      <family val="2"/>
      <charset val="238"/>
    </font>
    <font>
      <sz val="10"/>
      <color rgb="FF231F20"/>
      <name val="Ariel"/>
      <charset val="238"/>
    </font>
    <font>
      <sz val="10"/>
      <name val="Ariel"/>
      <charset val="238"/>
    </font>
    <font>
      <sz val="10"/>
      <color rgb="FF231F20"/>
      <name val="Montserrat"/>
      <charset val="238"/>
    </font>
    <font>
      <b/>
      <sz val="10"/>
      <color rgb="FF231F20"/>
      <name val="Ariel"/>
      <charset val="238"/>
    </font>
    <font>
      <b/>
      <sz val="10"/>
      <name val="Ariel"/>
      <charset val="238"/>
    </font>
    <font>
      <b/>
      <sz val="10"/>
      <color rgb="FF231F20"/>
      <name val="Montserrat"/>
    </font>
    <font>
      <sz val="9"/>
      <color rgb="FF231F20"/>
      <name val="Montserrat"/>
    </font>
    <font>
      <b/>
      <sz val="9"/>
      <color rgb="FF231F20"/>
      <name val="Montserrat SemiBold"/>
    </font>
    <font>
      <sz val="9"/>
      <name val="Montserrat"/>
    </font>
    <font>
      <b/>
      <sz val="10"/>
      <color rgb="FF000000"/>
      <name val="Ariel"/>
      <charset val="238"/>
    </font>
    <font>
      <i/>
      <sz val="8"/>
      <name val="Montserrat"/>
    </font>
    <font>
      <sz val="10"/>
      <color rgb="FF000000"/>
      <name val="Ariel"/>
      <charset val="238"/>
    </font>
    <font>
      <sz val="8"/>
      <color rgb="FF231F20"/>
      <name val="Montserrat"/>
    </font>
    <font>
      <b/>
      <sz val="8"/>
      <color rgb="FF231F20"/>
      <name val="Montserrat"/>
    </font>
    <font>
      <b/>
      <sz val="8"/>
      <color rgb="FF000000"/>
      <name val="Montserrat SemiBold"/>
    </font>
    <font>
      <sz val="8"/>
      <color rgb="FF000000"/>
      <name val="Montserrat"/>
    </font>
    <font>
      <i/>
      <sz val="10"/>
      <name val="Ariel"/>
      <charset val="238"/>
    </font>
    <font>
      <b/>
      <sz val="10"/>
      <name val="Montserrat"/>
    </font>
    <font>
      <b/>
      <i/>
      <sz val="10"/>
      <color rgb="FF231F20"/>
      <name val="Montserrat SemiBold"/>
    </font>
    <font>
      <b/>
      <sz val="9"/>
      <color rgb="FF231F20"/>
      <name val="Montserrat"/>
    </font>
    <font>
      <b/>
      <i/>
      <sz val="1"/>
      <name val="Montserrat SemiBold"/>
    </font>
    <font>
      <sz val="9"/>
      <color rgb="FF231F20"/>
      <name val="Ariel"/>
      <charset val="238"/>
    </font>
    <font>
      <sz val="11"/>
      <name val="Ariel"/>
      <charset val="238"/>
    </font>
    <font>
      <sz val="2"/>
      <color rgb="FF231F20"/>
      <name val="Montserrat"/>
    </font>
    <font>
      <sz val="7"/>
      <color rgb="FF231F20"/>
      <name val="Times New Roman"/>
      <family val="1"/>
      <charset val="238"/>
    </font>
    <font>
      <b/>
      <i/>
      <sz val="9"/>
      <name val="Montserrat SemiBold"/>
    </font>
    <font>
      <b/>
      <i/>
      <sz val="9"/>
      <name val="Ariel"/>
      <charset val="238"/>
    </font>
    <font>
      <b/>
      <sz val="9"/>
      <color rgb="FF231F20"/>
      <name val="Ariel"/>
      <charset val="238"/>
    </font>
    <font>
      <sz val="9"/>
      <name val="Montserrat Medium"/>
    </font>
    <font>
      <b/>
      <i/>
      <sz val="10"/>
      <color rgb="FF231F20"/>
      <name val="Ariel"/>
      <charset val="238"/>
    </font>
    <font>
      <b/>
      <i/>
      <sz val="10"/>
      <name val="Montserrat SemiBold"/>
    </font>
    <font>
      <b/>
      <sz val="9"/>
      <name val="Montserrat"/>
    </font>
    <font>
      <sz val="20"/>
      <name val="Montserrat"/>
    </font>
    <font>
      <b/>
      <sz val="8.5"/>
      <color rgb="FF231F20"/>
      <name val="Ariel"/>
      <charset val="238"/>
    </font>
    <font>
      <sz val="8.5"/>
      <color rgb="FF231F20"/>
      <name val="Ariel"/>
      <charset val="238"/>
    </font>
    <font>
      <sz val="9"/>
      <name val="Ariel"/>
      <charset val="238"/>
    </font>
    <font>
      <sz val="10"/>
      <name val="Montserrat"/>
    </font>
    <font>
      <b/>
      <sz val="9"/>
      <color rgb="FFFFFFFF"/>
      <name val="Montserrat SemiBold"/>
    </font>
    <font>
      <b/>
      <sz val="8"/>
      <color rgb="FF000000"/>
      <name val="Ariel"/>
      <charset val="238"/>
    </font>
    <font>
      <sz val="8"/>
      <color rgb="FF000000"/>
      <name val="Ariel"/>
      <charset val="238"/>
    </font>
    <font>
      <b/>
      <sz val="7"/>
      <color rgb="FF231F20"/>
      <name val="Montserrat SemiBold"/>
    </font>
    <font>
      <sz val="7"/>
      <color rgb="FF231F20"/>
      <name val="Montserrat"/>
    </font>
    <font>
      <b/>
      <sz val="7"/>
      <name val="Montserrat"/>
    </font>
    <font>
      <sz val="10"/>
      <color rgb="FF003E7E"/>
      <name val="Arial"/>
      <family val="2"/>
      <charset val="238"/>
    </font>
    <font>
      <sz val="10"/>
      <color rgb="FF231F20"/>
      <name val="Arial"/>
      <family val="2"/>
      <charset val="238"/>
    </font>
    <font>
      <sz val="7"/>
      <color rgb="FF231F20"/>
      <name val="Montserrat"/>
      <charset val="238"/>
    </font>
    <font>
      <sz val="7"/>
      <name val="Montserrat"/>
      <charset val="238"/>
    </font>
  </fonts>
  <fills count="17">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rgb="FF003E7E"/>
        <bgColor indexed="64"/>
      </patternFill>
    </fill>
  </fills>
  <borders count="2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style="medium">
        <color rgb="FFFFFFFF"/>
      </right>
      <top/>
      <bottom/>
      <diagonal/>
    </border>
    <border>
      <left/>
      <right/>
      <top/>
      <bottom style="medium">
        <color rgb="FF231F20"/>
      </bottom>
      <diagonal/>
    </border>
    <border>
      <left/>
      <right/>
      <top/>
      <bottom style="medium">
        <color indexed="64"/>
      </bottom>
      <diagonal/>
    </border>
    <border>
      <left/>
      <right/>
      <top/>
      <bottom style="double">
        <color rgb="FF231F20"/>
      </bottom>
      <diagonal/>
    </border>
    <border>
      <left/>
      <right style="medium">
        <color indexed="64"/>
      </right>
      <top/>
      <bottom/>
      <diagonal/>
    </border>
    <border>
      <left style="medium">
        <color indexed="64"/>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rgb="FF231F20"/>
      </top>
      <bottom style="medium">
        <color rgb="FF231F20"/>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458">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6" fillId="0" borderId="0" xfId="0" applyFont="1"/>
    <xf numFmtId="0" fontId="35" fillId="0" borderId="0" xfId="0" applyFont="1" applyAlignment="1">
      <alignment vertical="center" wrapText="1"/>
    </xf>
    <xf numFmtId="0" fontId="35" fillId="0" borderId="0" xfId="0" applyFont="1" applyAlignment="1">
      <alignment vertical="top" wrapText="1"/>
    </xf>
    <xf numFmtId="0" fontId="35" fillId="0" borderId="0" xfId="0" applyFont="1" applyAlignment="1">
      <alignment wrapText="1"/>
    </xf>
    <xf numFmtId="0" fontId="35" fillId="0" borderId="0" xfId="0" applyFont="1"/>
    <xf numFmtId="0" fontId="35" fillId="0" borderId="0" xfId="0" applyFont="1" applyAlignment="1">
      <alignment vertical="center"/>
    </xf>
    <xf numFmtId="0" fontId="30" fillId="0" borderId="0" xfId="0" applyFont="1"/>
    <xf numFmtId="0" fontId="41" fillId="0" borderId="0" xfId="0" applyFont="1" applyAlignment="1">
      <alignment vertical="center" wrapText="1"/>
    </xf>
    <xf numFmtId="0" fontId="40" fillId="0" borderId="0" xfId="0" applyFont="1" applyAlignment="1">
      <alignment vertical="center"/>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35" fillId="0" borderId="0" xfId="0" applyFont="1" applyAlignment="1">
      <alignment wrapText="1"/>
    </xf>
    <xf numFmtId="0" fontId="2" fillId="0" borderId="0" xfId="0" applyFont="1" applyAlignment="1">
      <alignment horizontal="left" vertical="top" wrapText="1"/>
    </xf>
    <xf numFmtId="0" fontId="2" fillId="0" borderId="0" xfId="0" applyFont="1" applyAlignment="1">
      <alignment horizontal="left" vertical="top"/>
    </xf>
    <xf numFmtId="0" fontId="2" fillId="0" borderId="0" xfId="0" applyFont="1" applyAlignment="1">
      <alignment vertical="center" wrapText="1"/>
    </xf>
    <xf numFmtId="0" fontId="6" fillId="0" borderId="0" xfId="0" applyFont="1" applyAlignment="1">
      <alignment horizontal="left" wrapText="1"/>
    </xf>
    <xf numFmtId="0" fontId="0" fillId="0" borderId="0" xfId="0" applyAlignment="1">
      <alignment wrapText="1"/>
    </xf>
    <xf numFmtId="0" fontId="43" fillId="0" borderId="0" xfId="0" applyFont="1" applyAlignment="1">
      <alignment vertical="center"/>
    </xf>
    <xf numFmtId="0" fontId="43" fillId="0" borderId="0" xfId="0" applyFont="1"/>
    <xf numFmtId="0" fontId="42" fillId="0" borderId="0" xfId="0" applyFont="1" applyAlignment="1">
      <alignment horizontal="left" vertical="center" indent="2"/>
    </xf>
    <xf numFmtId="0" fontId="44" fillId="0" borderId="0" xfId="0" applyFont="1" applyAlignment="1">
      <alignment horizontal="left" vertical="center" indent="2"/>
    </xf>
    <xf numFmtId="0" fontId="2" fillId="0" borderId="0" xfId="0" applyFont="1"/>
    <xf numFmtId="0" fontId="45" fillId="0" borderId="0" xfId="0" applyFont="1" applyAlignment="1">
      <alignment horizontal="left" vertical="center" wrapText="1"/>
    </xf>
    <xf numFmtId="0" fontId="46" fillId="0" borderId="0" xfId="0" applyFont="1"/>
    <xf numFmtId="0" fontId="42" fillId="0" borderId="0" xfId="0" applyFont="1" applyAlignment="1">
      <alignment vertical="center" wrapText="1"/>
    </xf>
    <xf numFmtId="0" fontId="45" fillId="0" borderId="0" xfId="0" applyFont="1" applyAlignment="1">
      <alignment horizontal="right" vertical="center" wrapText="1"/>
    </xf>
    <xf numFmtId="0" fontId="43" fillId="0" borderId="0" xfId="0" applyFont="1" applyAlignment="1">
      <alignment vertical="center" wrapText="1"/>
    </xf>
    <xf numFmtId="0" fontId="43" fillId="0" borderId="0" xfId="0" applyFont="1" applyAlignment="1">
      <alignment wrapText="1"/>
    </xf>
    <xf numFmtId="3" fontId="42" fillId="0" borderId="0" xfId="0" applyNumberFormat="1" applyFont="1" applyAlignment="1">
      <alignment horizontal="right" vertical="center" wrapText="1"/>
    </xf>
    <xf numFmtId="0" fontId="47" fillId="0" borderId="0" xfId="0" applyFont="1" applyAlignment="1">
      <alignment horizontal="left" vertical="center" indent="2"/>
    </xf>
    <xf numFmtId="0" fontId="48" fillId="0" borderId="0" xfId="0" applyFont="1" applyAlignment="1">
      <alignment vertical="center" wrapText="1"/>
    </xf>
    <xf numFmtId="0" fontId="49" fillId="0" borderId="19" xfId="0" applyFont="1" applyBorder="1" applyAlignment="1">
      <alignment horizontal="right" vertical="center" wrapText="1"/>
    </xf>
    <xf numFmtId="0" fontId="48" fillId="0" borderId="0" xfId="0" applyFont="1" applyAlignment="1">
      <alignment horizontal="right" vertical="center" wrapText="1"/>
    </xf>
    <xf numFmtId="0" fontId="48" fillId="0" borderId="19" xfId="0" applyFont="1" applyBorder="1" applyAlignment="1">
      <alignment horizontal="right" vertical="center" wrapText="1"/>
    </xf>
    <xf numFmtId="0" fontId="49" fillId="0" borderId="0" xfId="0" applyFont="1" applyAlignment="1">
      <alignment vertical="center" wrapText="1"/>
    </xf>
    <xf numFmtId="3" fontId="49" fillId="0" borderId="0" xfId="0" applyNumberFormat="1" applyFont="1" applyAlignment="1">
      <alignment horizontal="right" vertical="center" wrapText="1"/>
    </xf>
    <xf numFmtId="3" fontId="48" fillId="0" borderId="0" xfId="0" applyNumberFormat="1" applyFont="1" applyAlignment="1">
      <alignment horizontal="right" vertical="center" wrapText="1"/>
    </xf>
    <xf numFmtId="0" fontId="50" fillId="0" borderId="0" xfId="0" applyFont="1" applyAlignment="1">
      <alignment horizontal="right" vertical="center" wrapText="1"/>
    </xf>
    <xf numFmtId="0" fontId="42" fillId="0" borderId="0" xfId="0" applyFont="1" applyAlignment="1">
      <alignment horizontal="center" vertical="center" wrapText="1"/>
    </xf>
    <xf numFmtId="0" fontId="51" fillId="0" borderId="0" xfId="0" applyFont="1" applyAlignment="1">
      <alignment horizontal="center" vertical="center"/>
    </xf>
    <xf numFmtId="3" fontId="49" fillId="0" borderId="19" xfId="0" applyNumberFormat="1" applyFont="1" applyBorder="1" applyAlignment="1">
      <alignment horizontal="right" vertical="center" wrapText="1"/>
    </xf>
    <xf numFmtId="0" fontId="42" fillId="0" borderId="0" xfId="0" applyFont="1" applyAlignment="1">
      <alignment horizontal="right" vertical="center" wrapText="1"/>
    </xf>
    <xf numFmtId="0" fontId="38" fillId="0" borderId="20" xfId="0" applyFont="1" applyBorder="1" applyAlignment="1">
      <alignment horizontal="right" vertical="center" wrapText="1"/>
    </xf>
    <xf numFmtId="3" fontId="49" fillId="0" borderId="21" xfId="0" applyNumberFormat="1" applyFont="1" applyBorder="1" applyAlignment="1">
      <alignment horizontal="right" vertical="center" wrapText="1"/>
    </xf>
    <xf numFmtId="0" fontId="52" fillId="0" borderId="0" xfId="0" applyFont="1" applyAlignment="1">
      <alignment vertical="center"/>
    </xf>
    <xf numFmtId="0" fontId="51" fillId="0" borderId="0" xfId="0" applyFont="1" applyAlignment="1">
      <alignment horizontal="right" vertical="center"/>
    </xf>
    <xf numFmtId="3" fontId="51" fillId="0" borderId="0" xfId="0" applyNumberFormat="1" applyFont="1" applyAlignment="1">
      <alignment horizontal="right" vertical="center"/>
    </xf>
    <xf numFmtId="0" fontId="48" fillId="0" borderId="0" xfId="0" applyFont="1" applyAlignment="1">
      <alignment horizontal="left" vertical="center"/>
    </xf>
    <xf numFmtId="0" fontId="50" fillId="0" borderId="0" xfId="0" applyFont="1" applyAlignment="1">
      <alignment horizontal="left" vertical="center"/>
    </xf>
    <xf numFmtId="0" fontId="48" fillId="0" borderId="0" xfId="0" applyFont="1" applyAlignment="1">
      <alignment horizontal="left" vertical="center" wrapText="1"/>
    </xf>
    <xf numFmtId="0" fontId="53" fillId="0" borderId="0" xfId="0" applyFont="1" applyAlignment="1">
      <alignment vertical="center"/>
    </xf>
    <xf numFmtId="3" fontId="53" fillId="0" borderId="0" xfId="0" applyNumberFormat="1" applyFont="1" applyAlignment="1">
      <alignment horizontal="right" vertical="center" wrapText="1"/>
    </xf>
    <xf numFmtId="0" fontId="53" fillId="0" borderId="0" xfId="0" applyFont="1" applyAlignment="1">
      <alignment horizontal="right" vertical="center" wrapText="1"/>
    </xf>
    <xf numFmtId="0" fontId="53" fillId="0" borderId="0" xfId="0" applyFont="1" applyAlignment="1">
      <alignment horizontal="right" vertical="center"/>
    </xf>
    <xf numFmtId="0" fontId="54" fillId="0" borderId="0" xfId="0" applyFont="1" applyAlignment="1">
      <alignment vertical="center" wrapText="1"/>
    </xf>
    <xf numFmtId="0" fontId="55" fillId="0" borderId="0" xfId="0" applyFont="1" applyAlignment="1">
      <alignment horizontal="center" vertical="center" wrapText="1"/>
    </xf>
    <xf numFmtId="0" fontId="37" fillId="0" borderId="22" xfId="0" applyFont="1" applyBorder="1" applyAlignment="1">
      <alignment vertical="center"/>
    </xf>
    <xf numFmtId="0" fontId="54" fillId="0" borderId="0" xfId="0" applyFont="1" applyAlignment="1">
      <alignment horizontal="center" vertical="center" wrapText="1"/>
    </xf>
    <xf numFmtId="0" fontId="54" fillId="0" borderId="0" xfId="0" applyFont="1" applyAlignment="1">
      <alignment horizontal="center" vertical="center" wrapText="1"/>
    </xf>
    <xf numFmtId="0" fontId="54" fillId="0" borderId="22" xfId="0" applyFont="1" applyBorder="1" applyAlignment="1">
      <alignment horizontal="center" vertical="center" wrapText="1"/>
    </xf>
    <xf numFmtId="0" fontId="56" fillId="0" borderId="23" xfId="0" applyFont="1" applyBorder="1" applyAlignment="1">
      <alignment horizontal="center" vertical="center"/>
    </xf>
    <xf numFmtId="0" fontId="57" fillId="0" borderId="22" xfId="0" applyFont="1" applyBorder="1" applyAlignment="1">
      <alignment vertical="center"/>
    </xf>
    <xf numFmtId="0" fontId="54" fillId="0" borderId="0" xfId="0" applyFont="1" applyAlignment="1">
      <alignment horizontal="right" vertical="center" wrapText="1"/>
    </xf>
    <xf numFmtId="0" fontId="54" fillId="0" borderId="22" xfId="0" applyFont="1" applyBorder="1" applyAlignment="1">
      <alignment horizontal="right" vertical="center" wrapText="1"/>
    </xf>
    <xf numFmtId="3" fontId="54" fillId="0" borderId="22" xfId="0" applyNumberFormat="1" applyFont="1" applyBorder="1" applyAlignment="1">
      <alignment horizontal="right" vertical="center" wrapText="1"/>
    </xf>
    <xf numFmtId="3" fontId="54" fillId="0" borderId="0" xfId="0" applyNumberFormat="1" applyFont="1" applyAlignment="1">
      <alignment horizontal="right" vertical="center" wrapText="1"/>
    </xf>
    <xf numFmtId="0" fontId="57" fillId="0" borderId="22" xfId="0" applyFont="1" applyBorder="1" applyAlignment="1">
      <alignment vertical="center" wrapText="1"/>
    </xf>
    <xf numFmtId="0" fontId="56" fillId="0" borderId="22" xfId="0" applyFont="1" applyBorder="1" applyAlignment="1">
      <alignment vertical="center"/>
    </xf>
    <xf numFmtId="3" fontId="56" fillId="0" borderId="24" xfId="0" applyNumberFormat="1" applyFont="1" applyBorder="1" applyAlignment="1">
      <alignment horizontal="right" vertical="center"/>
    </xf>
    <xf numFmtId="0" fontId="56" fillId="0" borderId="24" xfId="0" applyFont="1" applyBorder="1" applyAlignment="1">
      <alignment horizontal="right" vertical="center"/>
    </xf>
    <xf numFmtId="0" fontId="56" fillId="0" borderId="25" xfId="0" applyFont="1" applyBorder="1" applyAlignment="1">
      <alignment horizontal="right" vertical="center"/>
    </xf>
    <xf numFmtId="3" fontId="56" fillId="0" borderId="25" xfId="0" applyNumberFormat="1" applyFont="1" applyBorder="1" applyAlignment="1">
      <alignment horizontal="right" vertical="center"/>
    </xf>
    <xf numFmtId="0" fontId="57" fillId="0" borderId="20" xfId="0" applyFont="1" applyBorder="1" applyAlignment="1">
      <alignment horizontal="right" vertical="center" wrapText="1"/>
    </xf>
    <xf numFmtId="0" fontId="57" fillId="0" borderId="26" xfId="0" applyFont="1" applyBorder="1" applyAlignment="1">
      <alignment horizontal="right" vertical="center" wrapText="1"/>
    </xf>
    <xf numFmtId="0" fontId="57" fillId="0" borderId="26" xfId="0" applyFont="1" applyBorder="1" applyAlignment="1">
      <alignment horizontal="right" vertical="center"/>
    </xf>
    <xf numFmtId="3" fontId="56" fillId="0" borderId="20" xfId="0" applyNumberFormat="1" applyFont="1" applyBorder="1" applyAlignment="1">
      <alignment horizontal="right" vertical="center"/>
    </xf>
    <xf numFmtId="0" fontId="56" fillId="0" borderId="20" xfId="0" applyFont="1" applyBorder="1" applyAlignment="1">
      <alignment horizontal="right" vertical="center"/>
    </xf>
    <xf numFmtId="0" fontId="56" fillId="0" borderId="26" xfId="0" applyFont="1" applyBorder="1" applyAlignment="1">
      <alignment horizontal="right" vertical="center"/>
    </xf>
    <xf numFmtId="3" fontId="56" fillId="0" borderId="26" xfId="0" applyNumberFormat="1" applyFont="1" applyBorder="1" applyAlignment="1">
      <alignment horizontal="right" vertical="center"/>
    </xf>
    <xf numFmtId="0" fontId="35" fillId="0" borderId="22" xfId="0" applyFont="1" applyBorder="1"/>
    <xf numFmtId="0" fontId="54" fillId="0" borderId="27" xfId="0" applyFont="1" applyBorder="1" applyAlignment="1">
      <alignment horizontal="center" vertical="center" wrapText="1"/>
    </xf>
    <xf numFmtId="0" fontId="45" fillId="0" borderId="0" xfId="0" applyFont="1" applyAlignment="1">
      <alignment vertical="center" wrapText="1"/>
    </xf>
    <xf numFmtId="3" fontId="45" fillId="0" borderId="0" xfId="0" applyNumberFormat="1" applyFont="1" applyAlignment="1">
      <alignment horizontal="right" vertical="center" wrapText="1"/>
    </xf>
    <xf numFmtId="0" fontId="58" fillId="0" borderId="0" xfId="0" applyFont="1" applyAlignment="1">
      <alignment vertical="center"/>
    </xf>
    <xf numFmtId="0" fontId="59" fillId="0" borderId="0" xfId="0" applyFont="1" applyAlignment="1">
      <alignment vertical="center"/>
    </xf>
    <xf numFmtId="0" fontId="60" fillId="0" borderId="0" xfId="0" applyFont="1" applyAlignment="1">
      <alignment horizontal="left" vertical="center" indent="4"/>
    </xf>
    <xf numFmtId="0" fontId="48" fillId="0" borderId="0" xfId="0" applyFont="1" applyAlignment="1">
      <alignment vertical="center" wrapText="1"/>
    </xf>
    <xf numFmtId="0" fontId="49" fillId="0" borderId="0" xfId="0" applyFont="1" applyAlignment="1">
      <alignment horizontal="right" vertical="center" wrapText="1"/>
    </xf>
    <xf numFmtId="0" fontId="61" fillId="0" borderId="0" xfId="0" applyFont="1" applyAlignment="1">
      <alignment vertical="center" wrapText="1"/>
    </xf>
    <xf numFmtId="3" fontId="61" fillId="0" borderId="21" xfId="0" applyNumberFormat="1" applyFont="1" applyBorder="1" applyAlignment="1">
      <alignment horizontal="right" vertical="center" wrapText="1"/>
    </xf>
    <xf numFmtId="0" fontId="60" fillId="0" borderId="0" xfId="0" applyFont="1" applyAlignment="1">
      <alignment vertical="center"/>
    </xf>
    <xf numFmtId="0" fontId="62" fillId="0" borderId="0" xfId="0" applyFont="1" applyAlignment="1">
      <alignment vertical="center"/>
    </xf>
    <xf numFmtId="0" fontId="48" fillId="0" borderId="0" xfId="0" applyFont="1" applyAlignment="1">
      <alignment horizontal="justify" vertical="center"/>
    </xf>
    <xf numFmtId="0" fontId="63" fillId="0" borderId="0" xfId="0" applyFont="1" applyAlignment="1">
      <alignment vertical="center" wrapText="1"/>
    </xf>
    <xf numFmtId="0" fontId="63" fillId="0" borderId="0" xfId="0" applyFont="1" applyAlignment="1">
      <alignment horizontal="right" vertical="center" wrapText="1"/>
    </xf>
    <xf numFmtId="0" fontId="64" fillId="0" borderId="0" xfId="0" applyFont="1" applyAlignment="1">
      <alignment vertical="center" wrapText="1"/>
    </xf>
    <xf numFmtId="3" fontId="48" fillId="0" borderId="19" xfId="0" applyNumberFormat="1" applyFont="1" applyBorder="1" applyAlignment="1">
      <alignment horizontal="right" vertical="center" wrapText="1"/>
    </xf>
    <xf numFmtId="0" fontId="65" fillId="0" borderId="0" xfId="0" applyFont="1" applyAlignment="1">
      <alignment vertical="center"/>
    </xf>
    <xf numFmtId="0" fontId="63" fillId="0" borderId="0" xfId="0" applyFont="1" applyAlignment="1">
      <alignment horizontal="left" vertical="center" indent="5"/>
    </xf>
    <xf numFmtId="0" fontId="50" fillId="0" borderId="19" xfId="0" applyFont="1" applyBorder="1" applyAlignment="1">
      <alignment horizontal="right" vertical="center" wrapText="1"/>
    </xf>
    <xf numFmtId="0" fontId="67" fillId="0" borderId="0" xfId="0" applyFont="1" applyAlignment="1">
      <alignment vertical="center"/>
    </xf>
    <xf numFmtId="0" fontId="48" fillId="0" borderId="0" xfId="0" applyFont="1" applyAlignment="1">
      <alignment horizontal="left" vertical="center" indent="2"/>
    </xf>
    <xf numFmtId="0" fontId="68" fillId="0" borderId="0" xfId="0" applyFont="1" applyAlignment="1">
      <alignment vertical="center"/>
    </xf>
    <xf numFmtId="0" fontId="69" fillId="0" borderId="0" xfId="0" applyFont="1" applyAlignment="1">
      <alignment vertical="center" wrapText="1"/>
    </xf>
    <xf numFmtId="3" fontId="69" fillId="0" borderId="0" xfId="0" applyNumberFormat="1" applyFont="1" applyAlignment="1">
      <alignment horizontal="right" vertical="center" wrapText="1"/>
    </xf>
    <xf numFmtId="3" fontId="61" fillId="0" borderId="0" xfId="0" applyNumberFormat="1" applyFont="1" applyAlignment="1">
      <alignment horizontal="right" vertical="center" wrapText="1"/>
    </xf>
    <xf numFmtId="0" fontId="45" fillId="0" borderId="0" xfId="0" applyFont="1" applyAlignment="1">
      <alignment horizontal="left" vertical="center" indent="2"/>
    </xf>
    <xf numFmtId="0" fontId="49" fillId="0" borderId="21" xfId="0" applyFont="1" applyBorder="1" applyAlignment="1">
      <alignment horizontal="right" vertical="center" wrapText="1"/>
    </xf>
    <xf numFmtId="0" fontId="46" fillId="0" borderId="0" xfId="0" applyFont="1" applyAlignment="1">
      <alignment horizontal="left" wrapText="1"/>
    </xf>
    <xf numFmtId="0" fontId="70" fillId="0" borderId="0" xfId="0" applyFont="1" applyAlignment="1">
      <alignment horizontal="left" vertical="center" indent="3"/>
    </xf>
    <xf numFmtId="0" fontId="71" fillId="0" borderId="0" xfId="0" applyFont="1" applyAlignment="1">
      <alignment horizontal="left" vertical="center" indent="3"/>
    </xf>
    <xf numFmtId="0" fontId="69" fillId="0" borderId="0" xfId="0" applyFont="1" applyAlignment="1">
      <alignment horizontal="right" vertical="center" wrapText="1"/>
    </xf>
    <xf numFmtId="0" fontId="64" fillId="0" borderId="0" xfId="0" applyFont="1" applyAlignment="1">
      <alignment wrapText="1"/>
    </xf>
    <xf numFmtId="0" fontId="72" fillId="0" borderId="0" xfId="0" applyFont="1" applyAlignment="1">
      <alignment vertical="center"/>
    </xf>
    <xf numFmtId="0" fontId="69" fillId="0" borderId="0" xfId="0" applyFont="1" applyAlignment="1">
      <alignment horizontal="left" vertical="center" wrapText="1"/>
    </xf>
    <xf numFmtId="0" fontId="73" fillId="0" borderId="0" xfId="0" applyFont="1" applyAlignment="1">
      <alignment vertical="center"/>
    </xf>
    <xf numFmtId="0" fontId="74" fillId="0" borderId="0" xfId="0" applyFont="1" applyAlignment="1">
      <alignment vertical="center"/>
    </xf>
    <xf numFmtId="0" fontId="49" fillId="0" borderId="28" xfId="0" applyFont="1" applyBorder="1" applyAlignment="1">
      <alignment horizontal="right" vertical="center" wrapText="1"/>
    </xf>
    <xf numFmtId="0" fontId="75" fillId="0" borderId="0" xfId="0" applyFont="1" applyAlignment="1">
      <alignment horizontal="center" vertical="center" wrapText="1"/>
    </xf>
    <xf numFmtId="0" fontId="76" fillId="0" borderId="0" xfId="0" applyFont="1" applyAlignment="1">
      <alignment horizontal="center" vertical="center" wrapText="1"/>
    </xf>
    <xf numFmtId="3" fontId="76" fillId="0" borderId="0" xfId="0" applyNumberFormat="1" applyFont="1" applyAlignment="1">
      <alignment horizontal="center" vertical="center" wrapText="1"/>
    </xf>
    <xf numFmtId="0" fontId="76" fillId="0" borderId="0" xfId="0" applyFont="1" applyAlignment="1">
      <alignment vertical="center" wrapText="1"/>
    </xf>
    <xf numFmtId="0" fontId="75" fillId="0" borderId="0" xfId="0" applyFont="1" applyAlignment="1">
      <alignment vertical="center" wrapText="1"/>
    </xf>
    <xf numFmtId="0" fontId="75" fillId="0" borderId="0" xfId="0" applyFont="1" applyAlignment="1">
      <alignment horizontal="left" vertical="center" wrapText="1"/>
    </xf>
    <xf numFmtId="0" fontId="48" fillId="0" borderId="19" xfId="0" applyFont="1" applyBorder="1" applyAlignment="1">
      <alignment vertical="center" wrapText="1"/>
    </xf>
    <xf numFmtId="0" fontId="49" fillId="0" borderId="19" xfId="0" applyFont="1" applyBorder="1" applyAlignment="1">
      <alignment horizontal="center" vertical="center" wrapText="1"/>
    </xf>
    <xf numFmtId="0" fontId="48" fillId="0" borderId="0" xfId="0" applyFont="1" applyAlignment="1">
      <alignment horizontal="center" vertical="center" wrapText="1"/>
    </xf>
    <xf numFmtId="3" fontId="48" fillId="0" borderId="0" xfId="0" applyNumberFormat="1" applyFont="1" applyAlignment="1">
      <alignment horizontal="center" vertical="center" wrapText="1"/>
    </xf>
    <xf numFmtId="0" fontId="63" fillId="0" borderId="0" xfId="0" applyFont="1" applyAlignment="1">
      <alignment horizontal="left" vertical="center" indent="2"/>
    </xf>
    <xf numFmtId="0" fontId="46" fillId="0" borderId="0" xfId="0" applyFont="1" applyAlignment="1">
      <alignment vertical="center"/>
    </xf>
    <xf numFmtId="0" fontId="69" fillId="0" borderId="0" xfId="0" applyFont="1" applyAlignment="1">
      <alignment horizontal="center" vertical="center" wrapText="1"/>
    </xf>
    <xf numFmtId="0" fontId="77" fillId="0" borderId="0" xfId="0" applyFont="1" applyAlignment="1">
      <alignment vertical="center"/>
    </xf>
    <xf numFmtId="0" fontId="78" fillId="0" borderId="0" xfId="0" applyFont="1" applyAlignment="1">
      <alignment vertical="center"/>
    </xf>
    <xf numFmtId="0" fontId="39" fillId="16" borderId="18" xfId="0" applyFont="1" applyFill="1" applyBorder="1" applyAlignment="1">
      <alignment vertical="center" wrapText="1"/>
    </xf>
    <xf numFmtId="0" fontId="79" fillId="16" borderId="0" xfId="0" applyFont="1" applyFill="1" applyAlignment="1">
      <alignment horizontal="center" vertical="center" wrapText="1"/>
    </xf>
    <xf numFmtId="3" fontId="49" fillId="0" borderId="0" xfId="0" applyNumberFormat="1" applyFont="1" applyAlignment="1">
      <alignment horizontal="center" vertical="center" wrapText="1"/>
    </xf>
    <xf numFmtId="0" fontId="63" fillId="0" borderId="0" xfId="0" applyFont="1" applyAlignment="1">
      <alignment horizontal="justify" vertical="center"/>
    </xf>
    <xf numFmtId="0" fontId="80" fillId="0" borderId="0" xfId="0" applyFont="1" applyAlignment="1">
      <alignment vertical="center"/>
    </xf>
    <xf numFmtId="0" fontId="80" fillId="0" borderId="0" xfId="0" applyFont="1" applyAlignment="1">
      <alignment horizontal="center" vertical="center"/>
    </xf>
    <xf numFmtId="0" fontId="43" fillId="0" borderId="0" xfId="0" applyFont="1" applyAlignment="1">
      <alignment vertical="center" wrapText="1"/>
    </xf>
    <xf numFmtId="0" fontId="81" fillId="0" borderId="0" xfId="0" applyFont="1" applyAlignment="1">
      <alignment vertical="center" wrapText="1"/>
    </xf>
    <xf numFmtId="0" fontId="81" fillId="0" borderId="0" xfId="0" applyFont="1" applyAlignment="1">
      <alignment horizontal="center" vertical="center" wrapText="1"/>
    </xf>
    <xf numFmtId="0" fontId="81" fillId="0" borderId="0" xfId="0" applyFont="1" applyAlignment="1">
      <alignment vertical="center"/>
    </xf>
    <xf numFmtId="0" fontId="51" fillId="0" borderId="0" xfId="0" applyFont="1" applyAlignment="1">
      <alignment horizontal="left" vertical="center" wrapText="1"/>
    </xf>
    <xf numFmtId="0" fontId="49" fillId="0" borderId="0" xfId="0" applyFont="1" applyAlignment="1">
      <alignment horizontal="left" vertical="center" wrapText="1"/>
    </xf>
    <xf numFmtId="0" fontId="82" fillId="0" borderId="0" xfId="0" applyFont="1" applyAlignment="1">
      <alignment horizontal="left" vertical="center" wrapText="1"/>
    </xf>
    <xf numFmtId="0" fontId="82" fillId="0" borderId="0" xfId="0" applyFont="1" applyAlignment="1">
      <alignment horizontal="left" vertical="center" wrapText="1" indent="1"/>
    </xf>
    <xf numFmtId="0" fontId="83" fillId="0" borderId="0" xfId="0" applyFont="1" applyAlignment="1">
      <alignment horizontal="left" vertical="center" wrapText="1"/>
    </xf>
    <xf numFmtId="0" fontId="83" fillId="0" borderId="0" xfId="0" applyFont="1" applyAlignment="1">
      <alignment horizontal="left" vertical="center" wrapText="1" indent="1"/>
    </xf>
    <xf numFmtId="0" fontId="83" fillId="0" borderId="0" xfId="0" applyFont="1" applyAlignment="1">
      <alignment horizontal="left" vertical="center" wrapText="1"/>
    </xf>
    <xf numFmtId="0" fontId="84" fillId="0" borderId="0" xfId="0" applyFont="1" applyAlignment="1">
      <alignment horizontal="left" vertical="center" wrapText="1"/>
    </xf>
    <xf numFmtId="0" fontId="79" fillId="16" borderId="18" xfId="0" applyFont="1" applyFill="1" applyBorder="1" applyAlignment="1">
      <alignment horizontal="center" vertical="center" wrapText="1"/>
    </xf>
    <xf numFmtId="0" fontId="49" fillId="0" borderId="0" xfId="0" applyFont="1" applyAlignment="1">
      <alignment horizontal="center" vertical="center" wrapText="1"/>
    </xf>
    <xf numFmtId="0" fontId="36" fillId="16" borderId="18" xfId="0" applyFont="1" applyFill="1" applyBorder="1" applyAlignment="1">
      <alignment vertical="center" wrapText="1"/>
    </xf>
    <xf numFmtId="0" fontId="85" fillId="0" borderId="0" xfId="0" applyFont="1" applyAlignment="1">
      <alignment horizontal="left" vertical="center"/>
    </xf>
    <xf numFmtId="0" fontId="85" fillId="0" borderId="0" xfId="0" applyFont="1" applyAlignment="1">
      <alignment horizontal="left" vertical="center" wrapText="1"/>
    </xf>
    <xf numFmtId="49" fontId="79" fillId="16" borderId="18" xfId="0" applyNumberFormat="1" applyFont="1" applyFill="1" applyBorder="1" applyAlignment="1">
      <alignment horizontal="center" vertical="center" wrapText="1"/>
    </xf>
    <xf numFmtId="0" fontId="83" fillId="0" borderId="0" xfId="0" applyFont="1" applyAlignment="1">
      <alignment horizontal="center" vertical="center" wrapText="1"/>
    </xf>
    <xf numFmtId="0" fontId="83" fillId="0" borderId="0" xfId="0" applyFont="1" applyAlignment="1">
      <alignment horizontal="center" vertical="center" wrapText="1"/>
    </xf>
    <xf numFmtId="0" fontId="82" fillId="0" borderId="0" xfId="0" applyFont="1" applyAlignment="1">
      <alignment horizontal="center" vertical="center" wrapText="1"/>
    </xf>
    <xf numFmtId="0" fontId="82" fillId="0" borderId="0" xfId="0" applyFont="1" applyAlignment="1">
      <alignment horizontal="center" vertical="center" wrapText="1"/>
    </xf>
    <xf numFmtId="0" fontId="83" fillId="0" borderId="0" xfId="0" applyFont="1" applyBorder="1" applyAlignment="1">
      <alignment horizontal="left" vertical="center" wrapText="1"/>
    </xf>
    <xf numFmtId="0" fontId="83" fillId="0" borderId="0" xfId="0" applyFont="1" applyBorder="1" applyAlignment="1">
      <alignment horizontal="left" vertical="center" wrapText="1" indent="1"/>
    </xf>
    <xf numFmtId="0" fontId="83" fillId="0" borderId="0" xfId="0" applyFont="1" applyBorder="1" applyAlignment="1">
      <alignment horizontal="center" vertical="center" wrapText="1"/>
    </xf>
    <xf numFmtId="0" fontId="83" fillId="0" borderId="20" xfId="0" applyFont="1" applyBorder="1" applyAlignment="1">
      <alignment horizontal="left" vertical="center" wrapText="1"/>
    </xf>
    <xf numFmtId="0" fontId="83" fillId="0" borderId="20" xfId="0" applyFont="1" applyBorder="1" applyAlignment="1">
      <alignment horizontal="left" vertical="center" wrapText="1" indent="1"/>
    </xf>
    <xf numFmtId="0" fontId="83" fillId="0" borderId="20" xfId="0" applyFont="1" applyBorder="1" applyAlignment="1">
      <alignment horizontal="center" vertical="center" wrapText="1"/>
    </xf>
    <xf numFmtId="0" fontId="88" fillId="0" borderId="20" xfId="0" applyFont="1" applyBorder="1" applyAlignment="1">
      <alignment horizontal="left" vertical="center" wrapText="1"/>
    </xf>
    <xf numFmtId="0" fontId="83" fillId="0" borderId="20" xfId="0" applyFont="1" applyBorder="1" applyAlignment="1">
      <alignment horizontal="center" vertical="center" wrapText="1"/>
    </xf>
    <xf numFmtId="0" fontId="87" fillId="0" borderId="0" xfId="0" applyFont="1" applyAlignment="1">
      <alignment horizontal="left" vertical="center" wrapText="1"/>
    </xf>
    <xf numFmtId="0" fontId="83" fillId="0" borderId="20" xfId="0" applyFont="1" applyBorder="1" applyAlignment="1">
      <alignment horizontal="left" vertical="center" wrapText="1"/>
    </xf>
    <xf numFmtId="0" fontId="88" fillId="0" borderId="20" xfId="0" applyFont="1" applyBorder="1" applyAlignment="1">
      <alignment horizontal="center" vertical="center" wrapText="1"/>
    </xf>
    <xf numFmtId="0" fontId="83" fillId="0" borderId="0" xfId="0" applyFont="1" applyBorder="1" applyAlignment="1">
      <alignment horizontal="left" vertical="center" wrapText="1"/>
    </xf>
    <xf numFmtId="49" fontId="83" fillId="0" borderId="0" xfId="0" applyNumberFormat="1" applyFont="1" applyAlignment="1">
      <alignment horizontal="center" vertical="center" wrapText="1"/>
    </xf>
    <xf numFmtId="49" fontId="87" fillId="0" borderId="0" xfId="0" applyNumberFormat="1" applyFont="1" applyAlignment="1">
      <alignment horizontal="center" vertical="center" wrapText="1"/>
    </xf>
    <xf numFmtId="0" fontId="87" fillId="0" borderId="0" xfId="0" applyFont="1" applyBorder="1" applyAlignment="1">
      <alignment horizontal="center" vertical="center" wrapText="1"/>
    </xf>
    <xf numFmtId="49" fontId="88" fillId="0" borderId="0" xfId="0" applyNumberFormat="1" applyFont="1" applyAlignment="1">
      <alignment horizontal="center" vertical="center" wrapText="1"/>
    </xf>
    <xf numFmtId="49" fontId="87" fillId="0" borderId="0" xfId="0" applyNumberFormat="1" applyFont="1" applyBorder="1" applyAlignment="1">
      <alignment horizontal="center" vertical="center" wrapText="1"/>
    </xf>
    <xf numFmtId="49" fontId="83" fillId="0" borderId="0" xfId="0" applyNumberFormat="1" applyFont="1" applyBorder="1" applyAlignment="1">
      <alignment horizontal="center" vertical="center" wrapText="1"/>
    </xf>
    <xf numFmtId="49" fontId="87" fillId="0" borderId="0" xfId="0" applyNumberFormat="1" applyFont="1" applyBorder="1" applyAlignment="1">
      <alignment horizontal="center" vertical="center" wrapText="1"/>
    </xf>
    <xf numFmtId="49" fontId="87" fillId="0" borderId="20" xfId="0" applyNumberFormat="1" applyFont="1" applyBorder="1" applyAlignment="1">
      <alignment horizontal="center" vertical="center" wrapText="1"/>
    </xf>
    <xf numFmtId="0" fontId="73" fillId="0" borderId="0" xfId="0" applyFont="1" applyBorder="1" applyAlignment="1">
      <alignment horizontal="left" vertical="center" wrapText="1"/>
    </xf>
    <xf numFmtId="0" fontId="56" fillId="0" borderId="22" xfId="0" applyFont="1" applyBorder="1" applyAlignment="1">
      <alignment vertical="center" wrapText="1"/>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1" defaultTableStyle="TableStyleMedium2" defaultPivotStyle="PivotStyleLight16">
    <tableStyle name="Invisible" pivot="0" table="0" count="0" xr9:uid="{67CCD597-83CA-40D4-A7F8-A222E7D09A7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view="pageBreakPreview" zoomScaleNormal="100" zoomScaleSheetLayoutView="100" workbookViewId="0">
      <selection activeCell="C29" sqref="C29"/>
    </sheetView>
  </sheetViews>
  <sheetFormatPr defaultColWidth="9.109375" defaultRowHeight="14.4"/>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55">
      <c r="A1" s="132" t="s">
        <v>305</v>
      </c>
      <c r="B1" s="133"/>
      <c r="C1" s="133"/>
      <c r="D1" s="51"/>
      <c r="E1" s="51"/>
      <c r="F1" s="51"/>
      <c r="G1" s="51"/>
      <c r="H1" s="51"/>
      <c r="I1" s="51"/>
      <c r="J1" s="52"/>
    </row>
    <row r="2" spans="1:20" ht="14.4" customHeight="1">
      <c r="A2" s="134" t="s">
        <v>321</v>
      </c>
      <c r="B2" s="135"/>
      <c r="C2" s="135"/>
      <c r="D2" s="135"/>
      <c r="E2" s="135"/>
      <c r="F2" s="135"/>
      <c r="G2" s="135"/>
      <c r="H2" s="135"/>
      <c r="I2" s="135"/>
      <c r="J2" s="136"/>
      <c r="N2" s="34">
        <v>1</v>
      </c>
    </row>
    <row r="3" spans="1:20">
      <c r="A3" s="53"/>
      <c r="B3" s="54"/>
      <c r="C3" s="54"/>
      <c r="D3" s="54"/>
      <c r="E3" s="54"/>
      <c r="F3" s="54"/>
      <c r="G3" s="54"/>
      <c r="H3" s="54"/>
      <c r="I3" s="54"/>
      <c r="J3" s="55"/>
      <c r="N3" s="34">
        <v>2</v>
      </c>
    </row>
    <row r="4" spans="1:20" ht="33.549999999999997" customHeight="1">
      <c r="A4" s="137" t="s">
        <v>306</v>
      </c>
      <c r="B4" s="138"/>
      <c r="C4" s="138"/>
      <c r="D4" s="138"/>
      <c r="E4" s="139">
        <v>46023</v>
      </c>
      <c r="F4" s="140"/>
      <c r="G4" s="56" t="s">
        <v>0</v>
      </c>
      <c r="H4" s="139">
        <v>46203</v>
      </c>
      <c r="I4" s="140"/>
      <c r="J4" s="57"/>
      <c r="N4" s="34">
        <v>3</v>
      </c>
    </row>
    <row r="5" spans="1:20" s="33" customFormat="1" ht="10.25" customHeight="1">
      <c r="A5" s="141"/>
      <c r="B5" s="142"/>
      <c r="C5" s="142"/>
      <c r="D5" s="142"/>
      <c r="E5" s="142"/>
      <c r="F5" s="142"/>
      <c r="G5" s="142"/>
      <c r="H5" s="142"/>
      <c r="I5" s="142"/>
      <c r="J5" s="143"/>
      <c r="N5" s="34">
        <v>4</v>
      </c>
    </row>
    <row r="6" spans="1:20" ht="20.45" customHeight="1">
      <c r="A6" s="58"/>
      <c r="B6" s="59" t="s">
        <v>327</v>
      </c>
      <c r="C6" s="60"/>
      <c r="D6" s="60"/>
      <c r="E6" s="17">
        <v>2026</v>
      </c>
      <c r="F6" s="61"/>
      <c r="G6" s="56"/>
      <c r="H6" s="61"/>
      <c r="I6" s="62"/>
      <c r="J6" s="63"/>
    </row>
    <row r="7" spans="1:20" s="38" customFormat="1" ht="10.95" customHeight="1">
      <c r="A7" s="58"/>
      <c r="B7" s="60"/>
      <c r="C7" s="60"/>
      <c r="D7" s="60"/>
      <c r="E7" s="64"/>
      <c r="F7" s="64"/>
      <c r="G7" s="56"/>
      <c r="H7" s="61"/>
      <c r="I7" s="62"/>
      <c r="J7" s="63"/>
      <c r="K7" s="36"/>
      <c r="L7" s="36"/>
      <c r="M7" s="36"/>
      <c r="N7" s="37"/>
      <c r="O7" s="36"/>
      <c r="P7" s="36"/>
      <c r="Q7" s="36"/>
      <c r="R7" s="36"/>
      <c r="S7" s="36"/>
      <c r="T7" s="36"/>
    </row>
    <row r="8" spans="1:20" ht="20.45" customHeight="1">
      <c r="A8" s="58"/>
      <c r="B8" s="59" t="s">
        <v>328</v>
      </c>
      <c r="C8" s="60"/>
      <c r="D8" s="60"/>
      <c r="E8" s="17">
        <v>2</v>
      </c>
      <c r="F8" s="61"/>
      <c r="G8" s="56"/>
      <c r="H8" s="61"/>
      <c r="I8" s="62"/>
      <c r="J8" s="63"/>
    </row>
    <row r="9" spans="1:20" s="38" customFormat="1" ht="10.95" customHeight="1">
      <c r="A9" s="58"/>
      <c r="B9" s="60"/>
      <c r="C9" s="60"/>
      <c r="D9" s="60"/>
      <c r="E9" s="64"/>
      <c r="F9" s="64"/>
      <c r="G9" s="56"/>
      <c r="H9" s="64"/>
      <c r="I9" s="65"/>
      <c r="J9" s="63"/>
      <c r="K9" s="36"/>
      <c r="L9" s="36"/>
      <c r="M9" s="36"/>
      <c r="N9" s="37"/>
      <c r="O9" s="36"/>
      <c r="P9" s="36"/>
      <c r="Q9" s="36"/>
      <c r="R9" s="36"/>
      <c r="S9" s="36"/>
      <c r="T9" s="36"/>
    </row>
    <row r="10" spans="1:20" ht="38.049999999999997" customHeight="1">
      <c r="A10" s="151" t="s">
        <v>329</v>
      </c>
      <c r="B10" s="152"/>
      <c r="C10" s="152"/>
      <c r="D10" s="152"/>
      <c r="E10" s="152"/>
      <c r="F10" s="152"/>
      <c r="G10" s="152"/>
      <c r="H10" s="152"/>
      <c r="I10" s="152"/>
      <c r="J10" s="66"/>
    </row>
    <row r="11" spans="1:20" ht="24.65" customHeight="1">
      <c r="A11" s="153" t="s">
        <v>307</v>
      </c>
      <c r="B11" s="154"/>
      <c r="C11" s="146" t="s">
        <v>451</v>
      </c>
      <c r="D11" s="147"/>
      <c r="E11" s="67"/>
      <c r="F11" s="155" t="s">
        <v>330</v>
      </c>
      <c r="G11" s="145"/>
      <c r="H11" s="156" t="s">
        <v>452</v>
      </c>
      <c r="I11" s="157"/>
      <c r="J11" s="68"/>
    </row>
    <row r="12" spans="1:20" ht="14.4" customHeight="1">
      <c r="A12" s="69"/>
      <c r="B12" s="70"/>
      <c r="C12" s="70"/>
      <c r="D12" s="70"/>
      <c r="E12" s="149"/>
      <c r="F12" s="149"/>
      <c r="G12" s="149"/>
      <c r="H12" s="149"/>
      <c r="I12" s="71"/>
      <c r="J12" s="68"/>
    </row>
    <row r="13" spans="1:20" ht="21.05" customHeight="1">
      <c r="A13" s="144" t="s">
        <v>322</v>
      </c>
      <c r="B13" s="145"/>
      <c r="C13" s="146" t="s">
        <v>453</v>
      </c>
      <c r="D13" s="147"/>
      <c r="E13" s="148"/>
      <c r="F13" s="149"/>
      <c r="G13" s="149"/>
      <c r="H13" s="149"/>
      <c r="I13" s="71"/>
      <c r="J13" s="68"/>
    </row>
    <row r="14" spans="1:20" ht="10.95" customHeight="1">
      <c r="A14" s="67"/>
      <c r="B14" s="71"/>
      <c r="C14" s="47"/>
      <c r="D14" s="47"/>
      <c r="E14" s="150"/>
      <c r="F14" s="150"/>
      <c r="G14" s="150"/>
      <c r="H14" s="150"/>
      <c r="I14" s="70"/>
      <c r="J14" s="72"/>
    </row>
    <row r="15" spans="1:20" ht="22.9" customHeight="1">
      <c r="A15" s="144" t="s">
        <v>308</v>
      </c>
      <c r="B15" s="145"/>
      <c r="C15" s="146" t="s">
        <v>455</v>
      </c>
      <c r="D15" s="147"/>
      <c r="E15" s="164"/>
      <c r="F15" s="165"/>
      <c r="G15" s="73" t="s">
        <v>331</v>
      </c>
      <c r="H15" s="156" t="s">
        <v>454</v>
      </c>
      <c r="I15" s="157"/>
      <c r="J15" s="74"/>
    </row>
    <row r="16" spans="1:20" ht="10.95" customHeight="1">
      <c r="A16" s="67"/>
      <c r="B16" s="71"/>
      <c r="C16" s="70"/>
      <c r="D16" s="70"/>
      <c r="E16" s="150"/>
      <c r="F16" s="150"/>
      <c r="G16" s="166"/>
      <c r="H16" s="166"/>
      <c r="I16" s="70"/>
      <c r="J16" s="72"/>
    </row>
    <row r="17" spans="1:10" ht="22.9" customHeight="1">
      <c r="A17" s="75"/>
      <c r="B17" s="73" t="s">
        <v>332</v>
      </c>
      <c r="C17" s="146" t="s">
        <v>456</v>
      </c>
      <c r="D17" s="147"/>
      <c r="E17" s="76"/>
      <c r="F17" s="76"/>
      <c r="G17" s="76"/>
      <c r="H17" s="76"/>
      <c r="I17" s="76"/>
      <c r="J17" s="74"/>
    </row>
    <row r="18" spans="1:10">
      <c r="A18" s="158"/>
      <c r="B18" s="159"/>
      <c r="C18" s="150"/>
      <c r="D18" s="150"/>
      <c r="E18" s="150"/>
      <c r="F18" s="150"/>
      <c r="G18" s="150"/>
      <c r="H18" s="150"/>
      <c r="I18" s="70"/>
      <c r="J18" s="72"/>
    </row>
    <row r="19" spans="1:10">
      <c r="A19" s="153" t="s">
        <v>309</v>
      </c>
      <c r="B19" s="160"/>
      <c r="C19" s="161" t="s">
        <v>457</v>
      </c>
      <c r="D19" s="162"/>
      <c r="E19" s="162"/>
      <c r="F19" s="162"/>
      <c r="G19" s="162"/>
      <c r="H19" s="162"/>
      <c r="I19" s="162"/>
      <c r="J19" s="163"/>
    </row>
    <row r="20" spans="1:10">
      <c r="A20" s="69"/>
      <c r="B20" s="70"/>
      <c r="C20" s="77"/>
      <c r="D20" s="70"/>
      <c r="E20" s="150"/>
      <c r="F20" s="150"/>
      <c r="G20" s="150"/>
      <c r="H20" s="150"/>
      <c r="I20" s="70"/>
      <c r="J20" s="72"/>
    </row>
    <row r="21" spans="1:10">
      <c r="A21" s="153" t="s">
        <v>310</v>
      </c>
      <c r="B21" s="160"/>
      <c r="C21" s="156">
        <v>10000</v>
      </c>
      <c r="D21" s="157"/>
      <c r="E21" s="150"/>
      <c r="F21" s="150"/>
      <c r="G21" s="161" t="s">
        <v>458</v>
      </c>
      <c r="H21" s="162"/>
      <c r="I21" s="162"/>
      <c r="J21" s="163"/>
    </row>
    <row r="22" spans="1:10">
      <c r="A22" s="69"/>
      <c r="B22" s="70"/>
      <c r="C22" s="70"/>
      <c r="D22" s="70"/>
      <c r="E22" s="150"/>
      <c r="F22" s="150"/>
      <c r="G22" s="150"/>
      <c r="H22" s="150"/>
      <c r="I22" s="70"/>
      <c r="J22" s="72"/>
    </row>
    <row r="23" spans="1:10">
      <c r="A23" s="153" t="s">
        <v>311</v>
      </c>
      <c r="B23" s="160"/>
      <c r="C23" s="161" t="s">
        <v>459</v>
      </c>
      <c r="D23" s="162"/>
      <c r="E23" s="162"/>
      <c r="F23" s="162"/>
      <c r="G23" s="162"/>
      <c r="H23" s="162"/>
      <c r="I23" s="162"/>
      <c r="J23" s="163"/>
    </row>
    <row r="24" spans="1:10">
      <c r="A24" s="69"/>
      <c r="B24" s="70"/>
      <c r="C24" s="47"/>
      <c r="D24" s="70"/>
      <c r="E24" s="150"/>
      <c r="F24" s="150"/>
      <c r="G24" s="150"/>
      <c r="H24" s="150"/>
      <c r="I24" s="70"/>
      <c r="J24" s="72"/>
    </row>
    <row r="25" spans="1:10">
      <c r="A25" s="153" t="s">
        <v>312</v>
      </c>
      <c r="B25" s="160"/>
      <c r="C25" s="168" t="s">
        <v>460</v>
      </c>
      <c r="D25" s="169"/>
      <c r="E25" s="169"/>
      <c r="F25" s="169"/>
      <c r="G25" s="169"/>
      <c r="H25" s="169"/>
      <c r="I25" s="169"/>
      <c r="J25" s="170"/>
    </row>
    <row r="26" spans="1:10">
      <c r="A26" s="69"/>
      <c r="B26" s="70"/>
      <c r="C26" s="77"/>
      <c r="D26" s="70"/>
      <c r="E26" s="150"/>
      <c r="F26" s="150"/>
      <c r="G26" s="150"/>
      <c r="H26" s="150"/>
      <c r="I26" s="70"/>
      <c r="J26" s="72"/>
    </row>
    <row r="27" spans="1:10">
      <c r="A27" s="153" t="s">
        <v>313</v>
      </c>
      <c r="B27" s="160"/>
      <c r="C27" s="168" t="s">
        <v>461</v>
      </c>
      <c r="D27" s="169"/>
      <c r="E27" s="169"/>
      <c r="F27" s="169"/>
      <c r="G27" s="169"/>
      <c r="H27" s="169"/>
      <c r="I27" s="169"/>
      <c r="J27" s="170"/>
    </row>
    <row r="28" spans="1:10" ht="14" customHeight="1">
      <c r="A28" s="69"/>
      <c r="B28" s="70"/>
      <c r="C28" s="77"/>
      <c r="D28" s="70"/>
      <c r="E28" s="150"/>
      <c r="F28" s="150"/>
      <c r="G28" s="150"/>
      <c r="H28" s="150"/>
      <c r="I28" s="70"/>
      <c r="J28" s="72"/>
    </row>
    <row r="29" spans="1:10" ht="22.9" customHeight="1">
      <c r="A29" s="144" t="s">
        <v>323</v>
      </c>
      <c r="B29" s="160"/>
      <c r="C29" s="18">
        <v>36</v>
      </c>
      <c r="D29" s="78"/>
      <c r="E29" s="167"/>
      <c r="F29" s="167"/>
      <c r="G29" s="167"/>
      <c r="H29" s="167"/>
      <c r="I29" s="79"/>
      <c r="J29" s="80"/>
    </row>
    <row r="30" spans="1:10">
      <c r="A30" s="69"/>
      <c r="B30" s="70"/>
      <c r="C30" s="70"/>
      <c r="D30" s="70"/>
      <c r="E30" s="150"/>
      <c r="F30" s="150"/>
      <c r="G30" s="150"/>
      <c r="H30" s="150"/>
      <c r="I30" s="79"/>
      <c r="J30" s="80"/>
    </row>
    <row r="31" spans="1:10">
      <c r="A31" s="153" t="s">
        <v>314</v>
      </c>
      <c r="B31" s="160"/>
      <c r="C31" s="19" t="s">
        <v>335</v>
      </c>
      <c r="D31" s="171" t="s">
        <v>333</v>
      </c>
      <c r="E31" s="172"/>
      <c r="F31" s="172"/>
      <c r="G31" s="172"/>
      <c r="H31" s="70"/>
      <c r="I31" s="81" t="s">
        <v>334</v>
      </c>
      <c r="J31" s="82" t="s">
        <v>335</v>
      </c>
    </row>
    <row r="32" spans="1:10">
      <c r="A32" s="153"/>
      <c r="B32" s="160"/>
      <c r="C32" s="83"/>
      <c r="D32" s="56"/>
      <c r="E32" s="165"/>
      <c r="F32" s="165"/>
      <c r="G32" s="165"/>
      <c r="H32" s="165"/>
      <c r="I32" s="79"/>
      <c r="J32" s="80"/>
    </row>
    <row r="33" spans="1:10">
      <c r="A33" s="153" t="s">
        <v>324</v>
      </c>
      <c r="B33" s="160"/>
      <c r="C33" s="18" t="s">
        <v>337</v>
      </c>
      <c r="D33" s="171" t="s">
        <v>336</v>
      </c>
      <c r="E33" s="172"/>
      <c r="F33" s="172"/>
      <c r="G33" s="172"/>
      <c r="H33" s="76"/>
      <c r="I33" s="81" t="s">
        <v>337</v>
      </c>
      <c r="J33" s="82" t="s">
        <v>338</v>
      </c>
    </row>
    <row r="34" spans="1:10">
      <c r="A34" s="69"/>
      <c r="B34" s="70"/>
      <c r="C34" s="70"/>
      <c r="D34" s="70"/>
      <c r="E34" s="150"/>
      <c r="F34" s="150"/>
      <c r="G34" s="150"/>
      <c r="H34" s="150"/>
      <c r="I34" s="70"/>
      <c r="J34" s="72"/>
    </row>
    <row r="35" spans="1:10">
      <c r="A35" s="171" t="s">
        <v>325</v>
      </c>
      <c r="B35" s="172"/>
      <c r="C35" s="172"/>
      <c r="D35" s="172"/>
      <c r="E35" s="172" t="s">
        <v>315</v>
      </c>
      <c r="F35" s="172"/>
      <c r="G35" s="172"/>
      <c r="H35" s="172"/>
      <c r="I35" s="172"/>
      <c r="J35" s="84" t="s">
        <v>316</v>
      </c>
    </row>
    <row r="36" spans="1:10">
      <c r="A36" s="69"/>
      <c r="B36" s="70"/>
      <c r="C36" s="70"/>
      <c r="D36" s="70"/>
      <c r="E36" s="150"/>
      <c r="F36" s="150"/>
      <c r="G36" s="150"/>
      <c r="H36" s="150"/>
      <c r="I36" s="70"/>
      <c r="J36" s="80"/>
    </row>
    <row r="37" spans="1:10">
      <c r="A37" s="173" t="s">
        <v>462</v>
      </c>
      <c r="B37" s="174"/>
      <c r="C37" s="174"/>
      <c r="D37" s="174"/>
      <c r="E37" s="173" t="s">
        <v>465</v>
      </c>
      <c r="F37" s="174"/>
      <c r="G37" s="174"/>
      <c r="H37" s="174"/>
      <c r="I37" s="175"/>
      <c r="J37" s="48">
        <v>1614649</v>
      </c>
    </row>
    <row r="38" spans="1:10">
      <c r="A38" s="39"/>
      <c r="B38" s="47"/>
      <c r="C38" s="50"/>
      <c r="D38" s="176"/>
      <c r="E38" s="176"/>
      <c r="F38" s="176"/>
      <c r="G38" s="176"/>
      <c r="H38" s="176"/>
      <c r="I38" s="176"/>
      <c r="J38" s="40"/>
    </row>
    <row r="39" spans="1:10">
      <c r="A39" s="173" t="s">
        <v>463</v>
      </c>
      <c r="B39" s="174"/>
      <c r="C39" s="174"/>
      <c r="D39" s="175"/>
      <c r="E39" s="173" t="s">
        <v>465</v>
      </c>
      <c r="F39" s="174"/>
      <c r="G39" s="174"/>
      <c r="H39" s="174"/>
      <c r="I39" s="175"/>
      <c r="J39" s="18">
        <v>4592212</v>
      </c>
    </row>
    <row r="40" spans="1:10">
      <c r="A40" s="39"/>
      <c r="B40" s="47"/>
      <c r="C40" s="50"/>
      <c r="D40" s="49"/>
      <c r="E40" s="176"/>
      <c r="F40" s="176"/>
      <c r="G40" s="176"/>
      <c r="H40" s="176"/>
      <c r="I40" s="46"/>
      <c r="J40" s="40"/>
    </row>
    <row r="41" spans="1:10">
      <c r="A41" s="173" t="s">
        <v>464</v>
      </c>
      <c r="B41" s="174"/>
      <c r="C41" s="174"/>
      <c r="D41" s="175"/>
      <c r="E41" s="173" t="s">
        <v>465</v>
      </c>
      <c r="F41" s="174"/>
      <c r="G41" s="174"/>
      <c r="H41" s="174"/>
      <c r="I41" s="175"/>
      <c r="J41" s="18">
        <v>5833523</v>
      </c>
    </row>
    <row r="42" spans="1:10">
      <c r="A42" s="39"/>
      <c r="B42" s="47"/>
      <c r="C42" s="50"/>
      <c r="D42" s="49"/>
      <c r="E42" s="176"/>
      <c r="F42" s="176"/>
      <c r="G42" s="176"/>
      <c r="H42" s="176"/>
      <c r="I42" s="46"/>
      <c r="J42" s="40"/>
    </row>
    <row r="43" spans="1:10">
      <c r="A43" s="173"/>
      <c r="B43" s="174"/>
      <c r="C43" s="174"/>
      <c r="D43" s="175"/>
      <c r="E43" s="173"/>
      <c r="F43" s="174"/>
      <c r="G43" s="174"/>
      <c r="H43" s="174"/>
      <c r="I43" s="175"/>
      <c r="J43" s="18"/>
    </row>
    <row r="44" spans="1:10">
      <c r="A44" s="41"/>
      <c r="B44" s="50"/>
      <c r="C44" s="178"/>
      <c r="D44" s="178"/>
      <c r="E44" s="166"/>
      <c r="F44" s="166"/>
      <c r="G44" s="178"/>
      <c r="H44" s="178"/>
      <c r="I44" s="178"/>
      <c r="J44" s="40"/>
    </row>
    <row r="45" spans="1:10">
      <c r="A45" s="173"/>
      <c r="B45" s="174"/>
      <c r="C45" s="174"/>
      <c r="D45" s="175"/>
      <c r="E45" s="173"/>
      <c r="F45" s="174"/>
      <c r="G45" s="174"/>
      <c r="H45" s="174"/>
      <c r="I45" s="175"/>
      <c r="J45" s="18"/>
    </row>
    <row r="46" spans="1:10">
      <c r="A46" s="41"/>
      <c r="B46" s="50"/>
      <c r="C46" s="50"/>
      <c r="D46" s="47"/>
      <c r="E46" s="166"/>
      <c r="F46" s="166"/>
      <c r="G46" s="178"/>
      <c r="H46" s="178"/>
      <c r="I46" s="47"/>
      <c r="J46" s="40"/>
    </row>
    <row r="47" spans="1:10">
      <c r="A47" s="173"/>
      <c r="B47" s="174"/>
      <c r="C47" s="174"/>
      <c r="D47" s="175"/>
      <c r="E47" s="173"/>
      <c r="F47" s="174"/>
      <c r="G47" s="174"/>
      <c r="H47" s="174"/>
      <c r="I47" s="175"/>
      <c r="J47" s="18"/>
    </row>
    <row r="48" spans="1:10">
      <c r="A48" s="85"/>
      <c r="B48" s="77"/>
      <c r="C48" s="77"/>
      <c r="D48" s="70"/>
      <c r="E48" s="150"/>
      <c r="F48" s="150"/>
      <c r="G48" s="177"/>
      <c r="H48" s="177"/>
      <c r="I48" s="70"/>
      <c r="J48" s="86" t="s">
        <v>339</v>
      </c>
    </row>
    <row r="49" spans="1:10">
      <c r="A49" s="85"/>
      <c r="B49" s="77"/>
      <c r="C49" s="77"/>
      <c r="D49" s="70"/>
      <c r="E49" s="150"/>
      <c r="F49" s="150"/>
      <c r="G49" s="177"/>
      <c r="H49" s="177"/>
      <c r="I49" s="70"/>
      <c r="J49" s="86" t="s">
        <v>340</v>
      </c>
    </row>
    <row r="50" spans="1:10" ht="14.4" customHeight="1">
      <c r="A50" s="144" t="s">
        <v>317</v>
      </c>
      <c r="B50" s="155"/>
      <c r="C50" s="156" t="s">
        <v>340</v>
      </c>
      <c r="D50" s="157"/>
      <c r="E50" s="183" t="s">
        <v>341</v>
      </c>
      <c r="F50" s="184"/>
      <c r="G50" s="161"/>
      <c r="H50" s="162"/>
      <c r="I50" s="162"/>
      <c r="J50" s="163"/>
    </row>
    <row r="51" spans="1:10">
      <c r="A51" s="85"/>
      <c r="B51" s="77"/>
      <c r="C51" s="177"/>
      <c r="D51" s="177"/>
      <c r="E51" s="150"/>
      <c r="F51" s="150"/>
      <c r="G51" s="185" t="s">
        <v>342</v>
      </c>
      <c r="H51" s="185"/>
      <c r="I51" s="185"/>
      <c r="J51" s="63"/>
    </row>
    <row r="52" spans="1:10" ht="14" customHeight="1">
      <c r="A52" s="144" t="s">
        <v>318</v>
      </c>
      <c r="B52" s="155"/>
      <c r="C52" s="161" t="s">
        <v>466</v>
      </c>
      <c r="D52" s="162"/>
      <c r="E52" s="162"/>
      <c r="F52" s="162"/>
      <c r="G52" s="162"/>
      <c r="H52" s="162"/>
      <c r="I52" s="162"/>
      <c r="J52" s="163"/>
    </row>
    <row r="53" spans="1:10">
      <c r="A53" s="69"/>
      <c r="B53" s="70"/>
      <c r="C53" s="167" t="s">
        <v>319</v>
      </c>
      <c r="D53" s="167"/>
      <c r="E53" s="167"/>
      <c r="F53" s="167"/>
      <c r="G53" s="167"/>
      <c r="H53" s="167"/>
      <c r="I53" s="167"/>
      <c r="J53" s="72"/>
    </row>
    <row r="54" spans="1:10">
      <c r="A54" s="144" t="s">
        <v>320</v>
      </c>
      <c r="B54" s="155"/>
      <c r="C54" s="179" t="s">
        <v>467</v>
      </c>
      <c r="D54" s="180"/>
      <c r="E54" s="181"/>
      <c r="F54" s="150"/>
      <c r="G54" s="150"/>
      <c r="H54" s="172"/>
      <c r="I54" s="172"/>
      <c r="J54" s="182"/>
    </row>
    <row r="55" spans="1:10">
      <c r="A55" s="69"/>
      <c r="B55" s="70"/>
      <c r="C55" s="77"/>
      <c r="D55" s="70"/>
      <c r="E55" s="150"/>
      <c r="F55" s="150"/>
      <c r="G55" s="150"/>
      <c r="H55" s="150"/>
      <c r="I55" s="70"/>
      <c r="J55" s="72"/>
    </row>
    <row r="56" spans="1:10" ht="14.4" customHeight="1">
      <c r="A56" s="144" t="s">
        <v>312</v>
      </c>
      <c r="B56" s="155"/>
      <c r="C56" s="186" t="s">
        <v>468</v>
      </c>
      <c r="D56" s="187"/>
      <c r="E56" s="187"/>
      <c r="F56" s="187"/>
      <c r="G56" s="187"/>
      <c r="H56" s="187"/>
      <c r="I56" s="187"/>
      <c r="J56" s="188"/>
    </row>
    <row r="57" spans="1:10">
      <c r="A57" s="69"/>
      <c r="B57" s="70"/>
      <c r="C57" s="70"/>
      <c r="D57" s="70"/>
      <c r="E57" s="150"/>
      <c r="F57" s="150"/>
      <c r="G57" s="150"/>
      <c r="H57" s="150"/>
      <c r="I57" s="70"/>
      <c r="J57" s="72"/>
    </row>
    <row r="58" spans="1:10">
      <c r="A58" s="144" t="s">
        <v>343</v>
      </c>
      <c r="B58" s="155"/>
      <c r="C58" s="186"/>
      <c r="D58" s="187"/>
      <c r="E58" s="187"/>
      <c r="F58" s="187"/>
      <c r="G58" s="187"/>
      <c r="H58" s="187"/>
      <c r="I58" s="187"/>
      <c r="J58" s="188"/>
    </row>
    <row r="59" spans="1:10" ht="14.4" customHeight="1">
      <c r="A59" s="69"/>
      <c r="B59" s="70"/>
      <c r="C59" s="189" t="s">
        <v>344</v>
      </c>
      <c r="D59" s="189"/>
      <c r="E59" s="189"/>
      <c r="F59" s="189"/>
      <c r="G59" s="70"/>
      <c r="H59" s="70"/>
      <c r="I59" s="70"/>
      <c r="J59" s="72"/>
    </row>
    <row r="60" spans="1:10">
      <c r="A60" s="144" t="s">
        <v>345</v>
      </c>
      <c r="B60" s="155"/>
      <c r="C60" s="186"/>
      <c r="D60" s="187"/>
      <c r="E60" s="187"/>
      <c r="F60" s="187"/>
      <c r="G60" s="187"/>
      <c r="H60" s="187"/>
      <c r="I60" s="187"/>
      <c r="J60" s="188"/>
    </row>
    <row r="61" spans="1:10" ht="14.4" customHeight="1">
      <c r="A61" s="87"/>
      <c r="B61" s="88"/>
      <c r="C61" s="190" t="s">
        <v>346</v>
      </c>
      <c r="D61" s="190"/>
      <c r="E61" s="190"/>
      <c r="F61" s="190"/>
      <c r="G61" s="190"/>
      <c r="H61" s="88"/>
      <c r="I61" s="88"/>
      <c r="J61" s="89"/>
    </row>
    <row r="68" ht="27.1" customHeight="1"/>
    <row r="72" ht="38.450000000000003" customHeight="1"/>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0866141732283472" right="0.70866141732283472" top="0.74803149606299213" bottom="0.74803149606299213" header="0.31496062992125984" footer="0.31496062992125984"/>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zoomScaleNormal="100" zoomScaleSheetLayoutView="100" workbookViewId="0">
      <selection activeCell="I133" sqref="I133"/>
    </sheetView>
  </sheetViews>
  <sheetFormatPr defaultColWidth="8.88671875" defaultRowHeight="12.7"/>
  <cols>
    <col min="1" max="7" width="8.88671875" style="42"/>
    <col min="8" max="9" width="16.44140625" style="43" customWidth="1"/>
    <col min="10" max="10" width="10.33203125" style="42" bestFit="1" customWidth="1"/>
    <col min="11" max="16384" width="8.88671875" style="42"/>
  </cols>
  <sheetData>
    <row r="1" spans="1:9">
      <c r="A1" s="194" t="s">
        <v>1</v>
      </c>
      <c r="B1" s="195"/>
      <c r="C1" s="195"/>
      <c r="D1" s="195"/>
      <c r="E1" s="195"/>
      <c r="F1" s="195"/>
      <c r="G1" s="195"/>
      <c r="H1" s="195"/>
      <c r="I1" s="195"/>
    </row>
    <row r="2" spans="1:9">
      <c r="A2" s="196" t="s">
        <v>469</v>
      </c>
      <c r="B2" s="197"/>
      <c r="C2" s="197"/>
      <c r="D2" s="197"/>
      <c r="E2" s="197"/>
      <c r="F2" s="197"/>
      <c r="G2" s="197"/>
      <c r="H2" s="197"/>
      <c r="I2" s="197"/>
    </row>
    <row r="3" spans="1:9">
      <c r="A3" s="198" t="s">
        <v>438</v>
      </c>
      <c r="B3" s="198"/>
      <c r="C3" s="198"/>
      <c r="D3" s="198"/>
      <c r="E3" s="198"/>
      <c r="F3" s="198"/>
      <c r="G3" s="198"/>
      <c r="H3" s="198"/>
      <c r="I3" s="198"/>
    </row>
    <row r="4" spans="1:9">
      <c r="A4" s="199" t="s">
        <v>450</v>
      </c>
      <c r="B4" s="200"/>
      <c r="C4" s="200"/>
      <c r="D4" s="200"/>
      <c r="E4" s="200"/>
      <c r="F4" s="200"/>
      <c r="G4" s="200"/>
      <c r="H4" s="200"/>
      <c r="I4" s="201"/>
    </row>
    <row r="5" spans="1:9" ht="31.1">
      <c r="A5" s="204" t="s">
        <v>2</v>
      </c>
      <c r="B5" s="205"/>
      <c r="C5" s="205"/>
      <c r="D5" s="205"/>
      <c r="E5" s="205"/>
      <c r="F5" s="205"/>
      <c r="G5" s="45" t="s">
        <v>101</v>
      </c>
      <c r="H5" s="6" t="s">
        <v>294</v>
      </c>
      <c r="I5" s="6" t="s">
        <v>295</v>
      </c>
    </row>
    <row r="6" spans="1:9">
      <c r="A6" s="202">
        <v>1</v>
      </c>
      <c r="B6" s="203"/>
      <c r="C6" s="203"/>
      <c r="D6" s="203"/>
      <c r="E6" s="203"/>
      <c r="F6" s="203"/>
      <c r="G6" s="44">
        <v>2</v>
      </c>
      <c r="H6" s="6">
        <v>3</v>
      </c>
      <c r="I6" s="6">
        <v>4</v>
      </c>
    </row>
    <row r="7" spans="1:9">
      <c r="A7" s="206"/>
      <c r="B7" s="206"/>
      <c r="C7" s="206"/>
      <c r="D7" s="206"/>
      <c r="E7" s="206"/>
      <c r="F7" s="206"/>
      <c r="G7" s="206"/>
      <c r="H7" s="206"/>
      <c r="I7" s="206"/>
    </row>
    <row r="8" spans="1:9" ht="12.85" customHeight="1">
      <c r="A8" s="207" t="s">
        <v>4</v>
      </c>
      <c r="B8" s="207"/>
      <c r="C8" s="207"/>
      <c r="D8" s="207"/>
      <c r="E8" s="207"/>
      <c r="F8" s="207"/>
      <c r="G8" s="7">
        <v>1</v>
      </c>
      <c r="H8" s="90">
        <v>0</v>
      </c>
      <c r="I8" s="90">
        <v>0</v>
      </c>
    </row>
    <row r="9" spans="1:9" ht="12.85" customHeight="1">
      <c r="A9" s="193" t="s">
        <v>300</v>
      </c>
      <c r="B9" s="193"/>
      <c r="C9" s="193"/>
      <c r="D9" s="193"/>
      <c r="E9" s="193"/>
      <c r="F9" s="193"/>
      <c r="G9" s="8">
        <v>2</v>
      </c>
      <c r="H9" s="91">
        <f>H10+H17+H27+H38+H43</f>
        <v>90638842.859999999</v>
      </c>
      <c r="I9" s="91">
        <f>I10+I17+I27+I38+I43</f>
        <v>88732598.219999999</v>
      </c>
    </row>
    <row r="10" spans="1:9" ht="12.85" customHeight="1">
      <c r="A10" s="192" t="s">
        <v>5</v>
      </c>
      <c r="B10" s="192"/>
      <c r="C10" s="192"/>
      <c r="D10" s="192"/>
      <c r="E10" s="192"/>
      <c r="F10" s="192"/>
      <c r="G10" s="8">
        <v>3</v>
      </c>
      <c r="H10" s="91">
        <f>H11+H12+H13+H14+H15+H16</f>
        <v>90563.07</v>
      </c>
      <c r="I10" s="91">
        <f>I11+I12+I13+I14+I15+I16</f>
        <v>84902.37</v>
      </c>
    </row>
    <row r="11" spans="1:9" ht="12.85" customHeight="1">
      <c r="A11" s="191" t="s">
        <v>6</v>
      </c>
      <c r="B11" s="191"/>
      <c r="C11" s="191"/>
      <c r="D11" s="191"/>
      <c r="E11" s="191"/>
      <c r="F11" s="191"/>
      <c r="G11" s="7">
        <v>4</v>
      </c>
      <c r="H11" s="90">
        <v>0</v>
      </c>
      <c r="I11" s="90">
        <v>0</v>
      </c>
    </row>
    <row r="12" spans="1:9" ht="22.9" customHeight="1">
      <c r="A12" s="191" t="s">
        <v>7</v>
      </c>
      <c r="B12" s="191"/>
      <c r="C12" s="191"/>
      <c r="D12" s="191"/>
      <c r="E12" s="191"/>
      <c r="F12" s="191"/>
      <c r="G12" s="7">
        <v>5</v>
      </c>
      <c r="H12" s="90">
        <v>90563.07</v>
      </c>
      <c r="I12" s="90">
        <v>84902.37</v>
      </c>
    </row>
    <row r="13" spans="1:9" ht="12.85" customHeight="1">
      <c r="A13" s="191" t="s">
        <v>8</v>
      </c>
      <c r="B13" s="191"/>
      <c r="C13" s="191"/>
      <c r="D13" s="191"/>
      <c r="E13" s="191"/>
      <c r="F13" s="191"/>
      <c r="G13" s="7">
        <v>6</v>
      </c>
      <c r="H13" s="90">
        <v>0</v>
      </c>
      <c r="I13" s="90">
        <v>0</v>
      </c>
    </row>
    <row r="14" spans="1:9" ht="12.85" customHeight="1">
      <c r="A14" s="191" t="s">
        <v>9</v>
      </c>
      <c r="B14" s="191"/>
      <c r="C14" s="191"/>
      <c r="D14" s="191"/>
      <c r="E14" s="191"/>
      <c r="F14" s="191"/>
      <c r="G14" s="7">
        <v>7</v>
      </c>
      <c r="H14" s="90">
        <v>0</v>
      </c>
      <c r="I14" s="90">
        <v>0</v>
      </c>
    </row>
    <row r="15" spans="1:9" ht="12.85" customHeight="1">
      <c r="A15" s="191" t="s">
        <v>10</v>
      </c>
      <c r="B15" s="191"/>
      <c r="C15" s="191"/>
      <c r="D15" s="191"/>
      <c r="E15" s="191"/>
      <c r="F15" s="191"/>
      <c r="G15" s="7">
        <v>8</v>
      </c>
      <c r="H15" s="90">
        <v>0</v>
      </c>
      <c r="I15" s="90">
        <v>0</v>
      </c>
    </row>
    <row r="16" spans="1:9" ht="12.85" customHeight="1">
      <c r="A16" s="191" t="s">
        <v>11</v>
      </c>
      <c r="B16" s="191"/>
      <c r="C16" s="191"/>
      <c r="D16" s="191"/>
      <c r="E16" s="191"/>
      <c r="F16" s="191"/>
      <c r="G16" s="7">
        <v>9</v>
      </c>
      <c r="H16" s="90">
        <v>0</v>
      </c>
      <c r="I16" s="90">
        <v>0</v>
      </c>
    </row>
    <row r="17" spans="1:9" ht="12.85" customHeight="1">
      <c r="A17" s="192" t="s">
        <v>12</v>
      </c>
      <c r="B17" s="192"/>
      <c r="C17" s="192"/>
      <c r="D17" s="192"/>
      <c r="E17" s="192"/>
      <c r="F17" s="192"/>
      <c r="G17" s="8">
        <v>10</v>
      </c>
      <c r="H17" s="91">
        <f>H18+H19+H20+H21+H22+H23+H24+H25+H26</f>
        <v>11519736.84</v>
      </c>
      <c r="I17" s="91">
        <f>I18+I19+I20+I21+I22+I23+I24+I25+I26</f>
        <v>11308597.369999999</v>
      </c>
    </row>
    <row r="18" spans="1:9" ht="12.85" customHeight="1">
      <c r="A18" s="191" t="s">
        <v>13</v>
      </c>
      <c r="B18" s="191"/>
      <c r="C18" s="191"/>
      <c r="D18" s="191"/>
      <c r="E18" s="191"/>
      <c r="F18" s="191"/>
      <c r="G18" s="7">
        <v>11</v>
      </c>
      <c r="H18" s="90">
        <v>878985.15</v>
      </c>
      <c r="I18" s="90">
        <v>878985.15</v>
      </c>
    </row>
    <row r="19" spans="1:9" ht="12.85" customHeight="1">
      <c r="A19" s="191" t="s">
        <v>14</v>
      </c>
      <c r="B19" s="191"/>
      <c r="C19" s="191"/>
      <c r="D19" s="191"/>
      <c r="E19" s="191"/>
      <c r="F19" s="191"/>
      <c r="G19" s="7">
        <v>12</v>
      </c>
      <c r="H19" s="90">
        <v>7107703.4199999999</v>
      </c>
      <c r="I19" s="90">
        <v>6963465.2800000003</v>
      </c>
    </row>
    <row r="20" spans="1:9" ht="12.85" customHeight="1">
      <c r="A20" s="191" t="s">
        <v>15</v>
      </c>
      <c r="B20" s="191"/>
      <c r="C20" s="191"/>
      <c r="D20" s="191"/>
      <c r="E20" s="191"/>
      <c r="F20" s="191"/>
      <c r="G20" s="7">
        <v>13</v>
      </c>
      <c r="H20" s="90">
        <v>3292912.08</v>
      </c>
      <c r="I20" s="90">
        <v>3211685.9</v>
      </c>
    </row>
    <row r="21" spans="1:9" ht="12.85" customHeight="1">
      <c r="A21" s="191" t="s">
        <v>16</v>
      </c>
      <c r="B21" s="191"/>
      <c r="C21" s="191"/>
      <c r="D21" s="191"/>
      <c r="E21" s="191"/>
      <c r="F21" s="191"/>
      <c r="G21" s="7">
        <v>14</v>
      </c>
      <c r="H21" s="90">
        <v>49828.89</v>
      </c>
      <c r="I21" s="90">
        <v>64480.02</v>
      </c>
    </row>
    <row r="22" spans="1:9" ht="12.85" customHeight="1">
      <c r="A22" s="191" t="s">
        <v>17</v>
      </c>
      <c r="B22" s="191"/>
      <c r="C22" s="191"/>
      <c r="D22" s="191"/>
      <c r="E22" s="191"/>
      <c r="F22" s="191"/>
      <c r="G22" s="7">
        <v>15</v>
      </c>
      <c r="H22" s="90">
        <v>0</v>
      </c>
      <c r="I22" s="90">
        <v>0</v>
      </c>
    </row>
    <row r="23" spans="1:9" ht="12.85" customHeight="1">
      <c r="A23" s="191" t="s">
        <v>18</v>
      </c>
      <c r="B23" s="191"/>
      <c r="C23" s="191"/>
      <c r="D23" s="191"/>
      <c r="E23" s="191"/>
      <c r="F23" s="191"/>
      <c r="G23" s="7">
        <v>16</v>
      </c>
      <c r="H23" s="90">
        <v>1014.23</v>
      </c>
      <c r="I23" s="90">
        <v>1014.23</v>
      </c>
    </row>
    <row r="24" spans="1:9" ht="12.85" customHeight="1">
      <c r="A24" s="191" t="s">
        <v>19</v>
      </c>
      <c r="B24" s="191"/>
      <c r="C24" s="191"/>
      <c r="D24" s="191"/>
      <c r="E24" s="191"/>
      <c r="F24" s="191"/>
      <c r="G24" s="7">
        <v>17</v>
      </c>
      <c r="H24" s="90">
        <v>0</v>
      </c>
      <c r="I24" s="90">
        <v>0</v>
      </c>
    </row>
    <row r="25" spans="1:9" ht="12.85" customHeight="1">
      <c r="A25" s="191" t="s">
        <v>20</v>
      </c>
      <c r="B25" s="191"/>
      <c r="C25" s="191"/>
      <c r="D25" s="191"/>
      <c r="E25" s="191"/>
      <c r="F25" s="191"/>
      <c r="G25" s="7">
        <v>18</v>
      </c>
      <c r="H25" s="90">
        <v>3821.89</v>
      </c>
      <c r="I25" s="90">
        <v>3821.89</v>
      </c>
    </row>
    <row r="26" spans="1:9" ht="12.85" customHeight="1">
      <c r="A26" s="191" t="s">
        <v>21</v>
      </c>
      <c r="B26" s="191"/>
      <c r="C26" s="191"/>
      <c r="D26" s="191"/>
      <c r="E26" s="191"/>
      <c r="F26" s="191"/>
      <c r="G26" s="7">
        <v>19</v>
      </c>
      <c r="H26" s="90">
        <v>185471.18</v>
      </c>
      <c r="I26" s="90">
        <v>185144.9</v>
      </c>
    </row>
    <row r="27" spans="1:9" ht="12.85" customHeight="1">
      <c r="A27" s="192" t="s">
        <v>22</v>
      </c>
      <c r="B27" s="192"/>
      <c r="C27" s="192"/>
      <c r="D27" s="192"/>
      <c r="E27" s="192"/>
      <c r="F27" s="192"/>
      <c r="G27" s="8">
        <v>20</v>
      </c>
      <c r="H27" s="91">
        <f>SUM(H28:H37)</f>
        <v>7938574.9100000001</v>
      </c>
      <c r="I27" s="91">
        <f>SUM(I28:I37)</f>
        <v>7937438.0499999998</v>
      </c>
    </row>
    <row r="28" spans="1:9" ht="12.85" customHeight="1">
      <c r="A28" s="191" t="s">
        <v>23</v>
      </c>
      <c r="B28" s="191"/>
      <c r="C28" s="191"/>
      <c r="D28" s="191"/>
      <c r="E28" s="191"/>
      <c r="F28" s="191"/>
      <c r="G28" s="7">
        <v>21</v>
      </c>
      <c r="H28" s="90">
        <v>0</v>
      </c>
      <c r="I28" s="90">
        <v>0</v>
      </c>
    </row>
    <row r="29" spans="1:9" ht="12.85" customHeight="1">
      <c r="A29" s="191" t="s">
        <v>24</v>
      </c>
      <c r="B29" s="191"/>
      <c r="C29" s="191"/>
      <c r="D29" s="191"/>
      <c r="E29" s="191"/>
      <c r="F29" s="191"/>
      <c r="G29" s="7">
        <v>22</v>
      </c>
      <c r="H29" s="90">
        <v>0</v>
      </c>
      <c r="I29" s="90">
        <v>0</v>
      </c>
    </row>
    <row r="30" spans="1:9" ht="12.85" customHeight="1">
      <c r="A30" s="191" t="s">
        <v>25</v>
      </c>
      <c r="B30" s="191"/>
      <c r="C30" s="191"/>
      <c r="D30" s="191"/>
      <c r="E30" s="191"/>
      <c r="F30" s="191"/>
      <c r="G30" s="7">
        <v>23</v>
      </c>
      <c r="H30" s="90">
        <v>0</v>
      </c>
      <c r="I30" s="90">
        <v>0</v>
      </c>
    </row>
    <row r="31" spans="1:9" ht="24.05" customHeight="1">
      <c r="A31" s="191" t="s">
        <v>26</v>
      </c>
      <c r="B31" s="191"/>
      <c r="C31" s="191"/>
      <c r="D31" s="191"/>
      <c r="E31" s="191"/>
      <c r="F31" s="191"/>
      <c r="G31" s="7">
        <v>24</v>
      </c>
      <c r="H31" s="90">
        <v>0</v>
      </c>
      <c r="I31" s="90">
        <v>0</v>
      </c>
    </row>
    <row r="32" spans="1:9" ht="23.5" customHeight="1">
      <c r="A32" s="191" t="s">
        <v>27</v>
      </c>
      <c r="B32" s="191"/>
      <c r="C32" s="191"/>
      <c r="D32" s="191"/>
      <c r="E32" s="191"/>
      <c r="F32" s="191"/>
      <c r="G32" s="7">
        <v>25</v>
      </c>
      <c r="H32" s="90">
        <v>0</v>
      </c>
      <c r="I32" s="90">
        <v>0</v>
      </c>
    </row>
    <row r="33" spans="1:9" ht="21.6" customHeight="1">
      <c r="A33" s="191" t="s">
        <v>28</v>
      </c>
      <c r="B33" s="191"/>
      <c r="C33" s="191"/>
      <c r="D33" s="191"/>
      <c r="E33" s="191"/>
      <c r="F33" s="191"/>
      <c r="G33" s="7">
        <v>26</v>
      </c>
      <c r="H33" s="90">
        <v>0</v>
      </c>
      <c r="I33" s="90">
        <v>0</v>
      </c>
    </row>
    <row r="34" spans="1:9" ht="12.85" customHeight="1">
      <c r="A34" s="191" t="s">
        <v>29</v>
      </c>
      <c r="B34" s="191"/>
      <c r="C34" s="191"/>
      <c r="D34" s="191"/>
      <c r="E34" s="191"/>
      <c r="F34" s="191"/>
      <c r="G34" s="7">
        <v>27</v>
      </c>
      <c r="H34" s="90">
        <v>5038.67</v>
      </c>
      <c r="I34" s="90">
        <v>5038.67</v>
      </c>
    </row>
    <row r="35" spans="1:9" ht="12.85" customHeight="1">
      <c r="A35" s="191" t="s">
        <v>30</v>
      </c>
      <c r="B35" s="191"/>
      <c r="C35" s="191"/>
      <c r="D35" s="191"/>
      <c r="E35" s="191"/>
      <c r="F35" s="191"/>
      <c r="G35" s="7">
        <v>28</v>
      </c>
      <c r="H35" s="90">
        <v>7933536.2400000002</v>
      </c>
      <c r="I35" s="90">
        <v>7932399.3799999999</v>
      </c>
    </row>
    <row r="36" spans="1:9" ht="12.85" customHeight="1">
      <c r="A36" s="191" t="s">
        <v>31</v>
      </c>
      <c r="B36" s="191"/>
      <c r="C36" s="191"/>
      <c r="D36" s="191"/>
      <c r="E36" s="191"/>
      <c r="F36" s="191"/>
      <c r="G36" s="7">
        <v>29</v>
      </c>
      <c r="H36" s="90">
        <v>0</v>
      </c>
      <c r="I36" s="90">
        <v>0</v>
      </c>
    </row>
    <row r="37" spans="1:9" ht="12.85" customHeight="1">
      <c r="A37" s="191" t="s">
        <v>32</v>
      </c>
      <c r="B37" s="191"/>
      <c r="C37" s="191"/>
      <c r="D37" s="191"/>
      <c r="E37" s="191"/>
      <c r="F37" s="191"/>
      <c r="G37" s="7">
        <v>30</v>
      </c>
      <c r="H37" s="90">
        <v>0</v>
      </c>
      <c r="I37" s="90">
        <v>0</v>
      </c>
    </row>
    <row r="38" spans="1:9" ht="12.85" customHeight="1">
      <c r="A38" s="192" t="s">
        <v>33</v>
      </c>
      <c r="B38" s="192"/>
      <c r="C38" s="192"/>
      <c r="D38" s="192"/>
      <c r="E38" s="192"/>
      <c r="F38" s="192"/>
      <c r="G38" s="8">
        <v>31</v>
      </c>
      <c r="H38" s="91">
        <f>H39+H40+H41+H42</f>
        <v>70929017.670000002</v>
      </c>
      <c r="I38" s="91">
        <f>I39+I40+I41+I42</f>
        <v>69240710.060000002</v>
      </c>
    </row>
    <row r="39" spans="1:9" ht="12.85" customHeight="1">
      <c r="A39" s="191" t="s">
        <v>34</v>
      </c>
      <c r="B39" s="191"/>
      <c r="C39" s="191"/>
      <c r="D39" s="191"/>
      <c r="E39" s="191"/>
      <c r="F39" s="191"/>
      <c r="G39" s="7">
        <v>32</v>
      </c>
      <c r="H39" s="90">
        <v>0</v>
      </c>
      <c r="I39" s="90">
        <v>0</v>
      </c>
    </row>
    <row r="40" spans="1:9" ht="12.85" customHeight="1">
      <c r="A40" s="191" t="s">
        <v>35</v>
      </c>
      <c r="B40" s="191"/>
      <c r="C40" s="191"/>
      <c r="D40" s="191"/>
      <c r="E40" s="191"/>
      <c r="F40" s="191"/>
      <c r="G40" s="7">
        <v>33</v>
      </c>
      <c r="H40" s="90">
        <v>0</v>
      </c>
      <c r="I40" s="90">
        <v>0</v>
      </c>
    </row>
    <row r="41" spans="1:9" ht="12.85" customHeight="1">
      <c r="A41" s="191" t="s">
        <v>36</v>
      </c>
      <c r="B41" s="191"/>
      <c r="C41" s="191"/>
      <c r="D41" s="191"/>
      <c r="E41" s="191"/>
      <c r="F41" s="191"/>
      <c r="G41" s="7">
        <v>34</v>
      </c>
      <c r="H41" s="90">
        <v>125311.58</v>
      </c>
      <c r="I41" s="90">
        <v>125311.58</v>
      </c>
    </row>
    <row r="42" spans="1:9" ht="12.85" customHeight="1">
      <c r="A42" s="191" t="s">
        <v>37</v>
      </c>
      <c r="B42" s="191"/>
      <c r="C42" s="191"/>
      <c r="D42" s="191"/>
      <c r="E42" s="191"/>
      <c r="F42" s="191"/>
      <c r="G42" s="7">
        <v>35</v>
      </c>
      <c r="H42" s="90">
        <v>70803706.090000004</v>
      </c>
      <c r="I42" s="90">
        <v>69115398.480000004</v>
      </c>
    </row>
    <row r="43" spans="1:9" ht="12.85" customHeight="1">
      <c r="A43" s="191" t="s">
        <v>38</v>
      </c>
      <c r="B43" s="191"/>
      <c r="C43" s="191"/>
      <c r="D43" s="191"/>
      <c r="E43" s="191"/>
      <c r="F43" s="191"/>
      <c r="G43" s="7">
        <v>36</v>
      </c>
      <c r="H43" s="90">
        <v>160950.37</v>
      </c>
      <c r="I43" s="90">
        <v>160950.37</v>
      </c>
    </row>
    <row r="44" spans="1:9" ht="12.85" customHeight="1">
      <c r="A44" s="193" t="s">
        <v>301</v>
      </c>
      <c r="B44" s="193"/>
      <c r="C44" s="193"/>
      <c r="D44" s="193"/>
      <c r="E44" s="193"/>
      <c r="F44" s="193"/>
      <c r="G44" s="8">
        <v>37</v>
      </c>
      <c r="H44" s="91">
        <f>H45+H53+H60+H70</f>
        <v>14250063.48</v>
      </c>
      <c r="I44" s="91">
        <f>I45+I53+I60+I70</f>
        <v>14342534.970000001</v>
      </c>
    </row>
    <row r="45" spans="1:9" ht="12.85" customHeight="1">
      <c r="A45" s="192" t="s">
        <v>39</v>
      </c>
      <c r="B45" s="192"/>
      <c r="C45" s="192"/>
      <c r="D45" s="192"/>
      <c r="E45" s="192"/>
      <c r="F45" s="192"/>
      <c r="G45" s="8">
        <v>38</v>
      </c>
      <c r="H45" s="91">
        <f>SUM(H46:H52)</f>
        <v>2160705.7999999998</v>
      </c>
      <c r="I45" s="91">
        <f>SUM(I46:I52)</f>
        <v>2260315.4700000002</v>
      </c>
    </row>
    <row r="46" spans="1:9" ht="12.85" customHeight="1">
      <c r="A46" s="191" t="s">
        <v>40</v>
      </c>
      <c r="B46" s="191"/>
      <c r="C46" s="191"/>
      <c r="D46" s="191"/>
      <c r="E46" s="191"/>
      <c r="F46" s="191"/>
      <c r="G46" s="7">
        <v>39</v>
      </c>
      <c r="H46" s="90">
        <v>4375.74</v>
      </c>
      <c r="I46" s="90">
        <v>4571.07</v>
      </c>
    </row>
    <row r="47" spans="1:9" ht="12.85" customHeight="1">
      <c r="A47" s="191" t="s">
        <v>41</v>
      </c>
      <c r="B47" s="191"/>
      <c r="C47" s="191"/>
      <c r="D47" s="191"/>
      <c r="E47" s="191"/>
      <c r="F47" s="191"/>
      <c r="G47" s="7">
        <v>40</v>
      </c>
      <c r="H47" s="90">
        <v>2156330.06</v>
      </c>
      <c r="I47" s="90">
        <v>2255744.4</v>
      </c>
    </row>
    <row r="48" spans="1:9" ht="12.85" customHeight="1">
      <c r="A48" s="191" t="s">
        <v>42</v>
      </c>
      <c r="B48" s="191"/>
      <c r="C48" s="191"/>
      <c r="D48" s="191"/>
      <c r="E48" s="191"/>
      <c r="F48" s="191"/>
      <c r="G48" s="7">
        <v>41</v>
      </c>
      <c r="H48" s="90">
        <v>0</v>
      </c>
      <c r="I48" s="90">
        <v>0</v>
      </c>
    </row>
    <row r="49" spans="1:9" ht="12.85" customHeight="1">
      <c r="A49" s="191" t="s">
        <v>43</v>
      </c>
      <c r="B49" s="191"/>
      <c r="C49" s="191"/>
      <c r="D49" s="191"/>
      <c r="E49" s="191"/>
      <c r="F49" s="191"/>
      <c r="G49" s="7">
        <v>42</v>
      </c>
      <c r="H49" s="90">
        <v>0</v>
      </c>
      <c r="I49" s="90">
        <v>0</v>
      </c>
    </row>
    <row r="50" spans="1:9" ht="12.85" customHeight="1">
      <c r="A50" s="191" t="s">
        <v>44</v>
      </c>
      <c r="B50" s="191"/>
      <c r="C50" s="191"/>
      <c r="D50" s="191"/>
      <c r="E50" s="191"/>
      <c r="F50" s="191"/>
      <c r="G50" s="7">
        <v>43</v>
      </c>
      <c r="H50" s="90">
        <v>0</v>
      </c>
      <c r="I50" s="90">
        <v>0</v>
      </c>
    </row>
    <row r="51" spans="1:9" ht="12.85" customHeight="1">
      <c r="A51" s="191" t="s">
        <v>45</v>
      </c>
      <c r="B51" s="191"/>
      <c r="C51" s="191"/>
      <c r="D51" s="191"/>
      <c r="E51" s="191"/>
      <c r="F51" s="191"/>
      <c r="G51" s="7">
        <v>44</v>
      </c>
      <c r="H51" s="90">
        <v>0</v>
      </c>
      <c r="I51" s="90">
        <v>0</v>
      </c>
    </row>
    <row r="52" spans="1:9" ht="12.85" customHeight="1">
      <c r="A52" s="191" t="s">
        <v>46</v>
      </c>
      <c r="B52" s="191"/>
      <c r="C52" s="191"/>
      <c r="D52" s="191"/>
      <c r="E52" s="191"/>
      <c r="F52" s="191"/>
      <c r="G52" s="7">
        <v>45</v>
      </c>
      <c r="H52" s="90">
        <v>0</v>
      </c>
      <c r="I52" s="90">
        <v>0</v>
      </c>
    </row>
    <row r="53" spans="1:9" ht="12.85" customHeight="1">
      <c r="A53" s="192" t="s">
        <v>47</v>
      </c>
      <c r="B53" s="192"/>
      <c r="C53" s="192"/>
      <c r="D53" s="192"/>
      <c r="E53" s="192"/>
      <c r="F53" s="192"/>
      <c r="G53" s="8">
        <v>46</v>
      </c>
      <c r="H53" s="91">
        <f>SUM(H54:H59)</f>
        <v>11517948.25</v>
      </c>
      <c r="I53" s="91">
        <f>SUM(I54:I59)</f>
        <v>11696292.15</v>
      </c>
    </row>
    <row r="54" spans="1:9" ht="12.85" customHeight="1">
      <c r="A54" s="191" t="s">
        <v>48</v>
      </c>
      <c r="B54" s="191"/>
      <c r="C54" s="191"/>
      <c r="D54" s="191"/>
      <c r="E54" s="191"/>
      <c r="F54" s="191"/>
      <c r="G54" s="7">
        <v>47</v>
      </c>
      <c r="H54" s="90">
        <v>0</v>
      </c>
      <c r="I54" s="90">
        <v>0</v>
      </c>
    </row>
    <row r="55" spans="1:9" ht="12.85" customHeight="1">
      <c r="A55" s="191" t="s">
        <v>49</v>
      </c>
      <c r="B55" s="191"/>
      <c r="C55" s="191"/>
      <c r="D55" s="191"/>
      <c r="E55" s="191"/>
      <c r="F55" s="191"/>
      <c r="G55" s="7">
        <v>48</v>
      </c>
      <c r="H55" s="90">
        <v>0</v>
      </c>
      <c r="I55" s="90">
        <v>0</v>
      </c>
    </row>
    <row r="56" spans="1:9" ht="12.85" customHeight="1">
      <c r="A56" s="191" t="s">
        <v>50</v>
      </c>
      <c r="B56" s="191"/>
      <c r="C56" s="191"/>
      <c r="D56" s="191"/>
      <c r="E56" s="191"/>
      <c r="F56" s="191"/>
      <c r="G56" s="7">
        <v>49</v>
      </c>
      <c r="H56" s="90">
        <v>10258775.699999999</v>
      </c>
      <c r="I56" s="90">
        <v>10393309.92</v>
      </c>
    </row>
    <row r="57" spans="1:9" ht="12.85" customHeight="1">
      <c r="A57" s="191" t="s">
        <v>51</v>
      </c>
      <c r="B57" s="191"/>
      <c r="C57" s="191"/>
      <c r="D57" s="191"/>
      <c r="E57" s="191"/>
      <c r="F57" s="191"/>
      <c r="G57" s="7">
        <v>50</v>
      </c>
      <c r="H57" s="90">
        <v>0</v>
      </c>
      <c r="I57" s="90">
        <v>0</v>
      </c>
    </row>
    <row r="58" spans="1:9" ht="12.85" customHeight="1">
      <c r="A58" s="191" t="s">
        <v>52</v>
      </c>
      <c r="B58" s="191"/>
      <c r="C58" s="191"/>
      <c r="D58" s="191"/>
      <c r="E58" s="191"/>
      <c r="F58" s="191"/>
      <c r="G58" s="7">
        <v>51</v>
      </c>
      <c r="H58" s="90">
        <v>160230.20000000001</v>
      </c>
      <c r="I58" s="90">
        <v>127531.73</v>
      </c>
    </row>
    <row r="59" spans="1:9" ht="12.85" customHeight="1">
      <c r="A59" s="191" t="s">
        <v>53</v>
      </c>
      <c r="B59" s="191"/>
      <c r="C59" s="191"/>
      <c r="D59" s="191"/>
      <c r="E59" s="191"/>
      <c r="F59" s="191"/>
      <c r="G59" s="7">
        <v>52</v>
      </c>
      <c r="H59" s="90">
        <v>1098942.3500000001</v>
      </c>
      <c r="I59" s="90">
        <v>1175450.5</v>
      </c>
    </row>
    <row r="60" spans="1:9" ht="12.85" customHeight="1">
      <c r="A60" s="192" t="s">
        <v>54</v>
      </c>
      <c r="B60" s="192"/>
      <c r="C60" s="192"/>
      <c r="D60" s="192"/>
      <c r="E60" s="192"/>
      <c r="F60" s="192"/>
      <c r="G60" s="8">
        <v>53</v>
      </c>
      <c r="H60" s="91">
        <f>SUM(H61:H69)</f>
        <v>52113.57</v>
      </c>
      <c r="I60" s="91">
        <f>SUM(I61:I69)</f>
        <v>57123.23</v>
      </c>
    </row>
    <row r="61" spans="1:9" ht="12.85" customHeight="1">
      <c r="A61" s="191" t="s">
        <v>23</v>
      </c>
      <c r="B61" s="191"/>
      <c r="C61" s="191"/>
      <c r="D61" s="191"/>
      <c r="E61" s="191"/>
      <c r="F61" s="191"/>
      <c r="G61" s="7">
        <v>54</v>
      </c>
      <c r="H61" s="90">
        <v>0</v>
      </c>
      <c r="I61" s="90">
        <v>0</v>
      </c>
    </row>
    <row r="62" spans="1:9" ht="27.65" customHeight="1">
      <c r="A62" s="191" t="s">
        <v>24</v>
      </c>
      <c r="B62" s="191"/>
      <c r="C62" s="191"/>
      <c r="D62" s="191"/>
      <c r="E62" s="191"/>
      <c r="F62" s="191"/>
      <c r="G62" s="7">
        <v>55</v>
      </c>
      <c r="H62" s="90">
        <v>0</v>
      </c>
      <c r="I62" s="90">
        <v>0</v>
      </c>
    </row>
    <row r="63" spans="1:9" ht="12.85" customHeight="1">
      <c r="A63" s="191" t="s">
        <v>25</v>
      </c>
      <c r="B63" s="191"/>
      <c r="C63" s="191"/>
      <c r="D63" s="191"/>
      <c r="E63" s="191"/>
      <c r="F63" s="191"/>
      <c r="G63" s="7">
        <v>56</v>
      </c>
      <c r="H63" s="90">
        <v>0</v>
      </c>
      <c r="I63" s="90">
        <v>0</v>
      </c>
    </row>
    <row r="64" spans="1:9" ht="25.95" customHeight="1">
      <c r="A64" s="191" t="s">
        <v>55</v>
      </c>
      <c r="B64" s="191"/>
      <c r="C64" s="191"/>
      <c r="D64" s="191"/>
      <c r="E64" s="191"/>
      <c r="F64" s="191"/>
      <c r="G64" s="7">
        <v>57</v>
      </c>
      <c r="H64" s="90">
        <v>0</v>
      </c>
      <c r="I64" s="90">
        <v>0</v>
      </c>
    </row>
    <row r="65" spans="1:9" ht="21.6" customHeight="1">
      <c r="A65" s="191" t="s">
        <v>27</v>
      </c>
      <c r="B65" s="191"/>
      <c r="C65" s="191"/>
      <c r="D65" s="191"/>
      <c r="E65" s="191"/>
      <c r="F65" s="191"/>
      <c r="G65" s="7">
        <v>58</v>
      </c>
      <c r="H65" s="90">
        <v>0</v>
      </c>
      <c r="I65" s="90">
        <v>0</v>
      </c>
    </row>
    <row r="66" spans="1:9" ht="21.6" customHeight="1">
      <c r="A66" s="191" t="s">
        <v>28</v>
      </c>
      <c r="B66" s="191"/>
      <c r="C66" s="191"/>
      <c r="D66" s="191"/>
      <c r="E66" s="191"/>
      <c r="F66" s="191"/>
      <c r="G66" s="7">
        <v>59</v>
      </c>
      <c r="H66" s="90">
        <v>0</v>
      </c>
      <c r="I66" s="90">
        <v>0</v>
      </c>
    </row>
    <row r="67" spans="1:9" ht="12.85" customHeight="1">
      <c r="A67" s="191" t="s">
        <v>29</v>
      </c>
      <c r="B67" s="191"/>
      <c r="C67" s="191"/>
      <c r="D67" s="191"/>
      <c r="E67" s="191"/>
      <c r="F67" s="191"/>
      <c r="G67" s="7">
        <v>60</v>
      </c>
      <c r="H67" s="90">
        <v>0</v>
      </c>
      <c r="I67" s="90">
        <v>0</v>
      </c>
    </row>
    <row r="68" spans="1:9" ht="12.85" customHeight="1">
      <c r="A68" s="191" t="s">
        <v>30</v>
      </c>
      <c r="B68" s="191"/>
      <c r="C68" s="191"/>
      <c r="D68" s="191"/>
      <c r="E68" s="191"/>
      <c r="F68" s="191"/>
      <c r="G68" s="7">
        <v>61</v>
      </c>
      <c r="H68" s="90">
        <v>52113.57</v>
      </c>
      <c r="I68" s="90">
        <v>57123.23</v>
      </c>
    </row>
    <row r="69" spans="1:9" ht="12.85" customHeight="1">
      <c r="A69" s="191" t="s">
        <v>56</v>
      </c>
      <c r="B69" s="191"/>
      <c r="C69" s="191"/>
      <c r="D69" s="191"/>
      <c r="E69" s="191"/>
      <c r="F69" s="191"/>
      <c r="G69" s="7">
        <v>62</v>
      </c>
      <c r="H69" s="90">
        <v>0</v>
      </c>
      <c r="I69" s="90">
        <v>0</v>
      </c>
    </row>
    <row r="70" spans="1:9" ht="12.85" customHeight="1">
      <c r="A70" s="191" t="s">
        <v>57</v>
      </c>
      <c r="B70" s="191"/>
      <c r="C70" s="191"/>
      <c r="D70" s="191"/>
      <c r="E70" s="191"/>
      <c r="F70" s="191"/>
      <c r="G70" s="7">
        <v>63</v>
      </c>
      <c r="H70" s="90">
        <v>519295.86</v>
      </c>
      <c r="I70" s="90">
        <v>328804.12</v>
      </c>
    </row>
    <row r="71" spans="1:9" ht="12.85" customHeight="1">
      <c r="A71" s="207" t="s">
        <v>58</v>
      </c>
      <c r="B71" s="207"/>
      <c r="C71" s="207"/>
      <c r="D71" s="207"/>
      <c r="E71" s="207"/>
      <c r="F71" s="207"/>
      <c r="G71" s="7">
        <v>64</v>
      </c>
      <c r="H71" s="90">
        <v>111.54</v>
      </c>
      <c r="I71" s="90">
        <v>0</v>
      </c>
    </row>
    <row r="72" spans="1:9" ht="12.85" customHeight="1">
      <c r="A72" s="193" t="s">
        <v>302</v>
      </c>
      <c r="B72" s="193"/>
      <c r="C72" s="193"/>
      <c r="D72" s="193"/>
      <c r="E72" s="193"/>
      <c r="F72" s="193"/>
      <c r="G72" s="8">
        <v>65</v>
      </c>
      <c r="H72" s="91">
        <f>H8+H9+H44+H71</f>
        <v>104889017.88</v>
      </c>
      <c r="I72" s="91">
        <f>I8+I9+I44+I71</f>
        <v>103075133.19</v>
      </c>
    </row>
    <row r="73" spans="1:9" ht="12.85" customHeight="1">
      <c r="A73" s="207" t="s">
        <v>59</v>
      </c>
      <c r="B73" s="207"/>
      <c r="C73" s="207"/>
      <c r="D73" s="207"/>
      <c r="E73" s="207"/>
      <c r="F73" s="207"/>
      <c r="G73" s="7">
        <v>66</v>
      </c>
      <c r="H73" s="90">
        <v>3001524.78</v>
      </c>
      <c r="I73" s="90">
        <v>1449133.49</v>
      </c>
    </row>
    <row r="74" spans="1:9">
      <c r="A74" s="209" t="s">
        <v>60</v>
      </c>
      <c r="B74" s="210"/>
      <c r="C74" s="210"/>
      <c r="D74" s="210"/>
      <c r="E74" s="210"/>
      <c r="F74" s="210"/>
      <c r="G74" s="210"/>
      <c r="H74" s="210"/>
      <c r="I74" s="210"/>
    </row>
    <row r="75" spans="1:9" ht="24.8" customHeight="1">
      <c r="A75" s="193" t="s">
        <v>440</v>
      </c>
      <c r="B75" s="193"/>
      <c r="C75" s="193"/>
      <c r="D75" s="193"/>
      <c r="E75" s="193"/>
      <c r="F75" s="193"/>
      <c r="G75" s="8">
        <v>67</v>
      </c>
      <c r="H75" s="92">
        <f>H76+H77+H78+H84+H85+H92+H95+H98</f>
        <v>62241813.560000002</v>
      </c>
      <c r="I75" s="92">
        <f>I76+I77+I78+I84+I85+I92+I95+I98</f>
        <v>63055671.229999997</v>
      </c>
    </row>
    <row r="76" spans="1:9" ht="12.85" customHeight="1">
      <c r="A76" s="191" t="s">
        <v>61</v>
      </c>
      <c r="B76" s="191"/>
      <c r="C76" s="191"/>
      <c r="D76" s="191"/>
      <c r="E76" s="191"/>
      <c r="F76" s="191"/>
      <c r="G76" s="7">
        <v>68</v>
      </c>
      <c r="H76" s="90">
        <v>17977569.850000001</v>
      </c>
      <c r="I76" s="90">
        <v>17977569.850000001</v>
      </c>
    </row>
    <row r="77" spans="1:9" ht="12.85" customHeight="1">
      <c r="A77" s="191" t="s">
        <v>62</v>
      </c>
      <c r="B77" s="191"/>
      <c r="C77" s="191"/>
      <c r="D77" s="191"/>
      <c r="E77" s="191"/>
      <c r="F77" s="191"/>
      <c r="G77" s="7">
        <v>69</v>
      </c>
      <c r="H77" s="90">
        <v>0</v>
      </c>
      <c r="I77" s="90">
        <v>0</v>
      </c>
    </row>
    <row r="78" spans="1:9" ht="12.85" customHeight="1">
      <c r="A78" s="192" t="s">
        <v>63</v>
      </c>
      <c r="B78" s="192"/>
      <c r="C78" s="192"/>
      <c r="D78" s="192"/>
      <c r="E78" s="192"/>
      <c r="F78" s="192"/>
      <c r="G78" s="8">
        <v>70</v>
      </c>
      <c r="H78" s="92">
        <f>SUM(H79:H83)</f>
        <v>898878.49</v>
      </c>
      <c r="I78" s="92">
        <f>SUM(I79:I83)</f>
        <v>898878.49</v>
      </c>
    </row>
    <row r="79" spans="1:9" ht="12.85" customHeight="1">
      <c r="A79" s="191" t="s">
        <v>64</v>
      </c>
      <c r="B79" s="191"/>
      <c r="C79" s="191"/>
      <c r="D79" s="191"/>
      <c r="E79" s="191"/>
      <c r="F79" s="191"/>
      <c r="G79" s="7">
        <v>71</v>
      </c>
      <c r="H79" s="90">
        <v>898878.49</v>
      </c>
      <c r="I79" s="90">
        <v>898878.49</v>
      </c>
    </row>
    <row r="80" spans="1:9" ht="12.85" customHeight="1">
      <c r="A80" s="191" t="s">
        <v>65</v>
      </c>
      <c r="B80" s="191"/>
      <c r="C80" s="191"/>
      <c r="D80" s="191"/>
      <c r="E80" s="191"/>
      <c r="F80" s="191"/>
      <c r="G80" s="7">
        <v>72</v>
      </c>
      <c r="H80" s="90">
        <v>1035444.85</v>
      </c>
      <c r="I80" s="90">
        <v>349265.53</v>
      </c>
    </row>
    <row r="81" spans="1:9" ht="12.85" customHeight="1">
      <c r="A81" s="191" t="s">
        <v>66</v>
      </c>
      <c r="B81" s="191"/>
      <c r="C81" s="191"/>
      <c r="D81" s="191"/>
      <c r="E81" s="191"/>
      <c r="F81" s="191"/>
      <c r="G81" s="7">
        <v>73</v>
      </c>
      <c r="H81" s="90">
        <v>-1035444.85</v>
      </c>
      <c r="I81" s="90">
        <v>-349265.53</v>
      </c>
    </row>
    <row r="82" spans="1:9" ht="12.85" customHeight="1">
      <c r="A82" s="191" t="s">
        <v>67</v>
      </c>
      <c r="B82" s="191"/>
      <c r="C82" s="191"/>
      <c r="D82" s="191"/>
      <c r="E82" s="191"/>
      <c r="F82" s="191"/>
      <c r="G82" s="7">
        <v>74</v>
      </c>
      <c r="H82" s="90">
        <v>0</v>
      </c>
      <c r="I82" s="90">
        <v>0</v>
      </c>
    </row>
    <row r="83" spans="1:9" ht="12.85" customHeight="1">
      <c r="A83" s="191" t="s">
        <v>68</v>
      </c>
      <c r="B83" s="191"/>
      <c r="C83" s="191"/>
      <c r="D83" s="191"/>
      <c r="E83" s="191"/>
      <c r="F83" s="191"/>
      <c r="G83" s="7">
        <v>75</v>
      </c>
      <c r="H83" s="90">
        <v>0</v>
      </c>
      <c r="I83" s="90">
        <v>0</v>
      </c>
    </row>
    <row r="84" spans="1:9" ht="12.85" customHeight="1">
      <c r="A84" s="208" t="s">
        <v>69</v>
      </c>
      <c r="B84" s="208"/>
      <c r="C84" s="208"/>
      <c r="D84" s="208"/>
      <c r="E84" s="208"/>
      <c r="F84" s="208"/>
      <c r="G84" s="20">
        <v>76</v>
      </c>
      <c r="H84" s="93">
        <v>3106719.44</v>
      </c>
      <c r="I84" s="93">
        <v>3065415.24</v>
      </c>
    </row>
    <row r="85" spans="1:9" ht="12.85" customHeight="1">
      <c r="A85" s="192" t="s">
        <v>430</v>
      </c>
      <c r="B85" s="192"/>
      <c r="C85" s="192"/>
      <c r="D85" s="192"/>
      <c r="E85" s="192"/>
      <c r="F85" s="192"/>
      <c r="G85" s="8">
        <v>77</v>
      </c>
      <c r="H85" s="91">
        <f>H86+H87+H88+H89+H90+H91</f>
        <v>0</v>
      </c>
      <c r="I85" s="91">
        <f>I86+I87+I88+I89+I90+I91</f>
        <v>0</v>
      </c>
    </row>
    <row r="86" spans="1:9" ht="25.5" customHeight="1">
      <c r="A86" s="191" t="s">
        <v>425</v>
      </c>
      <c r="B86" s="191"/>
      <c r="C86" s="191"/>
      <c r="D86" s="191"/>
      <c r="E86" s="191"/>
      <c r="F86" s="191"/>
      <c r="G86" s="7">
        <v>78</v>
      </c>
      <c r="H86" s="90">
        <v>0</v>
      </c>
      <c r="I86" s="90">
        <v>0</v>
      </c>
    </row>
    <row r="87" spans="1:9" ht="12.85" customHeight="1">
      <c r="A87" s="191" t="s">
        <v>70</v>
      </c>
      <c r="B87" s="191"/>
      <c r="C87" s="191"/>
      <c r="D87" s="191"/>
      <c r="E87" s="191"/>
      <c r="F87" s="191"/>
      <c r="G87" s="7">
        <v>79</v>
      </c>
      <c r="H87" s="90">
        <v>0</v>
      </c>
      <c r="I87" s="90">
        <v>0</v>
      </c>
    </row>
    <row r="88" spans="1:9" ht="12.85" customHeight="1">
      <c r="A88" s="191" t="s">
        <v>71</v>
      </c>
      <c r="B88" s="191"/>
      <c r="C88" s="191"/>
      <c r="D88" s="191"/>
      <c r="E88" s="191"/>
      <c r="F88" s="191"/>
      <c r="G88" s="7">
        <v>80</v>
      </c>
      <c r="H88" s="90">
        <v>0</v>
      </c>
      <c r="I88" s="90">
        <v>0</v>
      </c>
    </row>
    <row r="89" spans="1:9" ht="12.85" customHeight="1">
      <c r="A89" s="191" t="s">
        <v>347</v>
      </c>
      <c r="B89" s="191"/>
      <c r="C89" s="191"/>
      <c r="D89" s="191"/>
      <c r="E89" s="191"/>
      <c r="F89" s="191"/>
      <c r="G89" s="7">
        <v>81</v>
      </c>
      <c r="H89" s="90">
        <v>0</v>
      </c>
      <c r="I89" s="90">
        <v>0</v>
      </c>
    </row>
    <row r="90" spans="1:9" ht="26.25" customHeight="1">
      <c r="A90" s="191" t="s">
        <v>348</v>
      </c>
      <c r="B90" s="191"/>
      <c r="C90" s="191"/>
      <c r="D90" s="191"/>
      <c r="E90" s="191"/>
      <c r="F90" s="191"/>
      <c r="G90" s="7">
        <v>82</v>
      </c>
      <c r="H90" s="90">
        <v>0</v>
      </c>
      <c r="I90" s="90">
        <v>0</v>
      </c>
    </row>
    <row r="91" spans="1:9">
      <c r="A91" s="191" t="s">
        <v>426</v>
      </c>
      <c r="B91" s="191"/>
      <c r="C91" s="191"/>
      <c r="D91" s="191"/>
      <c r="E91" s="191"/>
      <c r="F91" s="191"/>
      <c r="G91" s="7">
        <v>83</v>
      </c>
      <c r="H91" s="90">
        <v>0</v>
      </c>
      <c r="I91" s="90">
        <v>0</v>
      </c>
    </row>
    <row r="92" spans="1:9" ht="12.85" customHeight="1">
      <c r="A92" s="192" t="s">
        <v>431</v>
      </c>
      <c r="B92" s="192"/>
      <c r="C92" s="192"/>
      <c r="D92" s="192"/>
      <c r="E92" s="192"/>
      <c r="F92" s="192"/>
      <c r="G92" s="8">
        <v>84</v>
      </c>
      <c r="H92" s="91">
        <f>H93-H94</f>
        <v>37839395.539999999</v>
      </c>
      <c r="I92" s="91">
        <f>I93-I94</f>
        <v>39548682.82</v>
      </c>
    </row>
    <row r="93" spans="1:9" ht="12.85" customHeight="1">
      <c r="A93" s="191" t="s">
        <v>72</v>
      </c>
      <c r="B93" s="191"/>
      <c r="C93" s="191"/>
      <c r="D93" s="191"/>
      <c r="E93" s="191"/>
      <c r="F93" s="191"/>
      <c r="G93" s="7">
        <v>85</v>
      </c>
      <c r="H93" s="90">
        <v>37839395.539999999</v>
      </c>
      <c r="I93" s="90">
        <v>39548682.82</v>
      </c>
    </row>
    <row r="94" spans="1:9" ht="12.85" customHeight="1">
      <c r="A94" s="191" t="s">
        <v>73</v>
      </c>
      <c r="B94" s="191"/>
      <c r="C94" s="191"/>
      <c r="D94" s="191"/>
      <c r="E94" s="191"/>
      <c r="F94" s="191"/>
      <c r="G94" s="7">
        <v>86</v>
      </c>
      <c r="H94" s="90">
        <v>0</v>
      </c>
      <c r="I94" s="90">
        <v>0</v>
      </c>
    </row>
    <row r="95" spans="1:9" ht="12.85" customHeight="1">
      <c r="A95" s="192" t="s">
        <v>432</v>
      </c>
      <c r="B95" s="192"/>
      <c r="C95" s="192"/>
      <c r="D95" s="192"/>
      <c r="E95" s="192"/>
      <c r="F95" s="192"/>
      <c r="G95" s="8">
        <v>87</v>
      </c>
      <c r="H95" s="91">
        <f>H96-H97</f>
        <v>2419250.2400000002</v>
      </c>
      <c r="I95" s="91">
        <f>I96-I97</f>
        <v>1565124.83</v>
      </c>
    </row>
    <row r="96" spans="1:9" ht="12.85" customHeight="1">
      <c r="A96" s="191" t="s">
        <v>74</v>
      </c>
      <c r="B96" s="191"/>
      <c r="C96" s="191"/>
      <c r="D96" s="191"/>
      <c r="E96" s="191"/>
      <c r="F96" s="191"/>
      <c r="G96" s="7">
        <v>88</v>
      </c>
      <c r="H96" s="90">
        <v>2419250.2400000002</v>
      </c>
      <c r="I96" s="90">
        <v>1565124.83</v>
      </c>
    </row>
    <row r="97" spans="1:9" ht="12.85" customHeight="1">
      <c r="A97" s="191" t="s">
        <v>75</v>
      </c>
      <c r="B97" s="191"/>
      <c r="C97" s="191"/>
      <c r="D97" s="191"/>
      <c r="E97" s="191"/>
      <c r="F97" s="191"/>
      <c r="G97" s="7">
        <v>89</v>
      </c>
      <c r="H97" s="90">
        <v>0</v>
      </c>
      <c r="I97" s="90">
        <v>0</v>
      </c>
    </row>
    <row r="98" spans="1:9" ht="12.85" customHeight="1">
      <c r="A98" s="191" t="s">
        <v>76</v>
      </c>
      <c r="B98" s="191"/>
      <c r="C98" s="191"/>
      <c r="D98" s="191"/>
      <c r="E98" s="191"/>
      <c r="F98" s="191"/>
      <c r="G98" s="7">
        <v>90</v>
      </c>
      <c r="H98" s="90">
        <v>0</v>
      </c>
      <c r="I98" s="90">
        <v>0</v>
      </c>
    </row>
    <row r="99" spans="1:9" ht="12.85" customHeight="1">
      <c r="A99" s="193" t="s">
        <v>433</v>
      </c>
      <c r="B99" s="193"/>
      <c r="C99" s="193"/>
      <c r="D99" s="193"/>
      <c r="E99" s="193"/>
      <c r="F99" s="193"/>
      <c r="G99" s="8">
        <v>91</v>
      </c>
      <c r="H99" s="91">
        <f>SUM(H100:H105)</f>
        <v>796598.52</v>
      </c>
      <c r="I99" s="91">
        <f>SUM(I100:I105)</f>
        <v>782019.77</v>
      </c>
    </row>
    <row r="100" spans="1:9" ht="12.85" customHeight="1">
      <c r="A100" s="191" t="s">
        <v>77</v>
      </c>
      <c r="B100" s="191"/>
      <c r="C100" s="191"/>
      <c r="D100" s="191"/>
      <c r="E100" s="191"/>
      <c r="F100" s="191"/>
      <c r="G100" s="7">
        <v>92</v>
      </c>
      <c r="H100" s="90">
        <v>796598.52</v>
      </c>
      <c r="I100" s="90">
        <v>782019.77</v>
      </c>
    </row>
    <row r="101" spans="1:9" ht="12.85" customHeight="1">
      <c r="A101" s="191" t="s">
        <v>78</v>
      </c>
      <c r="B101" s="191"/>
      <c r="C101" s="191"/>
      <c r="D101" s="191"/>
      <c r="E101" s="191"/>
      <c r="F101" s="191"/>
      <c r="G101" s="7">
        <v>93</v>
      </c>
      <c r="H101" s="90">
        <v>0</v>
      </c>
      <c r="I101" s="90">
        <v>0</v>
      </c>
    </row>
    <row r="102" spans="1:9" ht="12.85" customHeight="1">
      <c r="A102" s="191" t="s">
        <v>79</v>
      </c>
      <c r="B102" s="191"/>
      <c r="C102" s="191"/>
      <c r="D102" s="191"/>
      <c r="E102" s="191"/>
      <c r="F102" s="191"/>
      <c r="G102" s="7">
        <v>94</v>
      </c>
      <c r="H102" s="90">
        <v>0</v>
      </c>
      <c r="I102" s="90">
        <v>0</v>
      </c>
    </row>
    <row r="103" spans="1:9" ht="12.85" customHeight="1">
      <c r="A103" s="191" t="s">
        <v>80</v>
      </c>
      <c r="B103" s="191"/>
      <c r="C103" s="191"/>
      <c r="D103" s="191"/>
      <c r="E103" s="191"/>
      <c r="F103" s="191"/>
      <c r="G103" s="7">
        <v>95</v>
      </c>
      <c r="H103" s="90">
        <v>0</v>
      </c>
      <c r="I103" s="90">
        <v>0</v>
      </c>
    </row>
    <row r="104" spans="1:9" ht="12.85" customHeight="1">
      <c r="A104" s="191" t="s">
        <v>81</v>
      </c>
      <c r="B104" s="191"/>
      <c r="C104" s="191"/>
      <c r="D104" s="191"/>
      <c r="E104" s="191"/>
      <c r="F104" s="191"/>
      <c r="G104" s="7">
        <v>96</v>
      </c>
      <c r="H104" s="90">
        <v>0</v>
      </c>
      <c r="I104" s="90">
        <v>0</v>
      </c>
    </row>
    <row r="105" spans="1:9" ht="12.85" customHeight="1">
      <c r="A105" s="191" t="s">
        <v>82</v>
      </c>
      <c r="B105" s="191"/>
      <c r="C105" s="191"/>
      <c r="D105" s="191"/>
      <c r="E105" s="191"/>
      <c r="F105" s="191"/>
      <c r="G105" s="7">
        <v>97</v>
      </c>
      <c r="H105" s="90">
        <v>0</v>
      </c>
      <c r="I105" s="90">
        <v>0</v>
      </c>
    </row>
    <row r="106" spans="1:9" ht="12.85" customHeight="1">
      <c r="A106" s="193" t="s">
        <v>434</v>
      </c>
      <c r="B106" s="193"/>
      <c r="C106" s="193"/>
      <c r="D106" s="193"/>
      <c r="E106" s="193"/>
      <c r="F106" s="193"/>
      <c r="G106" s="8">
        <v>98</v>
      </c>
      <c r="H106" s="91">
        <f>SUM(H107:H117)</f>
        <v>36716965.270000003</v>
      </c>
      <c r="I106" s="91">
        <f>SUM(I107:I117)</f>
        <v>35216172.310000002</v>
      </c>
    </row>
    <row r="107" spans="1:9" ht="12.85" customHeight="1">
      <c r="A107" s="191" t="s">
        <v>83</v>
      </c>
      <c r="B107" s="191"/>
      <c r="C107" s="191"/>
      <c r="D107" s="191"/>
      <c r="E107" s="191"/>
      <c r="F107" s="191"/>
      <c r="G107" s="7">
        <v>99</v>
      </c>
      <c r="H107" s="90">
        <v>0</v>
      </c>
      <c r="I107" s="90">
        <v>0</v>
      </c>
    </row>
    <row r="108" spans="1:9" ht="24.65" customHeight="1">
      <c r="A108" s="191" t="s">
        <v>84</v>
      </c>
      <c r="B108" s="191"/>
      <c r="C108" s="191"/>
      <c r="D108" s="191"/>
      <c r="E108" s="191"/>
      <c r="F108" s="191"/>
      <c r="G108" s="7">
        <v>100</v>
      </c>
      <c r="H108" s="90">
        <v>0</v>
      </c>
      <c r="I108" s="90">
        <v>0</v>
      </c>
    </row>
    <row r="109" spans="1:9" ht="12.85" customHeight="1">
      <c r="A109" s="191" t="s">
        <v>85</v>
      </c>
      <c r="B109" s="191"/>
      <c r="C109" s="191"/>
      <c r="D109" s="191"/>
      <c r="E109" s="191"/>
      <c r="F109" s="191"/>
      <c r="G109" s="7">
        <v>101</v>
      </c>
      <c r="H109" s="90">
        <v>0</v>
      </c>
      <c r="I109" s="90">
        <v>0</v>
      </c>
    </row>
    <row r="110" spans="1:9" ht="21.6" customHeight="1">
      <c r="A110" s="191" t="s">
        <v>86</v>
      </c>
      <c r="B110" s="191"/>
      <c r="C110" s="191"/>
      <c r="D110" s="191"/>
      <c r="E110" s="191"/>
      <c r="F110" s="191"/>
      <c r="G110" s="7">
        <v>102</v>
      </c>
      <c r="H110" s="90">
        <v>0</v>
      </c>
      <c r="I110" s="90">
        <v>0</v>
      </c>
    </row>
    <row r="111" spans="1:9" ht="12.85" customHeight="1">
      <c r="A111" s="191" t="s">
        <v>87</v>
      </c>
      <c r="B111" s="191"/>
      <c r="C111" s="191"/>
      <c r="D111" s="191"/>
      <c r="E111" s="191"/>
      <c r="F111" s="191"/>
      <c r="G111" s="7">
        <v>103</v>
      </c>
      <c r="H111" s="90">
        <v>7790806.9800000004</v>
      </c>
      <c r="I111" s="90">
        <v>7790806.9800000004</v>
      </c>
    </row>
    <row r="112" spans="1:9" ht="12.85" customHeight="1">
      <c r="A112" s="191" t="s">
        <v>88</v>
      </c>
      <c r="B112" s="191"/>
      <c r="C112" s="191"/>
      <c r="D112" s="191"/>
      <c r="E112" s="191"/>
      <c r="F112" s="191"/>
      <c r="G112" s="7">
        <v>104</v>
      </c>
      <c r="H112" s="90">
        <v>22408329.030000001</v>
      </c>
      <c r="I112" s="90">
        <v>21375420.809999999</v>
      </c>
    </row>
    <row r="113" spans="1:9" ht="12.85" customHeight="1">
      <c r="A113" s="191" t="s">
        <v>89</v>
      </c>
      <c r="B113" s="191"/>
      <c r="C113" s="191"/>
      <c r="D113" s="191"/>
      <c r="E113" s="191"/>
      <c r="F113" s="191"/>
      <c r="G113" s="7">
        <v>105</v>
      </c>
      <c r="H113" s="90">
        <v>0</v>
      </c>
      <c r="I113" s="90">
        <v>0</v>
      </c>
    </row>
    <row r="114" spans="1:9" ht="12.85" customHeight="1">
      <c r="A114" s="191" t="s">
        <v>90</v>
      </c>
      <c r="B114" s="191"/>
      <c r="C114" s="191"/>
      <c r="D114" s="191"/>
      <c r="E114" s="191"/>
      <c r="F114" s="191"/>
      <c r="G114" s="7">
        <v>106</v>
      </c>
      <c r="H114" s="90">
        <v>0</v>
      </c>
      <c r="I114" s="90">
        <v>0</v>
      </c>
    </row>
    <row r="115" spans="1:9" ht="12.85" customHeight="1">
      <c r="A115" s="191" t="s">
        <v>91</v>
      </c>
      <c r="B115" s="191"/>
      <c r="C115" s="191"/>
      <c r="D115" s="191"/>
      <c r="E115" s="191"/>
      <c r="F115" s="191"/>
      <c r="G115" s="7">
        <v>107</v>
      </c>
      <c r="H115" s="90">
        <v>3846380.34</v>
      </c>
      <c r="I115" s="90">
        <v>3523764.62</v>
      </c>
    </row>
    <row r="116" spans="1:9" ht="12.85" customHeight="1">
      <c r="A116" s="191" t="s">
        <v>92</v>
      </c>
      <c r="B116" s="191"/>
      <c r="C116" s="191"/>
      <c r="D116" s="191"/>
      <c r="E116" s="191"/>
      <c r="F116" s="191"/>
      <c r="G116" s="7">
        <v>108</v>
      </c>
      <c r="H116" s="90">
        <v>412392.89</v>
      </c>
      <c r="I116" s="90">
        <v>410790.71</v>
      </c>
    </row>
    <row r="117" spans="1:9" ht="12.85" customHeight="1">
      <c r="A117" s="191" t="s">
        <v>93</v>
      </c>
      <c r="B117" s="191"/>
      <c r="C117" s="191"/>
      <c r="D117" s="191"/>
      <c r="E117" s="191"/>
      <c r="F117" s="191"/>
      <c r="G117" s="7">
        <v>109</v>
      </c>
      <c r="H117" s="90">
        <v>2259056.0299999998</v>
      </c>
      <c r="I117" s="90">
        <v>2115389.19</v>
      </c>
    </row>
    <row r="118" spans="1:9" ht="12.85" customHeight="1">
      <c r="A118" s="193" t="s">
        <v>435</v>
      </c>
      <c r="B118" s="193"/>
      <c r="C118" s="193"/>
      <c r="D118" s="193"/>
      <c r="E118" s="193"/>
      <c r="F118" s="193"/>
      <c r="G118" s="8">
        <v>110</v>
      </c>
      <c r="H118" s="91">
        <f>SUM(H119:H132)</f>
        <v>4921156.17</v>
      </c>
      <c r="I118" s="91">
        <f>SUM(I119:I132)</f>
        <v>3828594.19</v>
      </c>
    </row>
    <row r="119" spans="1:9" ht="12.85" customHeight="1">
      <c r="A119" s="191" t="s">
        <v>83</v>
      </c>
      <c r="B119" s="191"/>
      <c r="C119" s="191"/>
      <c r="D119" s="191"/>
      <c r="E119" s="191"/>
      <c r="F119" s="191"/>
      <c r="G119" s="7">
        <v>111</v>
      </c>
      <c r="H119" s="90">
        <v>0</v>
      </c>
      <c r="I119" s="90">
        <v>0</v>
      </c>
    </row>
    <row r="120" spans="1:9" ht="22.2" customHeight="1">
      <c r="A120" s="191" t="s">
        <v>84</v>
      </c>
      <c r="B120" s="191"/>
      <c r="C120" s="191"/>
      <c r="D120" s="191"/>
      <c r="E120" s="191"/>
      <c r="F120" s="191"/>
      <c r="G120" s="7">
        <v>112</v>
      </c>
      <c r="H120" s="90">
        <v>0</v>
      </c>
      <c r="I120" s="90">
        <v>0</v>
      </c>
    </row>
    <row r="121" spans="1:9" ht="12.85" customHeight="1">
      <c r="A121" s="191" t="s">
        <v>85</v>
      </c>
      <c r="B121" s="191"/>
      <c r="C121" s="191"/>
      <c r="D121" s="191"/>
      <c r="E121" s="191"/>
      <c r="F121" s="191"/>
      <c r="G121" s="7">
        <v>113</v>
      </c>
      <c r="H121" s="90">
        <v>0</v>
      </c>
      <c r="I121" s="90">
        <v>0</v>
      </c>
    </row>
    <row r="122" spans="1:9" ht="23.5" customHeight="1">
      <c r="A122" s="191" t="s">
        <v>86</v>
      </c>
      <c r="B122" s="191"/>
      <c r="C122" s="191"/>
      <c r="D122" s="191"/>
      <c r="E122" s="191"/>
      <c r="F122" s="191"/>
      <c r="G122" s="7">
        <v>114</v>
      </c>
      <c r="H122" s="90">
        <v>0</v>
      </c>
      <c r="I122" s="90">
        <v>0</v>
      </c>
    </row>
    <row r="123" spans="1:9" ht="12.85" customHeight="1">
      <c r="A123" s="191" t="s">
        <v>87</v>
      </c>
      <c r="B123" s="191"/>
      <c r="C123" s="191"/>
      <c r="D123" s="191"/>
      <c r="E123" s="191"/>
      <c r="F123" s="191"/>
      <c r="G123" s="7">
        <v>115</v>
      </c>
      <c r="H123" s="90">
        <v>0</v>
      </c>
      <c r="I123" s="90">
        <v>0</v>
      </c>
    </row>
    <row r="124" spans="1:9" ht="12.85" customHeight="1">
      <c r="A124" s="191" t="s">
        <v>88</v>
      </c>
      <c r="B124" s="191"/>
      <c r="C124" s="191"/>
      <c r="D124" s="191"/>
      <c r="E124" s="191"/>
      <c r="F124" s="191"/>
      <c r="G124" s="7">
        <v>116</v>
      </c>
      <c r="H124" s="90">
        <v>2934756.07</v>
      </c>
      <c r="I124" s="90">
        <v>2105903.23</v>
      </c>
    </row>
    <row r="125" spans="1:9" ht="12.85" customHeight="1">
      <c r="A125" s="191" t="s">
        <v>89</v>
      </c>
      <c r="B125" s="191"/>
      <c r="C125" s="191"/>
      <c r="D125" s="191"/>
      <c r="E125" s="191"/>
      <c r="F125" s="191"/>
      <c r="G125" s="7">
        <v>117</v>
      </c>
      <c r="H125" s="90">
        <v>146.61000000000001</v>
      </c>
      <c r="I125" s="90">
        <v>2786.72</v>
      </c>
    </row>
    <row r="126" spans="1:9" ht="12.85" customHeight="1">
      <c r="A126" s="191" t="s">
        <v>90</v>
      </c>
      <c r="B126" s="191"/>
      <c r="C126" s="191"/>
      <c r="D126" s="191"/>
      <c r="E126" s="191"/>
      <c r="F126" s="191"/>
      <c r="G126" s="7">
        <v>118</v>
      </c>
      <c r="H126" s="90">
        <v>350820.33</v>
      </c>
      <c r="I126" s="90">
        <v>191398.45</v>
      </c>
    </row>
    <row r="127" spans="1:9">
      <c r="A127" s="191" t="s">
        <v>91</v>
      </c>
      <c r="B127" s="191"/>
      <c r="C127" s="191"/>
      <c r="D127" s="191"/>
      <c r="E127" s="191"/>
      <c r="F127" s="191"/>
      <c r="G127" s="7">
        <v>119</v>
      </c>
      <c r="H127" s="90">
        <v>1194304.47</v>
      </c>
      <c r="I127" s="90">
        <v>1189814.8700000001</v>
      </c>
    </row>
    <row r="128" spans="1:9">
      <c r="A128" s="191" t="s">
        <v>94</v>
      </c>
      <c r="B128" s="191"/>
      <c r="C128" s="191"/>
      <c r="D128" s="191"/>
      <c r="E128" s="191"/>
      <c r="F128" s="191"/>
      <c r="G128" s="7">
        <v>120</v>
      </c>
      <c r="H128" s="90">
        <v>88152.43</v>
      </c>
      <c r="I128" s="90">
        <v>68065.08</v>
      </c>
    </row>
    <row r="129" spans="1:9">
      <c r="A129" s="191" t="s">
        <v>95</v>
      </c>
      <c r="B129" s="191"/>
      <c r="C129" s="191"/>
      <c r="D129" s="191"/>
      <c r="E129" s="191"/>
      <c r="F129" s="191"/>
      <c r="G129" s="7">
        <v>121</v>
      </c>
      <c r="H129" s="90">
        <v>291473</v>
      </c>
      <c r="I129" s="90">
        <v>260993.68</v>
      </c>
    </row>
    <row r="130" spans="1:9">
      <c r="A130" s="191" t="s">
        <v>96</v>
      </c>
      <c r="B130" s="191"/>
      <c r="C130" s="191"/>
      <c r="D130" s="191"/>
      <c r="E130" s="191"/>
      <c r="F130" s="191"/>
      <c r="G130" s="7">
        <v>122</v>
      </c>
      <c r="H130" s="90">
        <v>0</v>
      </c>
      <c r="I130" s="90">
        <v>0</v>
      </c>
    </row>
    <row r="131" spans="1:9">
      <c r="A131" s="191" t="s">
        <v>97</v>
      </c>
      <c r="B131" s="191"/>
      <c r="C131" s="191"/>
      <c r="D131" s="191"/>
      <c r="E131" s="191"/>
      <c r="F131" s="191"/>
      <c r="G131" s="7">
        <v>123</v>
      </c>
      <c r="H131" s="90">
        <v>0</v>
      </c>
      <c r="I131" s="90">
        <v>0</v>
      </c>
    </row>
    <row r="132" spans="1:9">
      <c r="A132" s="191" t="s">
        <v>98</v>
      </c>
      <c r="B132" s="191"/>
      <c r="C132" s="191"/>
      <c r="D132" s="191"/>
      <c r="E132" s="191"/>
      <c r="F132" s="191"/>
      <c r="G132" s="7">
        <v>124</v>
      </c>
      <c r="H132" s="90">
        <v>61503.26</v>
      </c>
      <c r="I132" s="90">
        <v>9632.16</v>
      </c>
    </row>
    <row r="133" spans="1:9" ht="22.2" customHeight="1">
      <c r="A133" s="207" t="s">
        <v>99</v>
      </c>
      <c r="B133" s="207"/>
      <c r="C133" s="207"/>
      <c r="D133" s="207"/>
      <c r="E133" s="207"/>
      <c r="F133" s="207"/>
      <c r="G133" s="7">
        <v>125</v>
      </c>
      <c r="H133" s="90">
        <v>212484.36</v>
      </c>
      <c r="I133" s="90">
        <v>192675.69</v>
      </c>
    </row>
    <row r="134" spans="1:9" ht="12.85" customHeight="1">
      <c r="A134" s="193" t="s">
        <v>436</v>
      </c>
      <c r="B134" s="193"/>
      <c r="C134" s="193"/>
      <c r="D134" s="193"/>
      <c r="E134" s="193"/>
      <c r="F134" s="193"/>
      <c r="G134" s="8">
        <v>126</v>
      </c>
      <c r="H134" s="91">
        <f>H75+H99+H106+H118+H133</f>
        <v>104889017.88</v>
      </c>
      <c r="I134" s="91">
        <f>I75+I99+I106+I118+I133</f>
        <v>103075133.19</v>
      </c>
    </row>
    <row r="135" spans="1:9">
      <c r="A135" s="207" t="s">
        <v>100</v>
      </c>
      <c r="B135" s="207"/>
      <c r="C135" s="207"/>
      <c r="D135" s="207"/>
      <c r="E135" s="207"/>
      <c r="F135" s="207"/>
      <c r="G135" s="7">
        <v>127</v>
      </c>
      <c r="H135" s="90">
        <v>3001524.78</v>
      </c>
      <c r="I135" s="90">
        <v>1449133.49</v>
      </c>
    </row>
  </sheetData>
  <sheetProtection algorithmName="SHA-512" hashValue="Amu+LaFDC5yIBpPwbFZz0LbaYPNihIbxzSKvDOeg66YDt4RCUdiDXEe/bqmjCtNX+vlgQ7lKKhbe9MTmHN4pVw==" saltValue="UW7Rl+bV5V5XgJfNTvDq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4803149606299213" right="0.74803149606299213" top="0.98425196850393704" bottom="0.98425196850393704" header="0.51181102362204722" footer="0.51181102362204722"/>
  <pageSetup paperSize="9" scale="68" fitToHeight="2" orientation="portrait" r:id="rId1"/>
  <headerFooter alignWithMargins="0"/>
  <rowBreaks count="1" manualBreakCount="1">
    <brk id="73"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zoomScale="110" zoomScaleNormal="115" zoomScaleSheetLayoutView="110" workbookViewId="0">
      <selection activeCell="J67" sqref="J67"/>
    </sheetView>
  </sheetViews>
  <sheetFormatPr defaultRowHeight="12.7"/>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c r="A1" s="211" t="s">
        <v>102</v>
      </c>
      <c r="B1" s="212"/>
      <c r="C1" s="212"/>
      <c r="D1" s="212"/>
      <c r="E1" s="212"/>
      <c r="F1" s="212"/>
      <c r="G1" s="212"/>
      <c r="H1" s="212"/>
      <c r="I1" s="212"/>
    </row>
    <row r="2" spans="1:11">
      <c r="A2" s="213" t="s">
        <v>470</v>
      </c>
      <c r="B2" s="214"/>
      <c r="C2" s="214"/>
      <c r="D2" s="214"/>
      <c r="E2" s="214"/>
      <c r="F2" s="214"/>
      <c r="G2" s="214"/>
      <c r="H2" s="214"/>
      <c r="I2" s="214"/>
    </row>
    <row r="3" spans="1:11">
      <c r="A3" s="215" t="s">
        <v>439</v>
      </c>
      <c r="B3" s="216"/>
      <c r="C3" s="216"/>
      <c r="D3" s="216"/>
      <c r="E3" s="216"/>
      <c r="F3" s="216"/>
      <c r="G3" s="216"/>
      <c r="H3" s="216"/>
      <c r="I3" s="216"/>
      <c r="J3" s="217"/>
      <c r="K3" s="217"/>
    </row>
    <row r="4" spans="1:11">
      <c r="A4" s="218" t="s">
        <v>450</v>
      </c>
      <c r="B4" s="219"/>
      <c r="C4" s="219"/>
      <c r="D4" s="219"/>
      <c r="E4" s="219"/>
      <c r="F4" s="219"/>
      <c r="G4" s="219"/>
      <c r="H4" s="219"/>
      <c r="I4" s="219"/>
      <c r="J4" s="220"/>
      <c r="K4" s="220"/>
    </row>
    <row r="5" spans="1:11" ht="22.2" customHeight="1">
      <c r="A5" s="221" t="s">
        <v>2</v>
      </c>
      <c r="B5" s="222"/>
      <c r="C5" s="222"/>
      <c r="D5" s="222"/>
      <c r="E5" s="222"/>
      <c r="F5" s="222"/>
      <c r="G5" s="221" t="s">
        <v>103</v>
      </c>
      <c r="H5" s="223" t="s">
        <v>299</v>
      </c>
      <c r="I5" s="224"/>
      <c r="J5" s="223" t="s">
        <v>278</v>
      </c>
      <c r="K5" s="224"/>
    </row>
    <row r="6" spans="1:11">
      <c r="A6" s="222"/>
      <c r="B6" s="222"/>
      <c r="C6" s="222"/>
      <c r="D6" s="222"/>
      <c r="E6" s="222"/>
      <c r="F6" s="222"/>
      <c r="G6" s="222"/>
      <c r="H6" s="23" t="s">
        <v>292</v>
      </c>
      <c r="I6" s="23" t="s">
        <v>293</v>
      </c>
      <c r="J6" s="23" t="s">
        <v>292</v>
      </c>
      <c r="K6" s="23" t="s">
        <v>293</v>
      </c>
    </row>
    <row r="7" spans="1:11">
      <c r="A7" s="227">
        <v>1</v>
      </c>
      <c r="B7" s="228"/>
      <c r="C7" s="228"/>
      <c r="D7" s="228"/>
      <c r="E7" s="228"/>
      <c r="F7" s="228"/>
      <c r="G7" s="24">
        <v>2</v>
      </c>
      <c r="H7" s="23">
        <v>3</v>
      </c>
      <c r="I7" s="23">
        <v>4</v>
      </c>
      <c r="J7" s="23">
        <v>5</v>
      </c>
      <c r="K7" s="23">
        <v>6</v>
      </c>
    </row>
    <row r="8" spans="1:11" ht="12.85" customHeight="1">
      <c r="A8" s="225" t="s">
        <v>349</v>
      </c>
      <c r="B8" s="225"/>
      <c r="C8" s="225"/>
      <c r="D8" s="225"/>
      <c r="E8" s="225"/>
      <c r="F8" s="225"/>
      <c r="G8" s="8">
        <v>1</v>
      </c>
      <c r="H8" s="94">
        <f>SUM(H9:H13)</f>
        <v>4749206</v>
      </c>
      <c r="I8" s="94">
        <f>SUM(I9:I13)</f>
        <v>1985014</v>
      </c>
      <c r="J8" s="94">
        <f>SUM(J9:J13)</f>
        <v>4868624.92</v>
      </c>
      <c r="K8" s="94">
        <f>SUM(K9:K13)</f>
        <v>2445746.7599999998</v>
      </c>
    </row>
    <row r="9" spans="1:11" ht="12.85" customHeight="1">
      <c r="A9" s="191" t="s">
        <v>115</v>
      </c>
      <c r="B9" s="191"/>
      <c r="C9" s="191"/>
      <c r="D9" s="191"/>
      <c r="E9" s="191"/>
      <c r="F9" s="191"/>
      <c r="G9" s="7">
        <v>2</v>
      </c>
      <c r="H9" s="95">
        <v>0</v>
      </c>
      <c r="I9" s="95">
        <v>0</v>
      </c>
      <c r="J9" s="95">
        <v>0</v>
      </c>
      <c r="K9" s="95">
        <v>0</v>
      </c>
    </row>
    <row r="10" spans="1:11" ht="12.85" customHeight="1">
      <c r="A10" s="191" t="s">
        <v>437</v>
      </c>
      <c r="B10" s="191"/>
      <c r="C10" s="191"/>
      <c r="D10" s="191"/>
      <c r="E10" s="191"/>
      <c r="F10" s="191"/>
      <c r="G10" s="7">
        <v>3</v>
      </c>
      <c r="H10" s="95">
        <v>1520177</v>
      </c>
      <c r="I10" s="95">
        <v>362775</v>
      </c>
      <c r="J10" s="95">
        <v>1017868.68</v>
      </c>
      <c r="K10" s="95">
        <v>511283.05</v>
      </c>
    </row>
    <row r="11" spans="1:11" ht="12.85" customHeight="1">
      <c r="A11" s="191" t="s">
        <v>116</v>
      </c>
      <c r="B11" s="191"/>
      <c r="C11" s="191"/>
      <c r="D11" s="191"/>
      <c r="E11" s="191"/>
      <c r="F11" s="191"/>
      <c r="G11" s="7">
        <v>4</v>
      </c>
      <c r="H11" s="95">
        <v>0</v>
      </c>
      <c r="I11" s="95">
        <v>0</v>
      </c>
      <c r="J11" s="95">
        <v>0</v>
      </c>
      <c r="K11" s="95">
        <v>0</v>
      </c>
    </row>
    <row r="12" spans="1:11" ht="12.85" customHeight="1">
      <c r="A12" s="191" t="s">
        <v>117</v>
      </c>
      <c r="B12" s="191"/>
      <c r="C12" s="191"/>
      <c r="D12" s="191"/>
      <c r="E12" s="191"/>
      <c r="F12" s="191"/>
      <c r="G12" s="7">
        <v>5</v>
      </c>
      <c r="H12" s="95">
        <v>0</v>
      </c>
      <c r="I12" s="95">
        <v>0</v>
      </c>
      <c r="J12" s="95">
        <v>0</v>
      </c>
      <c r="K12" s="95">
        <v>0</v>
      </c>
    </row>
    <row r="13" spans="1:11" ht="12.85" customHeight="1">
      <c r="A13" s="191" t="s">
        <v>118</v>
      </c>
      <c r="B13" s="191"/>
      <c r="C13" s="191"/>
      <c r="D13" s="191"/>
      <c r="E13" s="191"/>
      <c r="F13" s="191"/>
      <c r="G13" s="7">
        <v>6</v>
      </c>
      <c r="H13" s="95">
        <v>3229029</v>
      </c>
      <c r="I13" s="95">
        <v>1622239</v>
      </c>
      <c r="J13" s="95">
        <v>3850756.24</v>
      </c>
      <c r="K13" s="95">
        <v>1934463.71</v>
      </c>
    </row>
    <row r="14" spans="1:11" ht="12.85" customHeight="1">
      <c r="A14" s="225" t="s">
        <v>350</v>
      </c>
      <c r="B14" s="225"/>
      <c r="C14" s="225"/>
      <c r="D14" s="225"/>
      <c r="E14" s="225"/>
      <c r="F14" s="225"/>
      <c r="G14" s="8">
        <v>7</v>
      </c>
      <c r="H14" s="94">
        <f>H15+H16+H20+H24+H25+H26+H29+H36</f>
        <v>2576062</v>
      </c>
      <c r="I14" s="94">
        <f>I15+I16+I20+I24+I25+I26+I29+I36</f>
        <v>1369936</v>
      </c>
      <c r="J14" s="94">
        <f>J15+J16+J20+J24+J25+J26+J29+J36</f>
        <v>2317902.62</v>
      </c>
      <c r="K14" s="94">
        <f>K15+K16+K20+K24+K25+K26+K29+K36</f>
        <v>1159900.22</v>
      </c>
    </row>
    <row r="15" spans="1:11" ht="12.85" customHeight="1">
      <c r="A15" s="191" t="s">
        <v>104</v>
      </c>
      <c r="B15" s="191"/>
      <c r="C15" s="191"/>
      <c r="D15" s="191"/>
      <c r="E15" s="191"/>
      <c r="F15" s="191"/>
      <c r="G15" s="7">
        <v>8</v>
      </c>
      <c r="H15" s="95">
        <v>-23838</v>
      </c>
      <c r="I15" s="95">
        <v>-19376</v>
      </c>
      <c r="J15" s="95">
        <v>-99414.34</v>
      </c>
      <c r="K15" s="95">
        <v>-86399.360000000001</v>
      </c>
    </row>
    <row r="16" spans="1:11" ht="12.85" customHeight="1">
      <c r="A16" s="192" t="s">
        <v>419</v>
      </c>
      <c r="B16" s="192"/>
      <c r="C16" s="192"/>
      <c r="D16" s="192"/>
      <c r="E16" s="192"/>
      <c r="F16" s="192"/>
      <c r="G16" s="8">
        <v>9</v>
      </c>
      <c r="H16" s="94">
        <f>SUM(H17:H19)</f>
        <v>1266015</v>
      </c>
      <c r="I16" s="94">
        <f>SUM(I17:I19)</f>
        <v>716536</v>
      </c>
      <c r="J16" s="94">
        <f>SUM(J17:J19)</f>
        <v>977192.95999999996</v>
      </c>
      <c r="K16" s="94">
        <f>SUM(K17:K19)</f>
        <v>535105.74</v>
      </c>
    </row>
    <row r="17" spans="1:11" ht="12.85" customHeight="1">
      <c r="A17" s="226" t="s">
        <v>119</v>
      </c>
      <c r="B17" s="226"/>
      <c r="C17" s="226"/>
      <c r="D17" s="226"/>
      <c r="E17" s="226"/>
      <c r="F17" s="226"/>
      <c r="G17" s="7">
        <v>10</v>
      </c>
      <c r="H17" s="95">
        <v>101713</v>
      </c>
      <c r="I17" s="95">
        <v>76263</v>
      </c>
      <c r="J17" s="95">
        <v>46724.01</v>
      </c>
      <c r="K17" s="95">
        <v>23966.29</v>
      </c>
    </row>
    <row r="18" spans="1:11" ht="12.85" customHeight="1">
      <c r="A18" s="226" t="s">
        <v>120</v>
      </c>
      <c r="B18" s="226"/>
      <c r="C18" s="226"/>
      <c r="D18" s="226"/>
      <c r="E18" s="226"/>
      <c r="F18" s="226"/>
      <c r="G18" s="7">
        <v>11</v>
      </c>
      <c r="H18" s="95">
        <v>0</v>
      </c>
      <c r="I18" s="95">
        <v>0</v>
      </c>
      <c r="J18" s="95">
        <v>0</v>
      </c>
      <c r="K18" s="95">
        <v>0</v>
      </c>
    </row>
    <row r="19" spans="1:11" ht="12.85" customHeight="1">
      <c r="A19" s="226" t="s">
        <v>121</v>
      </c>
      <c r="B19" s="226"/>
      <c r="C19" s="226"/>
      <c r="D19" s="226"/>
      <c r="E19" s="226"/>
      <c r="F19" s="226"/>
      <c r="G19" s="7">
        <v>12</v>
      </c>
      <c r="H19" s="95">
        <v>1164302</v>
      </c>
      <c r="I19" s="95">
        <v>640273</v>
      </c>
      <c r="J19" s="95">
        <v>930468.95</v>
      </c>
      <c r="K19" s="95">
        <v>511139.45</v>
      </c>
    </row>
    <row r="20" spans="1:11" ht="12.85" customHeight="1">
      <c r="A20" s="192" t="s">
        <v>420</v>
      </c>
      <c r="B20" s="192"/>
      <c r="C20" s="192"/>
      <c r="D20" s="192"/>
      <c r="E20" s="192"/>
      <c r="F20" s="192"/>
      <c r="G20" s="8">
        <v>13</v>
      </c>
      <c r="H20" s="94">
        <f>SUM(H21:H23)</f>
        <v>1009286</v>
      </c>
      <c r="I20" s="94">
        <f>SUM(I21:I23)</f>
        <v>510854</v>
      </c>
      <c r="J20" s="94">
        <f>SUM(J21:J23)</f>
        <v>935894.3</v>
      </c>
      <c r="K20" s="94">
        <f>SUM(K21:K23)</f>
        <v>455878.84</v>
      </c>
    </row>
    <row r="21" spans="1:11" ht="12.85" customHeight="1">
      <c r="A21" s="226" t="s">
        <v>105</v>
      </c>
      <c r="B21" s="226"/>
      <c r="C21" s="226"/>
      <c r="D21" s="226"/>
      <c r="E21" s="226"/>
      <c r="F21" s="226"/>
      <c r="G21" s="7">
        <v>14</v>
      </c>
      <c r="H21" s="95">
        <v>620558</v>
      </c>
      <c r="I21" s="95">
        <v>313181</v>
      </c>
      <c r="J21" s="95">
        <v>583839.07999999996</v>
      </c>
      <c r="K21" s="95">
        <v>282572.48</v>
      </c>
    </row>
    <row r="22" spans="1:11" ht="12.85" customHeight="1">
      <c r="A22" s="226" t="s">
        <v>106</v>
      </c>
      <c r="B22" s="226"/>
      <c r="C22" s="226"/>
      <c r="D22" s="226"/>
      <c r="E22" s="226"/>
      <c r="F22" s="226"/>
      <c r="G22" s="7">
        <v>15</v>
      </c>
      <c r="H22" s="95">
        <v>256988</v>
      </c>
      <c r="I22" s="95">
        <v>131206</v>
      </c>
      <c r="J22" s="95">
        <v>232461.05</v>
      </c>
      <c r="K22" s="95">
        <v>114580.17</v>
      </c>
    </row>
    <row r="23" spans="1:11" ht="12.85" customHeight="1">
      <c r="A23" s="226" t="s">
        <v>107</v>
      </c>
      <c r="B23" s="226"/>
      <c r="C23" s="226"/>
      <c r="D23" s="226"/>
      <c r="E23" s="226"/>
      <c r="F23" s="226"/>
      <c r="G23" s="7">
        <v>16</v>
      </c>
      <c r="H23" s="95">
        <v>131740</v>
      </c>
      <c r="I23" s="95">
        <v>66467</v>
      </c>
      <c r="J23" s="95">
        <v>119594.17</v>
      </c>
      <c r="K23" s="95">
        <v>58726.19</v>
      </c>
    </row>
    <row r="24" spans="1:11" ht="12.85" customHeight="1">
      <c r="A24" s="191" t="s">
        <v>108</v>
      </c>
      <c r="B24" s="191"/>
      <c r="C24" s="191"/>
      <c r="D24" s="191"/>
      <c r="E24" s="191"/>
      <c r="F24" s="191"/>
      <c r="G24" s="7">
        <v>17</v>
      </c>
      <c r="H24" s="95">
        <v>220931</v>
      </c>
      <c r="I24" s="95">
        <v>124279</v>
      </c>
      <c r="J24" s="95">
        <v>249568.13</v>
      </c>
      <c r="K24" s="95">
        <v>124332.51</v>
      </c>
    </row>
    <row r="25" spans="1:11" ht="12.85" customHeight="1">
      <c r="A25" s="191" t="s">
        <v>109</v>
      </c>
      <c r="B25" s="191"/>
      <c r="C25" s="191"/>
      <c r="D25" s="191"/>
      <c r="E25" s="191"/>
      <c r="F25" s="191"/>
      <c r="G25" s="7">
        <v>18</v>
      </c>
      <c r="H25" s="95">
        <v>124150</v>
      </c>
      <c r="I25" s="95">
        <v>58220</v>
      </c>
      <c r="J25" s="95">
        <v>159219.31</v>
      </c>
      <c r="K25" s="95">
        <v>100054.02</v>
      </c>
    </row>
    <row r="26" spans="1:11" ht="12.85" customHeight="1">
      <c r="A26" s="192" t="s">
        <v>421</v>
      </c>
      <c r="B26" s="192"/>
      <c r="C26" s="192"/>
      <c r="D26" s="192"/>
      <c r="E26" s="192"/>
      <c r="F26" s="192"/>
      <c r="G26" s="8">
        <v>19</v>
      </c>
      <c r="H26" s="94">
        <f>H27+H28</f>
        <v>0</v>
      </c>
      <c r="I26" s="94">
        <f>I27+I28</f>
        <v>0</v>
      </c>
      <c r="J26" s="94">
        <f>J27+J28</f>
        <v>0</v>
      </c>
      <c r="K26" s="94">
        <f>K27+K28</f>
        <v>0</v>
      </c>
    </row>
    <row r="27" spans="1:11" ht="12.85" customHeight="1">
      <c r="A27" s="226" t="s">
        <v>122</v>
      </c>
      <c r="B27" s="226"/>
      <c r="C27" s="226"/>
      <c r="D27" s="226"/>
      <c r="E27" s="226"/>
      <c r="F27" s="226"/>
      <c r="G27" s="7">
        <v>20</v>
      </c>
      <c r="H27" s="95">
        <v>0</v>
      </c>
      <c r="I27" s="95">
        <v>0</v>
      </c>
      <c r="J27" s="95">
        <v>0</v>
      </c>
      <c r="K27" s="95">
        <v>0</v>
      </c>
    </row>
    <row r="28" spans="1:11" ht="12.85" customHeight="1">
      <c r="A28" s="226" t="s">
        <v>123</v>
      </c>
      <c r="B28" s="226"/>
      <c r="C28" s="226"/>
      <c r="D28" s="226"/>
      <c r="E28" s="226"/>
      <c r="F28" s="226"/>
      <c r="G28" s="7">
        <v>21</v>
      </c>
      <c r="H28" s="95">
        <v>0</v>
      </c>
      <c r="I28" s="95">
        <v>0</v>
      </c>
      <c r="J28" s="95">
        <v>0</v>
      </c>
      <c r="K28" s="95">
        <v>0</v>
      </c>
    </row>
    <row r="29" spans="1:11" ht="12.85" customHeight="1">
      <c r="A29" s="192" t="s">
        <v>422</v>
      </c>
      <c r="B29" s="192"/>
      <c r="C29" s="192"/>
      <c r="D29" s="192"/>
      <c r="E29" s="192"/>
      <c r="F29" s="192"/>
      <c r="G29" s="8">
        <v>22</v>
      </c>
      <c r="H29" s="94">
        <f>SUM(H30:H35)</f>
        <v>-20577</v>
      </c>
      <c r="I29" s="94">
        <f>SUM(I30:I35)</f>
        <v>-20577</v>
      </c>
      <c r="J29" s="94">
        <f>SUM(J30:J35)</f>
        <v>95325.02</v>
      </c>
      <c r="K29" s="94">
        <f>SUM(K30:K35)</f>
        <v>30811.23</v>
      </c>
    </row>
    <row r="30" spans="1:11" ht="12.85" customHeight="1">
      <c r="A30" s="226" t="s">
        <v>124</v>
      </c>
      <c r="B30" s="226"/>
      <c r="C30" s="226"/>
      <c r="D30" s="226"/>
      <c r="E30" s="226"/>
      <c r="F30" s="226"/>
      <c r="G30" s="7">
        <v>23</v>
      </c>
      <c r="H30" s="95">
        <v>-20577</v>
      </c>
      <c r="I30" s="95">
        <v>-20577</v>
      </c>
      <c r="J30" s="95">
        <v>95325.02</v>
      </c>
      <c r="K30" s="95">
        <v>30811.23</v>
      </c>
    </row>
    <row r="31" spans="1:11" ht="12.85" customHeight="1">
      <c r="A31" s="226" t="s">
        <v>125</v>
      </c>
      <c r="B31" s="226"/>
      <c r="C31" s="226"/>
      <c r="D31" s="226"/>
      <c r="E31" s="226"/>
      <c r="F31" s="226"/>
      <c r="G31" s="7">
        <v>24</v>
      </c>
      <c r="H31" s="95">
        <v>0</v>
      </c>
      <c r="I31" s="95">
        <v>0</v>
      </c>
      <c r="J31" s="95">
        <v>0</v>
      </c>
      <c r="K31" s="95">
        <v>0</v>
      </c>
    </row>
    <row r="32" spans="1:11" ht="12.85" customHeight="1">
      <c r="A32" s="226" t="s">
        <v>126</v>
      </c>
      <c r="B32" s="226"/>
      <c r="C32" s="226"/>
      <c r="D32" s="226"/>
      <c r="E32" s="226"/>
      <c r="F32" s="226"/>
      <c r="G32" s="7">
        <v>25</v>
      </c>
      <c r="H32" s="95">
        <v>0</v>
      </c>
      <c r="I32" s="95">
        <v>0</v>
      </c>
      <c r="J32" s="95">
        <v>0</v>
      </c>
      <c r="K32" s="95">
        <v>0</v>
      </c>
    </row>
    <row r="33" spans="1:11" ht="12.85" customHeight="1">
      <c r="A33" s="226" t="s">
        <v>127</v>
      </c>
      <c r="B33" s="226"/>
      <c r="C33" s="226"/>
      <c r="D33" s="226"/>
      <c r="E33" s="226"/>
      <c r="F33" s="226"/>
      <c r="G33" s="7">
        <v>26</v>
      </c>
      <c r="H33" s="95">
        <v>0</v>
      </c>
      <c r="I33" s="95">
        <v>0</v>
      </c>
      <c r="J33" s="95">
        <v>0</v>
      </c>
      <c r="K33" s="95">
        <v>0</v>
      </c>
    </row>
    <row r="34" spans="1:11" ht="12.85" customHeight="1">
      <c r="A34" s="226" t="s">
        <v>128</v>
      </c>
      <c r="B34" s="226"/>
      <c r="C34" s="226"/>
      <c r="D34" s="226"/>
      <c r="E34" s="226"/>
      <c r="F34" s="226"/>
      <c r="G34" s="7">
        <v>27</v>
      </c>
      <c r="H34" s="95">
        <v>0</v>
      </c>
      <c r="I34" s="95">
        <v>0</v>
      </c>
      <c r="J34" s="95">
        <v>0</v>
      </c>
      <c r="K34" s="95">
        <v>0</v>
      </c>
    </row>
    <row r="35" spans="1:11" ht="12.85" customHeight="1">
      <c r="A35" s="226" t="s">
        <v>129</v>
      </c>
      <c r="B35" s="226"/>
      <c r="C35" s="226"/>
      <c r="D35" s="226"/>
      <c r="E35" s="226"/>
      <c r="F35" s="226"/>
      <c r="G35" s="7">
        <v>28</v>
      </c>
      <c r="H35" s="95">
        <v>0</v>
      </c>
      <c r="I35" s="95">
        <v>0</v>
      </c>
      <c r="J35" s="95">
        <v>0</v>
      </c>
      <c r="K35" s="95">
        <v>0</v>
      </c>
    </row>
    <row r="36" spans="1:11" ht="12.85" customHeight="1">
      <c r="A36" s="191" t="s">
        <v>110</v>
      </c>
      <c r="B36" s="191"/>
      <c r="C36" s="191"/>
      <c r="D36" s="191"/>
      <c r="E36" s="191"/>
      <c r="F36" s="191"/>
      <c r="G36" s="7">
        <v>29</v>
      </c>
      <c r="H36" s="95">
        <v>95</v>
      </c>
      <c r="I36" s="95">
        <v>0</v>
      </c>
      <c r="J36" s="95">
        <v>117.24</v>
      </c>
      <c r="K36" s="95">
        <v>117.24</v>
      </c>
    </row>
    <row r="37" spans="1:11" ht="12.85" customHeight="1">
      <c r="A37" s="225" t="s">
        <v>351</v>
      </c>
      <c r="B37" s="225"/>
      <c r="C37" s="225"/>
      <c r="D37" s="225"/>
      <c r="E37" s="225"/>
      <c r="F37" s="225"/>
      <c r="G37" s="8">
        <v>30</v>
      </c>
      <c r="H37" s="94">
        <f>SUM(H38:H47)</f>
        <v>21966</v>
      </c>
      <c r="I37" s="94">
        <f>SUM(I38:I47)</f>
        <v>15073</v>
      </c>
      <c r="J37" s="94">
        <f>SUM(J38:J47)</f>
        <v>11633.18</v>
      </c>
      <c r="K37" s="94">
        <f>SUM(K38:K47)</f>
        <v>5471.72</v>
      </c>
    </row>
    <row r="38" spans="1:11" ht="12.85" customHeight="1">
      <c r="A38" s="191" t="s">
        <v>130</v>
      </c>
      <c r="B38" s="191"/>
      <c r="C38" s="191"/>
      <c r="D38" s="191"/>
      <c r="E38" s="191"/>
      <c r="F38" s="191"/>
      <c r="G38" s="7">
        <v>31</v>
      </c>
      <c r="H38" s="95">
        <v>0</v>
      </c>
      <c r="I38" s="95">
        <v>0</v>
      </c>
      <c r="J38" s="95">
        <v>0</v>
      </c>
      <c r="K38" s="95">
        <v>0</v>
      </c>
    </row>
    <row r="39" spans="1:11" ht="25.2" customHeight="1">
      <c r="A39" s="191" t="s">
        <v>131</v>
      </c>
      <c r="B39" s="191"/>
      <c r="C39" s="191"/>
      <c r="D39" s="191"/>
      <c r="E39" s="191"/>
      <c r="F39" s="191"/>
      <c r="G39" s="7">
        <v>32</v>
      </c>
      <c r="H39" s="95">
        <v>0</v>
      </c>
      <c r="I39" s="95">
        <v>0</v>
      </c>
      <c r="J39" s="95">
        <v>0</v>
      </c>
      <c r="K39" s="95">
        <v>0</v>
      </c>
    </row>
    <row r="40" spans="1:11" ht="25.2" customHeight="1">
      <c r="A40" s="191" t="s">
        <v>132</v>
      </c>
      <c r="B40" s="191"/>
      <c r="C40" s="191"/>
      <c r="D40" s="191"/>
      <c r="E40" s="191"/>
      <c r="F40" s="191"/>
      <c r="G40" s="7">
        <v>33</v>
      </c>
      <c r="H40" s="95">
        <v>0</v>
      </c>
      <c r="I40" s="95">
        <v>0</v>
      </c>
      <c r="J40" s="95">
        <v>0</v>
      </c>
      <c r="K40" s="95">
        <v>0</v>
      </c>
    </row>
    <row r="41" spans="1:11" ht="25.2" customHeight="1">
      <c r="A41" s="191" t="s">
        <v>133</v>
      </c>
      <c r="B41" s="191"/>
      <c r="C41" s="191"/>
      <c r="D41" s="191"/>
      <c r="E41" s="191"/>
      <c r="F41" s="191"/>
      <c r="G41" s="7">
        <v>34</v>
      </c>
      <c r="H41" s="95">
        <v>0</v>
      </c>
      <c r="I41" s="95">
        <v>0</v>
      </c>
      <c r="J41" s="95">
        <v>0</v>
      </c>
      <c r="K41" s="95">
        <v>0</v>
      </c>
    </row>
    <row r="42" spans="1:11" ht="25.2" customHeight="1">
      <c r="A42" s="191" t="s">
        <v>134</v>
      </c>
      <c r="B42" s="191"/>
      <c r="C42" s="191"/>
      <c r="D42" s="191"/>
      <c r="E42" s="191"/>
      <c r="F42" s="191"/>
      <c r="G42" s="7">
        <v>35</v>
      </c>
      <c r="H42" s="95">
        <v>0</v>
      </c>
      <c r="I42" s="95">
        <v>0</v>
      </c>
      <c r="J42" s="95">
        <v>0</v>
      </c>
      <c r="K42" s="95">
        <v>0</v>
      </c>
    </row>
    <row r="43" spans="1:11" ht="12.85" customHeight="1">
      <c r="A43" s="191" t="s">
        <v>135</v>
      </c>
      <c r="B43" s="191"/>
      <c r="C43" s="191"/>
      <c r="D43" s="191"/>
      <c r="E43" s="191"/>
      <c r="F43" s="191"/>
      <c r="G43" s="7">
        <v>36</v>
      </c>
      <c r="H43" s="95">
        <v>1360</v>
      </c>
      <c r="I43" s="95">
        <v>474</v>
      </c>
      <c r="J43" s="95">
        <v>1277.3399999999999</v>
      </c>
      <c r="K43" s="95">
        <v>476.61</v>
      </c>
    </row>
    <row r="44" spans="1:11" ht="12.85" customHeight="1">
      <c r="A44" s="191" t="s">
        <v>136</v>
      </c>
      <c r="B44" s="191"/>
      <c r="C44" s="191"/>
      <c r="D44" s="191"/>
      <c r="E44" s="191"/>
      <c r="F44" s="191"/>
      <c r="G44" s="7">
        <v>37</v>
      </c>
      <c r="H44" s="95">
        <v>9897</v>
      </c>
      <c r="I44" s="95">
        <v>4976</v>
      </c>
      <c r="J44" s="95">
        <v>9982.9699999999993</v>
      </c>
      <c r="K44" s="95">
        <v>4995.1099999999997</v>
      </c>
    </row>
    <row r="45" spans="1:11" ht="12.85" customHeight="1">
      <c r="A45" s="191" t="s">
        <v>137</v>
      </c>
      <c r="B45" s="191"/>
      <c r="C45" s="191"/>
      <c r="D45" s="191"/>
      <c r="E45" s="191"/>
      <c r="F45" s="191"/>
      <c r="G45" s="7">
        <v>38</v>
      </c>
      <c r="H45" s="95">
        <v>0</v>
      </c>
      <c r="I45" s="95">
        <v>0</v>
      </c>
      <c r="J45" s="95">
        <v>372.87</v>
      </c>
      <c r="K45" s="95">
        <v>0</v>
      </c>
    </row>
    <row r="46" spans="1:11" ht="12.85" customHeight="1">
      <c r="A46" s="191" t="s">
        <v>138</v>
      </c>
      <c r="B46" s="191"/>
      <c r="C46" s="191"/>
      <c r="D46" s="191"/>
      <c r="E46" s="191"/>
      <c r="F46" s="191"/>
      <c r="G46" s="7">
        <v>39</v>
      </c>
      <c r="H46" s="95">
        <v>10709</v>
      </c>
      <c r="I46" s="95">
        <v>9623</v>
      </c>
      <c r="J46" s="95">
        <v>0</v>
      </c>
      <c r="K46" s="95">
        <v>0</v>
      </c>
    </row>
    <row r="47" spans="1:11" ht="12.85" customHeight="1">
      <c r="A47" s="191" t="s">
        <v>139</v>
      </c>
      <c r="B47" s="191"/>
      <c r="C47" s="191"/>
      <c r="D47" s="191"/>
      <c r="E47" s="191"/>
      <c r="F47" s="191"/>
      <c r="G47" s="7">
        <v>40</v>
      </c>
      <c r="H47" s="95">
        <v>0</v>
      </c>
      <c r="I47" s="95">
        <v>0</v>
      </c>
      <c r="J47" s="95">
        <v>0</v>
      </c>
      <c r="K47" s="95">
        <v>0</v>
      </c>
    </row>
    <row r="48" spans="1:11" ht="12.85" customHeight="1">
      <c r="A48" s="225" t="s">
        <v>352</v>
      </c>
      <c r="B48" s="225"/>
      <c r="C48" s="225"/>
      <c r="D48" s="225"/>
      <c r="E48" s="225"/>
      <c r="F48" s="225"/>
      <c r="G48" s="8">
        <v>41</v>
      </c>
      <c r="H48" s="94">
        <f>SUM(H49:H55)</f>
        <v>732520</v>
      </c>
      <c r="I48" s="94">
        <f>SUM(I49:I55)</f>
        <v>360235</v>
      </c>
      <c r="J48" s="94">
        <f>SUM(J49:J55)</f>
        <v>698980.81</v>
      </c>
      <c r="K48" s="94">
        <f>SUM(K49:K55)</f>
        <v>340024.75</v>
      </c>
    </row>
    <row r="49" spans="1:11" ht="25.2" customHeight="1">
      <c r="A49" s="191" t="s">
        <v>140</v>
      </c>
      <c r="B49" s="191"/>
      <c r="C49" s="191"/>
      <c r="D49" s="191"/>
      <c r="E49" s="191"/>
      <c r="F49" s="191"/>
      <c r="G49" s="7">
        <v>42</v>
      </c>
      <c r="H49" s="95">
        <v>0</v>
      </c>
      <c r="I49" s="95">
        <v>0</v>
      </c>
      <c r="J49" s="95">
        <v>0</v>
      </c>
      <c r="K49" s="95">
        <v>0</v>
      </c>
    </row>
    <row r="50" spans="1:11" ht="12.85" customHeight="1">
      <c r="A50" s="229" t="s">
        <v>141</v>
      </c>
      <c r="B50" s="229"/>
      <c r="C50" s="229"/>
      <c r="D50" s="229"/>
      <c r="E50" s="229"/>
      <c r="F50" s="229"/>
      <c r="G50" s="7">
        <v>43</v>
      </c>
      <c r="H50" s="95">
        <v>0</v>
      </c>
      <c r="I50" s="95">
        <v>0</v>
      </c>
      <c r="J50" s="95">
        <v>0</v>
      </c>
      <c r="K50" s="95">
        <v>0</v>
      </c>
    </row>
    <row r="51" spans="1:11" ht="12.85" customHeight="1">
      <c r="A51" s="229" t="s">
        <v>142</v>
      </c>
      <c r="B51" s="229"/>
      <c r="C51" s="229"/>
      <c r="D51" s="229"/>
      <c r="E51" s="229"/>
      <c r="F51" s="229"/>
      <c r="G51" s="7">
        <v>44</v>
      </c>
      <c r="H51" s="95">
        <v>732520</v>
      </c>
      <c r="I51" s="95">
        <v>360235</v>
      </c>
      <c r="J51" s="95">
        <v>698980.81</v>
      </c>
      <c r="K51" s="95">
        <v>340024.75</v>
      </c>
    </row>
    <row r="52" spans="1:11" ht="12.85" customHeight="1">
      <c r="A52" s="229" t="s">
        <v>143</v>
      </c>
      <c r="B52" s="229"/>
      <c r="C52" s="229"/>
      <c r="D52" s="229"/>
      <c r="E52" s="229"/>
      <c r="F52" s="229"/>
      <c r="G52" s="7">
        <v>45</v>
      </c>
      <c r="H52" s="95">
        <v>0</v>
      </c>
      <c r="I52" s="95">
        <v>0</v>
      </c>
      <c r="J52" s="95">
        <v>0</v>
      </c>
      <c r="K52" s="95">
        <v>0</v>
      </c>
    </row>
    <row r="53" spans="1:11" ht="12.85" customHeight="1">
      <c r="A53" s="229" t="s">
        <v>144</v>
      </c>
      <c r="B53" s="229"/>
      <c r="C53" s="229"/>
      <c r="D53" s="229"/>
      <c r="E53" s="229"/>
      <c r="F53" s="229"/>
      <c r="G53" s="7">
        <v>46</v>
      </c>
      <c r="H53" s="95">
        <v>0</v>
      </c>
      <c r="I53" s="95">
        <v>0</v>
      </c>
      <c r="J53" s="95">
        <v>0</v>
      </c>
      <c r="K53" s="95">
        <v>0</v>
      </c>
    </row>
    <row r="54" spans="1:11" ht="12.85" customHeight="1">
      <c r="A54" s="229" t="s">
        <v>145</v>
      </c>
      <c r="B54" s="229"/>
      <c r="C54" s="229"/>
      <c r="D54" s="229"/>
      <c r="E54" s="229"/>
      <c r="F54" s="229"/>
      <c r="G54" s="7">
        <v>47</v>
      </c>
      <c r="H54" s="95">
        <v>0</v>
      </c>
      <c r="I54" s="95">
        <v>0</v>
      </c>
      <c r="J54" s="95">
        <v>0</v>
      </c>
      <c r="K54" s="95">
        <v>0</v>
      </c>
    </row>
    <row r="55" spans="1:11" ht="12.85" customHeight="1">
      <c r="A55" s="229" t="s">
        <v>146</v>
      </c>
      <c r="B55" s="229"/>
      <c r="C55" s="229"/>
      <c r="D55" s="229"/>
      <c r="E55" s="229"/>
      <c r="F55" s="229"/>
      <c r="G55" s="7">
        <v>48</v>
      </c>
      <c r="H55" s="95">
        <v>0</v>
      </c>
      <c r="I55" s="95">
        <v>0</v>
      </c>
      <c r="J55" s="95">
        <v>0</v>
      </c>
      <c r="K55" s="95">
        <v>0</v>
      </c>
    </row>
    <row r="56" spans="1:11" ht="22.2" customHeight="1">
      <c r="A56" s="231" t="s">
        <v>147</v>
      </c>
      <c r="B56" s="231"/>
      <c r="C56" s="231"/>
      <c r="D56" s="231"/>
      <c r="E56" s="231"/>
      <c r="F56" s="231"/>
      <c r="G56" s="7">
        <v>49</v>
      </c>
      <c r="H56" s="95">
        <v>0</v>
      </c>
      <c r="I56" s="95">
        <v>0</v>
      </c>
      <c r="J56" s="95">
        <v>0</v>
      </c>
      <c r="K56" s="95">
        <v>0</v>
      </c>
    </row>
    <row r="57" spans="1:11" ht="12.85" customHeight="1">
      <c r="A57" s="231" t="s">
        <v>148</v>
      </c>
      <c r="B57" s="231"/>
      <c r="C57" s="231"/>
      <c r="D57" s="231"/>
      <c r="E57" s="231"/>
      <c r="F57" s="231"/>
      <c r="G57" s="7">
        <v>50</v>
      </c>
      <c r="H57" s="95">
        <v>0</v>
      </c>
      <c r="I57" s="95">
        <v>0</v>
      </c>
      <c r="J57" s="95">
        <v>0</v>
      </c>
      <c r="K57" s="95">
        <v>0</v>
      </c>
    </row>
    <row r="58" spans="1:11" ht="24.65" customHeight="1">
      <c r="A58" s="231" t="s">
        <v>149</v>
      </c>
      <c r="B58" s="231"/>
      <c r="C58" s="231"/>
      <c r="D58" s="231"/>
      <c r="E58" s="231"/>
      <c r="F58" s="231"/>
      <c r="G58" s="7">
        <v>51</v>
      </c>
      <c r="H58" s="95">
        <v>0</v>
      </c>
      <c r="I58" s="95">
        <v>0</v>
      </c>
      <c r="J58" s="95">
        <v>0</v>
      </c>
      <c r="K58" s="95">
        <v>0</v>
      </c>
    </row>
    <row r="59" spans="1:11" ht="12.85" customHeight="1">
      <c r="A59" s="231" t="s">
        <v>150</v>
      </c>
      <c r="B59" s="231"/>
      <c r="C59" s="231"/>
      <c r="D59" s="231"/>
      <c r="E59" s="231"/>
      <c r="F59" s="231"/>
      <c r="G59" s="7">
        <v>52</v>
      </c>
      <c r="H59" s="95">
        <v>0</v>
      </c>
      <c r="I59" s="95">
        <v>0</v>
      </c>
      <c r="J59" s="95">
        <v>0</v>
      </c>
      <c r="K59" s="95">
        <v>0</v>
      </c>
    </row>
    <row r="60" spans="1:11" ht="12.85" customHeight="1">
      <c r="A60" s="225" t="s">
        <v>353</v>
      </c>
      <c r="B60" s="225"/>
      <c r="C60" s="225"/>
      <c r="D60" s="225"/>
      <c r="E60" s="225"/>
      <c r="F60" s="225"/>
      <c r="G60" s="8">
        <v>53</v>
      </c>
      <c r="H60" s="94">
        <f>H8+H37+H56+H57</f>
        <v>4771172</v>
      </c>
      <c r="I60" s="94">
        <f t="shared" ref="I60:K60" si="0">I8+I37+I56+I57</f>
        <v>2000087</v>
      </c>
      <c r="J60" s="94">
        <f t="shared" si="0"/>
        <v>4880258.0999999996</v>
      </c>
      <c r="K60" s="94">
        <f t="shared" si="0"/>
        <v>2451218.48</v>
      </c>
    </row>
    <row r="61" spans="1:11" ht="12.85" customHeight="1">
      <c r="A61" s="225" t="s">
        <v>354</v>
      </c>
      <c r="B61" s="225"/>
      <c r="C61" s="225"/>
      <c r="D61" s="225"/>
      <c r="E61" s="225"/>
      <c r="F61" s="225"/>
      <c r="G61" s="8">
        <v>54</v>
      </c>
      <c r="H61" s="94">
        <f>H14+H48+H58+H59</f>
        <v>3308582</v>
      </c>
      <c r="I61" s="94">
        <f t="shared" ref="I61:K61" si="1">I14+I48+I58+I59</f>
        <v>1730171</v>
      </c>
      <c r="J61" s="94">
        <f t="shared" si="1"/>
        <v>3016883.43</v>
      </c>
      <c r="K61" s="94">
        <f t="shared" si="1"/>
        <v>1499924.97</v>
      </c>
    </row>
    <row r="62" spans="1:11" ht="12.85" customHeight="1">
      <c r="A62" s="225" t="s">
        <v>355</v>
      </c>
      <c r="B62" s="225"/>
      <c r="C62" s="225"/>
      <c r="D62" s="225"/>
      <c r="E62" s="225"/>
      <c r="F62" s="225"/>
      <c r="G62" s="8">
        <v>55</v>
      </c>
      <c r="H62" s="94">
        <f>H60-H61</f>
        <v>1462590</v>
      </c>
      <c r="I62" s="94">
        <f t="shared" ref="I62:K62" si="2">I60-I61</f>
        <v>269916</v>
      </c>
      <c r="J62" s="94">
        <f t="shared" si="2"/>
        <v>1863374.67</v>
      </c>
      <c r="K62" s="94">
        <f t="shared" si="2"/>
        <v>951293.51</v>
      </c>
    </row>
    <row r="63" spans="1:11" ht="12.85" customHeight="1">
      <c r="A63" s="230" t="s">
        <v>356</v>
      </c>
      <c r="B63" s="230"/>
      <c r="C63" s="230"/>
      <c r="D63" s="230"/>
      <c r="E63" s="230"/>
      <c r="F63" s="230"/>
      <c r="G63" s="8">
        <v>56</v>
      </c>
      <c r="H63" s="94">
        <f>+IF((H60-H61)&gt;0,(H60-H61),0)</f>
        <v>1462590</v>
      </c>
      <c r="I63" s="94">
        <f t="shared" ref="I63:K63" si="3">+IF((I60-I61)&gt;0,(I60-I61),0)</f>
        <v>269916</v>
      </c>
      <c r="J63" s="94">
        <f t="shared" si="3"/>
        <v>1863374.67</v>
      </c>
      <c r="K63" s="94">
        <f t="shared" si="3"/>
        <v>951293.51</v>
      </c>
    </row>
    <row r="64" spans="1:11" ht="12.85" customHeight="1">
      <c r="A64" s="230" t="s">
        <v>357</v>
      </c>
      <c r="B64" s="230"/>
      <c r="C64" s="230"/>
      <c r="D64" s="230"/>
      <c r="E64" s="230"/>
      <c r="F64" s="230"/>
      <c r="G64" s="8">
        <v>57</v>
      </c>
      <c r="H64" s="94">
        <f>+IF((H60-H61)&lt;0,(H60-H61),0)</f>
        <v>0</v>
      </c>
      <c r="I64" s="94">
        <f t="shared" ref="I64:K64" si="4">+IF((I60-I61)&lt;0,(I60-I61),0)</f>
        <v>0</v>
      </c>
      <c r="J64" s="94">
        <f t="shared" si="4"/>
        <v>0</v>
      </c>
      <c r="K64" s="94">
        <f t="shared" si="4"/>
        <v>0</v>
      </c>
    </row>
    <row r="65" spans="1:11" ht="12.85" customHeight="1">
      <c r="A65" s="231" t="s">
        <v>111</v>
      </c>
      <c r="B65" s="231"/>
      <c r="C65" s="231"/>
      <c r="D65" s="231"/>
      <c r="E65" s="231"/>
      <c r="F65" s="231"/>
      <c r="G65" s="7">
        <v>58</v>
      </c>
      <c r="H65" s="95">
        <v>376045</v>
      </c>
      <c r="I65" s="95">
        <v>187386</v>
      </c>
      <c r="J65" s="95">
        <v>298249.84000000003</v>
      </c>
      <c r="K65" s="95">
        <v>148813.99</v>
      </c>
    </row>
    <row r="66" spans="1:11" ht="12.85" customHeight="1">
      <c r="A66" s="225" t="s">
        <v>358</v>
      </c>
      <c r="B66" s="225"/>
      <c r="C66" s="225"/>
      <c r="D66" s="225"/>
      <c r="E66" s="225"/>
      <c r="F66" s="225"/>
      <c r="G66" s="8">
        <v>59</v>
      </c>
      <c r="H66" s="94">
        <f>H62-H65</f>
        <v>1086545</v>
      </c>
      <c r="I66" s="94">
        <f t="shared" ref="I66:K66" si="5">I62-I65</f>
        <v>82530</v>
      </c>
      <c r="J66" s="94">
        <f t="shared" si="5"/>
        <v>1565124.83</v>
      </c>
      <c r="K66" s="94">
        <f t="shared" si="5"/>
        <v>802479.52</v>
      </c>
    </row>
    <row r="67" spans="1:11" ht="12.85" customHeight="1">
      <c r="A67" s="230" t="s">
        <v>359</v>
      </c>
      <c r="B67" s="230"/>
      <c r="C67" s="230"/>
      <c r="D67" s="230"/>
      <c r="E67" s="230"/>
      <c r="F67" s="230"/>
      <c r="G67" s="8">
        <v>60</v>
      </c>
      <c r="H67" s="94">
        <f>+IF((H62-H65)&gt;0,(H62-H65),0)</f>
        <v>1086545</v>
      </c>
      <c r="I67" s="94">
        <f t="shared" ref="I67:K67" si="6">+IF((I62-I65)&gt;0,(I62-I65),0)</f>
        <v>82530</v>
      </c>
      <c r="J67" s="94">
        <f t="shared" si="6"/>
        <v>1565124.83</v>
      </c>
      <c r="K67" s="94">
        <f t="shared" si="6"/>
        <v>802479.52</v>
      </c>
    </row>
    <row r="68" spans="1:11" ht="12.85" customHeight="1">
      <c r="A68" s="230" t="s">
        <v>360</v>
      </c>
      <c r="B68" s="230"/>
      <c r="C68" s="230"/>
      <c r="D68" s="230"/>
      <c r="E68" s="230"/>
      <c r="F68" s="230"/>
      <c r="G68" s="8">
        <v>61</v>
      </c>
      <c r="H68" s="94">
        <f>+IF((H62-H65)&lt;0,(H62-H65),0)</f>
        <v>0</v>
      </c>
      <c r="I68" s="94">
        <f t="shared" ref="I68:K68" si="7">+IF((I62-I65)&lt;0,(I62-I65),0)</f>
        <v>0</v>
      </c>
      <c r="J68" s="94">
        <f t="shared" si="7"/>
        <v>0</v>
      </c>
      <c r="K68" s="94">
        <f t="shared" si="7"/>
        <v>0</v>
      </c>
    </row>
    <row r="69" spans="1:11">
      <c r="A69" s="232" t="s">
        <v>151</v>
      </c>
      <c r="B69" s="232"/>
      <c r="C69" s="232"/>
      <c r="D69" s="232"/>
      <c r="E69" s="232"/>
      <c r="F69" s="232"/>
      <c r="G69" s="233"/>
      <c r="H69" s="233"/>
      <c r="I69" s="233"/>
      <c r="J69" s="234"/>
      <c r="K69" s="234"/>
    </row>
    <row r="70" spans="1:11" ht="22.2" customHeight="1">
      <c r="A70" s="225" t="s">
        <v>361</v>
      </c>
      <c r="B70" s="225"/>
      <c r="C70" s="225"/>
      <c r="D70" s="225"/>
      <c r="E70" s="225"/>
      <c r="F70" s="225"/>
      <c r="G70" s="8">
        <v>62</v>
      </c>
      <c r="H70" s="94">
        <f>H71-H72</f>
        <v>0</v>
      </c>
      <c r="I70" s="94">
        <f>I71-I72</f>
        <v>0</v>
      </c>
      <c r="J70" s="94">
        <f>J71-J72</f>
        <v>0</v>
      </c>
      <c r="K70" s="94">
        <f>K71-K72</f>
        <v>0</v>
      </c>
    </row>
    <row r="71" spans="1:11" ht="12.85" customHeight="1">
      <c r="A71" s="229" t="s">
        <v>152</v>
      </c>
      <c r="B71" s="229"/>
      <c r="C71" s="229"/>
      <c r="D71" s="229"/>
      <c r="E71" s="229"/>
      <c r="F71" s="229"/>
      <c r="G71" s="7">
        <v>63</v>
      </c>
      <c r="H71" s="95">
        <v>0</v>
      </c>
      <c r="I71" s="95">
        <v>0</v>
      </c>
      <c r="J71" s="95">
        <v>0</v>
      </c>
      <c r="K71" s="95">
        <v>0</v>
      </c>
    </row>
    <row r="72" spans="1:11" ht="12.85" customHeight="1">
      <c r="A72" s="229" t="s">
        <v>153</v>
      </c>
      <c r="B72" s="229"/>
      <c r="C72" s="229"/>
      <c r="D72" s="229"/>
      <c r="E72" s="229"/>
      <c r="F72" s="229"/>
      <c r="G72" s="7">
        <v>64</v>
      </c>
      <c r="H72" s="95">
        <v>0</v>
      </c>
      <c r="I72" s="95">
        <v>0</v>
      </c>
      <c r="J72" s="95">
        <v>0</v>
      </c>
      <c r="K72" s="95">
        <v>0</v>
      </c>
    </row>
    <row r="73" spans="1:11" ht="12.85" customHeight="1">
      <c r="A73" s="231" t="s">
        <v>154</v>
      </c>
      <c r="B73" s="231"/>
      <c r="C73" s="231"/>
      <c r="D73" s="231"/>
      <c r="E73" s="231"/>
      <c r="F73" s="231"/>
      <c r="G73" s="7">
        <v>65</v>
      </c>
      <c r="H73" s="95">
        <v>0</v>
      </c>
      <c r="I73" s="95">
        <v>0</v>
      </c>
      <c r="J73" s="95">
        <v>0</v>
      </c>
      <c r="K73" s="95">
        <v>0</v>
      </c>
    </row>
    <row r="74" spans="1:11" ht="12.85" customHeight="1">
      <c r="A74" s="230" t="s">
        <v>362</v>
      </c>
      <c r="B74" s="230"/>
      <c r="C74" s="230"/>
      <c r="D74" s="230"/>
      <c r="E74" s="230"/>
      <c r="F74" s="230"/>
      <c r="G74" s="8">
        <v>66</v>
      </c>
      <c r="H74" s="96">
        <v>0</v>
      </c>
      <c r="I74" s="96">
        <v>0</v>
      </c>
      <c r="J74" s="96">
        <v>0</v>
      </c>
      <c r="K74" s="96">
        <v>0</v>
      </c>
    </row>
    <row r="75" spans="1:11" ht="12.85" customHeight="1">
      <c r="A75" s="230" t="s">
        <v>363</v>
      </c>
      <c r="B75" s="230"/>
      <c r="C75" s="230"/>
      <c r="D75" s="230"/>
      <c r="E75" s="230"/>
      <c r="F75" s="230"/>
      <c r="G75" s="8">
        <v>67</v>
      </c>
      <c r="H75" s="96">
        <v>0</v>
      </c>
      <c r="I75" s="96">
        <v>0</v>
      </c>
      <c r="J75" s="96">
        <v>0</v>
      </c>
      <c r="K75" s="96">
        <v>0</v>
      </c>
    </row>
    <row r="76" spans="1:11">
      <c r="A76" s="232" t="s">
        <v>155</v>
      </c>
      <c r="B76" s="232"/>
      <c r="C76" s="232"/>
      <c r="D76" s="232"/>
      <c r="E76" s="232"/>
      <c r="F76" s="232"/>
      <c r="G76" s="233"/>
      <c r="H76" s="233"/>
      <c r="I76" s="233"/>
      <c r="J76" s="234"/>
      <c r="K76" s="234"/>
    </row>
    <row r="77" spans="1:11" ht="12.85" customHeight="1">
      <c r="A77" s="225" t="s">
        <v>364</v>
      </c>
      <c r="B77" s="225"/>
      <c r="C77" s="225"/>
      <c r="D77" s="225"/>
      <c r="E77" s="225"/>
      <c r="F77" s="225"/>
      <c r="G77" s="8">
        <v>68</v>
      </c>
      <c r="H77" s="96">
        <v>0</v>
      </c>
      <c r="I77" s="96">
        <v>0</v>
      </c>
      <c r="J77" s="96">
        <v>0</v>
      </c>
      <c r="K77" s="96">
        <v>0</v>
      </c>
    </row>
    <row r="78" spans="1:11" ht="12.85" customHeight="1">
      <c r="A78" s="235" t="s">
        <v>365</v>
      </c>
      <c r="B78" s="235"/>
      <c r="C78" s="235"/>
      <c r="D78" s="235"/>
      <c r="E78" s="235"/>
      <c r="F78" s="235"/>
      <c r="G78" s="20">
        <v>69</v>
      </c>
      <c r="H78" s="97">
        <v>0</v>
      </c>
      <c r="I78" s="97">
        <v>0</v>
      </c>
      <c r="J78" s="97">
        <v>0</v>
      </c>
      <c r="K78" s="97">
        <v>0</v>
      </c>
    </row>
    <row r="79" spans="1:11" ht="12.85" customHeight="1">
      <c r="A79" s="235" t="s">
        <v>366</v>
      </c>
      <c r="B79" s="235"/>
      <c r="C79" s="235"/>
      <c r="D79" s="235"/>
      <c r="E79" s="235"/>
      <c r="F79" s="235"/>
      <c r="G79" s="20">
        <v>70</v>
      </c>
      <c r="H79" s="97">
        <v>0</v>
      </c>
      <c r="I79" s="97">
        <v>0</v>
      </c>
      <c r="J79" s="97">
        <v>0</v>
      </c>
      <c r="K79" s="97">
        <v>0</v>
      </c>
    </row>
    <row r="80" spans="1:11" ht="12.85" customHeight="1">
      <c r="A80" s="225" t="s">
        <v>367</v>
      </c>
      <c r="B80" s="225"/>
      <c r="C80" s="225"/>
      <c r="D80" s="225"/>
      <c r="E80" s="225"/>
      <c r="F80" s="225"/>
      <c r="G80" s="8">
        <v>71</v>
      </c>
      <c r="H80" s="96">
        <v>0</v>
      </c>
      <c r="I80" s="96">
        <v>0</v>
      </c>
      <c r="J80" s="96">
        <v>0</v>
      </c>
      <c r="K80" s="96">
        <v>0</v>
      </c>
    </row>
    <row r="81" spans="1:11" ht="12.85" customHeight="1">
      <c r="A81" s="225" t="s">
        <v>368</v>
      </c>
      <c r="B81" s="225"/>
      <c r="C81" s="225"/>
      <c r="D81" s="225"/>
      <c r="E81" s="225"/>
      <c r="F81" s="225"/>
      <c r="G81" s="8">
        <v>72</v>
      </c>
      <c r="H81" s="96">
        <v>0</v>
      </c>
      <c r="I81" s="96">
        <v>0</v>
      </c>
      <c r="J81" s="96">
        <v>0</v>
      </c>
      <c r="K81" s="96">
        <v>0</v>
      </c>
    </row>
    <row r="82" spans="1:11" ht="12.85" customHeight="1">
      <c r="A82" s="230" t="s">
        <v>369</v>
      </c>
      <c r="B82" s="230"/>
      <c r="C82" s="230"/>
      <c r="D82" s="230"/>
      <c r="E82" s="230"/>
      <c r="F82" s="230"/>
      <c r="G82" s="8">
        <v>73</v>
      </c>
      <c r="H82" s="96">
        <v>0</v>
      </c>
      <c r="I82" s="96">
        <v>0</v>
      </c>
      <c r="J82" s="96">
        <v>0</v>
      </c>
      <c r="K82" s="96">
        <v>0</v>
      </c>
    </row>
    <row r="83" spans="1:11" ht="12.85" customHeight="1">
      <c r="A83" s="230" t="s">
        <v>370</v>
      </c>
      <c r="B83" s="230"/>
      <c r="C83" s="230"/>
      <c r="D83" s="230"/>
      <c r="E83" s="230"/>
      <c r="F83" s="230"/>
      <c r="G83" s="8">
        <v>74</v>
      </c>
      <c r="H83" s="96">
        <v>0</v>
      </c>
      <c r="I83" s="96">
        <v>0</v>
      </c>
      <c r="J83" s="96">
        <v>0</v>
      </c>
      <c r="K83" s="96">
        <v>0</v>
      </c>
    </row>
    <row r="84" spans="1:11">
      <c r="A84" s="232" t="s">
        <v>112</v>
      </c>
      <c r="B84" s="232"/>
      <c r="C84" s="232"/>
      <c r="D84" s="232"/>
      <c r="E84" s="232"/>
      <c r="F84" s="232"/>
      <c r="G84" s="233"/>
      <c r="H84" s="233"/>
      <c r="I84" s="233"/>
      <c r="J84" s="234"/>
      <c r="K84" s="234"/>
    </row>
    <row r="85" spans="1:11" ht="12.85" customHeight="1">
      <c r="A85" s="236" t="s">
        <v>371</v>
      </c>
      <c r="B85" s="236"/>
      <c r="C85" s="236"/>
      <c r="D85" s="236"/>
      <c r="E85" s="236"/>
      <c r="F85" s="236"/>
      <c r="G85" s="8">
        <v>75</v>
      </c>
      <c r="H85" s="98">
        <f>H86+H87</f>
        <v>1086545</v>
      </c>
      <c r="I85" s="98">
        <f>I86+I87</f>
        <v>82530</v>
      </c>
      <c r="J85" s="98">
        <f>J86+J87</f>
        <v>1565124.83</v>
      </c>
      <c r="K85" s="98">
        <f>K86+K87</f>
        <v>802479.52</v>
      </c>
    </row>
    <row r="86" spans="1:11" ht="12.85" customHeight="1">
      <c r="A86" s="237" t="s">
        <v>156</v>
      </c>
      <c r="B86" s="237"/>
      <c r="C86" s="237"/>
      <c r="D86" s="237"/>
      <c r="E86" s="237"/>
      <c r="F86" s="237"/>
      <c r="G86" s="7">
        <v>76</v>
      </c>
      <c r="H86" s="99">
        <v>1086545</v>
      </c>
      <c r="I86" s="99">
        <v>82530</v>
      </c>
      <c r="J86" s="99">
        <v>1565124.83</v>
      </c>
      <c r="K86" s="99">
        <v>802479.52</v>
      </c>
    </row>
    <row r="87" spans="1:11" ht="12.85" customHeight="1">
      <c r="A87" s="237" t="s">
        <v>157</v>
      </c>
      <c r="B87" s="237"/>
      <c r="C87" s="237"/>
      <c r="D87" s="237"/>
      <c r="E87" s="237"/>
      <c r="F87" s="237"/>
      <c r="G87" s="7">
        <v>77</v>
      </c>
      <c r="H87" s="99">
        <v>0</v>
      </c>
      <c r="I87" s="99">
        <v>0</v>
      </c>
      <c r="J87" s="99">
        <v>0</v>
      </c>
      <c r="K87" s="99">
        <v>0</v>
      </c>
    </row>
    <row r="88" spans="1:11">
      <c r="A88" s="238" t="s">
        <v>114</v>
      </c>
      <c r="B88" s="238"/>
      <c r="C88" s="238"/>
      <c r="D88" s="238"/>
      <c r="E88" s="238"/>
      <c r="F88" s="238"/>
      <c r="G88" s="239"/>
      <c r="H88" s="239"/>
      <c r="I88" s="239"/>
      <c r="J88" s="234"/>
      <c r="K88" s="234"/>
    </row>
    <row r="89" spans="1:11" ht="12.85" customHeight="1">
      <c r="A89" s="207" t="s">
        <v>158</v>
      </c>
      <c r="B89" s="207"/>
      <c r="C89" s="207"/>
      <c r="D89" s="207"/>
      <c r="E89" s="207"/>
      <c r="F89" s="207"/>
      <c r="G89" s="7">
        <v>78</v>
      </c>
      <c r="H89" s="99">
        <v>1086545</v>
      </c>
      <c r="I89" s="99">
        <v>82530</v>
      </c>
      <c r="J89" s="99">
        <v>1565124.83</v>
      </c>
      <c r="K89" s="99">
        <v>802479.52</v>
      </c>
    </row>
    <row r="90" spans="1:11" ht="24.05" customHeight="1">
      <c r="A90" s="193" t="s">
        <v>418</v>
      </c>
      <c r="B90" s="193"/>
      <c r="C90" s="193"/>
      <c r="D90" s="193"/>
      <c r="E90" s="193"/>
      <c r="F90" s="193"/>
      <c r="G90" s="8">
        <v>79</v>
      </c>
      <c r="H90" s="100">
        <f>H91+H98</f>
        <v>3333974</v>
      </c>
      <c r="I90" s="100">
        <f>I91+I98</f>
        <v>0</v>
      </c>
      <c r="J90" s="100">
        <f t="shared" ref="J90:K90" si="8">J91+J98</f>
        <v>0</v>
      </c>
      <c r="K90" s="100">
        <f t="shared" si="8"/>
        <v>0</v>
      </c>
    </row>
    <row r="91" spans="1:11" ht="24.05" customHeight="1">
      <c r="A91" s="240" t="s">
        <v>423</v>
      </c>
      <c r="B91" s="240"/>
      <c r="C91" s="240"/>
      <c r="D91" s="240"/>
      <c r="E91" s="240"/>
      <c r="F91" s="240"/>
      <c r="G91" s="8">
        <v>80</v>
      </c>
      <c r="H91" s="100">
        <f>SUM(H92:H96)</f>
        <v>3333974</v>
      </c>
      <c r="I91" s="100">
        <f>SUM(I92:I96)</f>
        <v>0</v>
      </c>
      <c r="J91" s="100">
        <f>SUM(J92:J96)</f>
        <v>0</v>
      </c>
      <c r="K91" s="100">
        <f>SUM(K92:K96)</f>
        <v>0</v>
      </c>
    </row>
    <row r="92" spans="1:11" ht="25.5" customHeight="1">
      <c r="A92" s="229" t="s">
        <v>372</v>
      </c>
      <c r="B92" s="229"/>
      <c r="C92" s="229"/>
      <c r="D92" s="229"/>
      <c r="E92" s="229"/>
      <c r="F92" s="229"/>
      <c r="G92" s="7">
        <v>81</v>
      </c>
      <c r="H92" s="99">
        <v>3333974</v>
      </c>
      <c r="I92" s="99">
        <v>0</v>
      </c>
      <c r="J92" s="99">
        <v>0</v>
      </c>
      <c r="K92" s="99">
        <v>0</v>
      </c>
    </row>
    <row r="93" spans="1:11" ht="38.299999999999997" customHeight="1">
      <c r="A93" s="229" t="s">
        <v>373</v>
      </c>
      <c r="B93" s="229"/>
      <c r="C93" s="229"/>
      <c r="D93" s="229"/>
      <c r="E93" s="229"/>
      <c r="F93" s="229"/>
      <c r="G93" s="7">
        <v>82</v>
      </c>
      <c r="H93" s="99">
        <v>0</v>
      </c>
      <c r="I93" s="99">
        <v>0</v>
      </c>
      <c r="J93" s="99">
        <v>0</v>
      </c>
      <c r="K93" s="99">
        <v>0</v>
      </c>
    </row>
    <row r="94" spans="1:11" ht="38.299999999999997" customHeight="1">
      <c r="A94" s="229" t="s">
        <v>374</v>
      </c>
      <c r="B94" s="229"/>
      <c r="C94" s="229"/>
      <c r="D94" s="229"/>
      <c r="E94" s="229"/>
      <c r="F94" s="229"/>
      <c r="G94" s="7">
        <v>83</v>
      </c>
      <c r="H94" s="99">
        <v>0</v>
      </c>
      <c r="I94" s="99">
        <v>0</v>
      </c>
      <c r="J94" s="99">
        <v>0</v>
      </c>
      <c r="K94" s="99">
        <v>0</v>
      </c>
    </row>
    <row r="95" spans="1:11">
      <c r="A95" s="229" t="s">
        <v>375</v>
      </c>
      <c r="B95" s="229"/>
      <c r="C95" s="229"/>
      <c r="D95" s="229"/>
      <c r="E95" s="229"/>
      <c r="F95" s="229"/>
      <c r="G95" s="7">
        <v>84</v>
      </c>
      <c r="H95" s="99">
        <v>0</v>
      </c>
      <c r="I95" s="99">
        <v>0</v>
      </c>
      <c r="J95" s="99">
        <v>0</v>
      </c>
      <c r="K95" s="99">
        <v>0</v>
      </c>
    </row>
    <row r="96" spans="1:11">
      <c r="A96" s="229" t="s">
        <v>376</v>
      </c>
      <c r="B96" s="229"/>
      <c r="C96" s="229"/>
      <c r="D96" s="229"/>
      <c r="E96" s="229"/>
      <c r="F96" s="229"/>
      <c r="G96" s="7">
        <v>85</v>
      </c>
      <c r="H96" s="99">
        <v>0</v>
      </c>
      <c r="I96" s="99">
        <v>0</v>
      </c>
      <c r="J96" s="99">
        <v>0</v>
      </c>
      <c r="K96" s="99">
        <v>0</v>
      </c>
    </row>
    <row r="97" spans="1:11" ht="26.25" customHeight="1">
      <c r="A97" s="229" t="s">
        <v>377</v>
      </c>
      <c r="B97" s="229"/>
      <c r="C97" s="229"/>
      <c r="D97" s="229"/>
      <c r="E97" s="229"/>
      <c r="F97" s="229"/>
      <c r="G97" s="7">
        <v>86</v>
      </c>
      <c r="H97" s="99">
        <v>600115</v>
      </c>
      <c r="I97" s="99">
        <v>0</v>
      </c>
      <c r="J97" s="99">
        <v>0</v>
      </c>
      <c r="K97" s="99">
        <v>0</v>
      </c>
    </row>
    <row r="98" spans="1:11" ht="25.5" customHeight="1">
      <c r="A98" s="240" t="s">
        <v>447</v>
      </c>
      <c r="B98" s="240"/>
      <c r="C98" s="240"/>
      <c r="D98" s="240"/>
      <c r="E98" s="240"/>
      <c r="F98" s="240"/>
      <c r="G98" s="8">
        <v>87</v>
      </c>
      <c r="H98" s="100">
        <f>SUM(H99:H107)</f>
        <v>0</v>
      </c>
      <c r="I98" s="100">
        <f>SUM(I99:I107)</f>
        <v>0</v>
      </c>
      <c r="J98" s="100">
        <f>SUM(J99:J107)</f>
        <v>0</v>
      </c>
      <c r="K98" s="100">
        <f>SUM(K99:K107)</f>
        <v>0</v>
      </c>
    </row>
    <row r="99" spans="1:11">
      <c r="A99" s="241" t="s">
        <v>159</v>
      </c>
      <c r="B99" s="241"/>
      <c r="C99" s="241"/>
      <c r="D99" s="241"/>
      <c r="E99" s="241"/>
      <c r="F99" s="241"/>
      <c r="G99" s="7">
        <v>88</v>
      </c>
      <c r="H99" s="99">
        <v>0</v>
      </c>
      <c r="I99" s="99">
        <v>0</v>
      </c>
      <c r="J99" s="99">
        <v>0</v>
      </c>
      <c r="K99" s="99">
        <v>0</v>
      </c>
    </row>
    <row r="100" spans="1:11">
      <c r="A100" s="241" t="s">
        <v>441</v>
      </c>
      <c r="B100" s="241"/>
      <c r="C100" s="241"/>
      <c r="D100" s="241"/>
      <c r="E100" s="241"/>
      <c r="F100" s="241"/>
      <c r="G100" s="7">
        <v>89</v>
      </c>
      <c r="H100" s="99">
        <v>0</v>
      </c>
      <c r="I100" s="99">
        <v>0</v>
      </c>
      <c r="J100" s="99">
        <v>0</v>
      </c>
      <c r="K100" s="99">
        <v>0</v>
      </c>
    </row>
    <row r="101" spans="1:11" ht="36" customHeight="1">
      <c r="A101" s="229" t="s">
        <v>442</v>
      </c>
      <c r="B101" s="229"/>
      <c r="C101" s="229"/>
      <c r="D101" s="229"/>
      <c r="E101" s="229"/>
      <c r="F101" s="229"/>
      <c r="G101" s="7">
        <v>90</v>
      </c>
      <c r="H101" s="99">
        <v>0</v>
      </c>
      <c r="I101" s="99">
        <v>0</v>
      </c>
      <c r="J101" s="99">
        <v>0</v>
      </c>
      <c r="K101" s="99">
        <v>0</v>
      </c>
    </row>
    <row r="102" spans="1:11" ht="22.2" customHeight="1">
      <c r="A102" s="241" t="s">
        <v>160</v>
      </c>
      <c r="B102" s="241"/>
      <c r="C102" s="241"/>
      <c r="D102" s="241"/>
      <c r="E102" s="241"/>
      <c r="F102" s="241"/>
      <c r="G102" s="7">
        <v>91</v>
      </c>
      <c r="H102" s="99">
        <v>0</v>
      </c>
      <c r="I102" s="99">
        <v>0</v>
      </c>
      <c r="J102" s="99">
        <v>0</v>
      </c>
      <c r="K102" s="99">
        <v>0</v>
      </c>
    </row>
    <row r="103" spans="1:11" ht="22.2" customHeight="1">
      <c r="A103" s="241" t="s">
        <v>161</v>
      </c>
      <c r="B103" s="241"/>
      <c r="C103" s="241"/>
      <c r="D103" s="241"/>
      <c r="E103" s="241"/>
      <c r="F103" s="241"/>
      <c r="G103" s="7">
        <v>92</v>
      </c>
      <c r="H103" s="99">
        <v>0</v>
      </c>
      <c r="I103" s="99">
        <v>0</v>
      </c>
      <c r="J103" s="99">
        <v>0</v>
      </c>
      <c r="K103" s="99">
        <v>0</v>
      </c>
    </row>
    <row r="104" spans="1:11" ht="22.2" customHeight="1">
      <c r="A104" s="241" t="s">
        <v>162</v>
      </c>
      <c r="B104" s="241"/>
      <c r="C104" s="241"/>
      <c r="D104" s="241"/>
      <c r="E104" s="241"/>
      <c r="F104" s="241"/>
      <c r="G104" s="7">
        <v>93</v>
      </c>
      <c r="H104" s="99">
        <v>0</v>
      </c>
      <c r="I104" s="99">
        <v>0</v>
      </c>
      <c r="J104" s="99">
        <v>0</v>
      </c>
      <c r="K104" s="99">
        <v>0</v>
      </c>
    </row>
    <row r="105" spans="1:11" ht="12.85" customHeight="1">
      <c r="A105" s="229" t="s">
        <v>443</v>
      </c>
      <c r="B105" s="229"/>
      <c r="C105" s="229"/>
      <c r="D105" s="229"/>
      <c r="E105" s="229"/>
      <c r="F105" s="229"/>
      <c r="G105" s="7">
        <v>94</v>
      </c>
      <c r="H105" s="99">
        <v>0</v>
      </c>
      <c r="I105" s="99">
        <v>0</v>
      </c>
      <c r="J105" s="99">
        <v>0</v>
      </c>
      <c r="K105" s="99">
        <v>0</v>
      </c>
    </row>
    <row r="106" spans="1:11" ht="26.25" customHeight="1">
      <c r="A106" s="229" t="s">
        <v>444</v>
      </c>
      <c r="B106" s="229"/>
      <c r="C106" s="229"/>
      <c r="D106" s="229"/>
      <c r="E106" s="229"/>
      <c r="F106" s="229"/>
      <c r="G106" s="7">
        <v>95</v>
      </c>
      <c r="H106" s="99">
        <v>0</v>
      </c>
      <c r="I106" s="99">
        <v>0</v>
      </c>
      <c r="J106" s="99">
        <v>0</v>
      </c>
      <c r="K106" s="99">
        <v>0</v>
      </c>
    </row>
    <row r="107" spans="1:11">
      <c r="A107" s="229" t="s">
        <v>445</v>
      </c>
      <c r="B107" s="229"/>
      <c r="C107" s="229"/>
      <c r="D107" s="229"/>
      <c r="E107" s="229"/>
      <c r="F107" s="229"/>
      <c r="G107" s="7">
        <v>96</v>
      </c>
      <c r="H107" s="99">
        <v>0</v>
      </c>
      <c r="I107" s="99">
        <v>0</v>
      </c>
      <c r="J107" s="99">
        <v>0</v>
      </c>
      <c r="K107" s="99">
        <v>0</v>
      </c>
    </row>
    <row r="108" spans="1:11" ht="24.8" customHeight="1">
      <c r="A108" s="229" t="s">
        <v>446</v>
      </c>
      <c r="B108" s="229"/>
      <c r="C108" s="229"/>
      <c r="D108" s="229"/>
      <c r="E108" s="229"/>
      <c r="F108" s="229"/>
      <c r="G108" s="7">
        <v>97</v>
      </c>
      <c r="H108" s="99">
        <v>0</v>
      </c>
      <c r="I108" s="99">
        <v>0</v>
      </c>
      <c r="J108" s="99">
        <v>0</v>
      </c>
      <c r="K108" s="99">
        <v>0</v>
      </c>
    </row>
    <row r="109" spans="1:11" ht="22.9" customHeight="1">
      <c r="A109" s="193" t="s">
        <v>448</v>
      </c>
      <c r="B109" s="193"/>
      <c r="C109" s="193"/>
      <c r="D109" s="193"/>
      <c r="E109" s="193"/>
      <c r="F109" s="193"/>
      <c r="G109" s="8">
        <v>98</v>
      </c>
      <c r="H109" s="100">
        <f>H91+H98-H108-H97</f>
        <v>2733859</v>
      </c>
      <c r="I109" s="100">
        <f>I91+I98-I108-I97</f>
        <v>0</v>
      </c>
      <c r="J109" s="100">
        <f>J91+J98-J108-J97</f>
        <v>0</v>
      </c>
      <c r="K109" s="100">
        <f>K91+K98-K108-K97</f>
        <v>0</v>
      </c>
    </row>
    <row r="110" spans="1:11" ht="28.25" customHeight="1">
      <c r="A110" s="193" t="s">
        <v>449</v>
      </c>
      <c r="B110" s="193"/>
      <c r="C110" s="193"/>
      <c r="D110" s="193"/>
      <c r="E110" s="193"/>
      <c r="F110" s="193"/>
      <c r="G110" s="8">
        <v>99</v>
      </c>
      <c r="H110" s="98">
        <f>H89+H109</f>
        <v>3820404</v>
      </c>
      <c r="I110" s="98">
        <f t="shared" ref="I110:K110" si="9">I89+I109</f>
        <v>82530</v>
      </c>
      <c r="J110" s="98">
        <f t="shared" si="9"/>
        <v>1565124.83</v>
      </c>
      <c r="K110" s="98">
        <f t="shared" si="9"/>
        <v>802479.52</v>
      </c>
    </row>
    <row r="111" spans="1:11">
      <c r="A111" s="232" t="s">
        <v>163</v>
      </c>
      <c r="B111" s="232"/>
      <c r="C111" s="232"/>
      <c r="D111" s="232"/>
      <c r="E111" s="232"/>
      <c r="F111" s="232"/>
      <c r="G111" s="233"/>
      <c r="H111" s="233"/>
      <c r="I111" s="233"/>
      <c r="J111" s="234"/>
      <c r="K111" s="234"/>
    </row>
    <row r="112" spans="1:11" ht="26.35" customHeight="1">
      <c r="A112" s="236" t="s">
        <v>378</v>
      </c>
      <c r="B112" s="236"/>
      <c r="C112" s="236"/>
      <c r="D112" s="236"/>
      <c r="E112" s="236"/>
      <c r="F112" s="236"/>
      <c r="G112" s="8">
        <v>100</v>
      </c>
      <c r="H112" s="98">
        <f>H113+H114</f>
        <v>3820404</v>
      </c>
      <c r="I112" s="98">
        <f>I113+I114</f>
        <v>82530</v>
      </c>
      <c r="J112" s="98">
        <f>J113+J114</f>
        <v>1565124.83</v>
      </c>
      <c r="K112" s="98">
        <f>K113+K114</f>
        <v>802479.52</v>
      </c>
    </row>
    <row r="113" spans="1:11" ht="12.85" customHeight="1">
      <c r="A113" s="237" t="s">
        <v>113</v>
      </c>
      <c r="B113" s="237"/>
      <c r="C113" s="237"/>
      <c r="D113" s="237"/>
      <c r="E113" s="237"/>
      <c r="F113" s="237"/>
      <c r="G113" s="7">
        <v>101</v>
      </c>
      <c r="H113" s="99">
        <v>3820404</v>
      </c>
      <c r="I113" s="99">
        <v>82530</v>
      </c>
      <c r="J113" s="99">
        <v>1565124.83</v>
      </c>
      <c r="K113" s="99">
        <v>802479.52</v>
      </c>
    </row>
    <row r="114" spans="1:11" ht="12.85" customHeight="1">
      <c r="A114" s="237" t="s">
        <v>164</v>
      </c>
      <c r="B114" s="237"/>
      <c r="C114" s="237"/>
      <c r="D114" s="237"/>
      <c r="E114" s="237"/>
      <c r="F114" s="237"/>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0" orientation="portrait" r:id="rId1"/>
  <headerFooter alignWithMargins="0"/>
  <rowBreaks count="1" manualBreakCount="1">
    <brk id="8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Normal="100" zoomScaleSheetLayoutView="100" workbookViewId="0">
      <selection activeCell="I14" sqref="I14"/>
    </sheetView>
  </sheetViews>
  <sheetFormatPr defaultColWidth="9.109375" defaultRowHeight="12.7"/>
  <cols>
    <col min="1" max="7" width="9.109375" style="9"/>
    <col min="8" max="9" width="30.33203125" style="13" customWidth="1"/>
    <col min="10" max="16384" width="9.109375" style="9"/>
  </cols>
  <sheetData>
    <row r="1" spans="1:9">
      <c r="A1" s="242" t="s">
        <v>165</v>
      </c>
      <c r="B1" s="243"/>
      <c r="C1" s="243"/>
      <c r="D1" s="243"/>
      <c r="E1" s="243"/>
      <c r="F1" s="243"/>
      <c r="G1" s="243"/>
      <c r="H1" s="243"/>
      <c r="I1" s="243"/>
    </row>
    <row r="2" spans="1:9">
      <c r="A2" s="244" t="s">
        <v>470</v>
      </c>
      <c r="B2" s="197"/>
      <c r="C2" s="197"/>
      <c r="D2" s="197"/>
      <c r="E2" s="197"/>
      <c r="F2" s="197"/>
      <c r="G2" s="197"/>
      <c r="H2" s="197"/>
      <c r="I2" s="197"/>
    </row>
    <row r="3" spans="1:9">
      <c r="A3" s="246" t="s">
        <v>439</v>
      </c>
      <c r="B3" s="247"/>
      <c r="C3" s="247"/>
      <c r="D3" s="247"/>
      <c r="E3" s="247"/>
      <c r="F3" s="247"/>
      <c r="G3" s="247"/>
      <c r="H3" s="247"/>
      <c r="I3" s="247"/>
    </row>
    <row r="4" spans="1:9">
      <c r="A4" s="245" t="s">
        <v>450</v>
      </c>
      <c r="B4" s="200"/>
      <c r="C4" s="200"/>
      <c r="D4" s="200"/>
      <c r="E4" s="200"/>
      <c r="F4" s="200"/>
      <c r="G4" s="200"/>
      <c r="H4" s="200"/>
      <c r="I4" s="201"/>
    </row>
    <row r="5" spans="1:9" ht="22.5">
      <c r="A5" s="250" t="s">
        <v>2</v>
      </c>
      <c r="B5" s="205"/>
      <c r="C5" s="205"/>
      <c r="D5" s="205"/>
      <c r="E5" s="205"/>
      <c r="F5" s="205"/>
      <c r="G5" s="28" t="s">
        <v>103</v>
      </c>
      <c r="H5" s="29" t="s">
        <v>299</v>
      </c>
      <c r="I5" s="29" t="s">
        <v>278</v>
      </c>
    </row>
    <row r="6" spans="1:9">
      <c r="A6" s="251">
        <v>1</v>
      </c>
      <c r="B6" s="205"/>
      <c r="C6" s="205"/>
      <c r="D6" s="205"/>
      <c r="E6" s="205"/>
      <c r="F6" s="205"/>
      <c r="G6" s="30">
        <v>2</v>
      </c>
      <c r="H6" s="29" t="s">
        <v>166</v>
      </c>
      <c r="I6" s="29" t="s">
        <v>167</v>
      </c>
    </row>
    <row r="7" spans="1:9">
      <c r="A7" s="252" t="s">
        <v>168</v>
      </c>
      <c r="B7" s="252"/>
      <c r="C7" s="252"/>
      <c r="D7" s="252"/>
      <c r="E7" s="252"/>
      <c r="F7" s="252"/>
      <c r="G7" s="252"/>
      <c r="H7" s="252"/>
      <c r="I7" s="252"/>
    </row>
    <row r="8" spans="1:9" ht="12.85" customHeight="1">
      <c r="A8" s="191" t="s">
        <v>169</v>
      </c>
      <c r="B8" s="191"/>
      <c r="C8" s="191"/>
      <c r="D8" s="191"/>
      <c r="E8" s="191"/>
      <c r="F8" s="191"/>
      <c r="G8" s="31">
        <v>1</v>
      </c>
      <c r="H8" s="101">
        <v>1462590</v>
      </c>
      <c r="I8" s="101">
        <v>1863374.67</v>
      </c>
    </row>
    <row r="9" spans="1:9" ht="12.85" customHeight="1">
      <c r="A9" s="249" t="s">
        <v>170</v>
      </c>
      <c r="B9" s="249"/>
      <c r="C9" s="249"/>
      <c r="D9" s="249"/>
      <c r="E9" s="249"/>
      <c r="F9" s="249"/>
      <c r="G9" s="32">
        <v>2</v>
      </c>
      <c r="H9" s="102">
        <f>H10+H11+H12+H13+H14+H15+H16+H17</f>
        <v>910986</v>
      </c>
      <c r="I9" s="102">
        <f>I10+I11+I12+I13+I14+I15+I16+I17</f>
        <v>1031918.02</v>
      </c>
    </row>
    <row r="10" spans="1:9" ht="12.85" customHeight="1">
      <c r="A10" s="226" t="s">
        <v>171</v>
      </c>
      <c r="B10" s="226"/>
      <c r="C10" s="226"/>
      <c r="D10" s="226"/>
      <c r="E10" s="226"/>
      <c r="F10" s="226"/>
      <c r="G10" s="31">
        <v>3</v>
      </c>
      <c r="H10" s="101">
        <v>220931</v>
      </c>
      <c r="I10" s="101">
        <v>249568.13</v>
      </c>
    </row>
    <row r="11" spans="1:9" ht="22.2" customHeight="1">
      <c r="A11" s="226" t="s">
        <v>172</v>
      </c>
      <c r="B11" s="226"/>
      <c r="C11" s="226"/>
      <c r="D11" s="226"/>
      <c r="E11" s="226"/>
      <c r="F11" s="226"/>
      <c r="G11" s="31">
        <v>4</v>
      </c>
      <c r="H11" s="101">
        <v>79</v>
      </c>
      <c r="I11" s="101">
        <v>-322.76</v>
      </c>
    </row>
    <row r="12" spans="1:9" ht="23.5" customHeight="1">
      <c r="A12" s="226" t="s">
        <v>173</v>
      </c>
      <c r="B12" s="226"/>
      <c r="C12" s="226"/>
      <c r="D12" s="226"/>
      <c r="E12" s="226"/>
      <c r="F12" s="226"/>
      <c r="G12" s="31">
        <v>5</v>
      </c>
      <c r="H12" s="101">
        <v>-10709</v>
      </c>
      <c r="I12" s="101">
        <v>0</v>
      </c>
    </row>
    <row r="13" spans="1:9" ht="12.85" customHeight="1">
      <c r="A13" s="226" t="s">
        <v>174</v>
      </c>
      <c r="B13" s="226"/>
      <c r="C13" s="226"/>
      <c r="D13" s="226"/>
      <c r="E13" s="226"/>
      <c r="F13" s="226"/>
      <c r="G13" s="31">
        <v>6</v>
      </c>
      <c r="H13" s="101">
        <v>-11258</v>
      </c>
      <c r="I13" s="101">
        <v>-11260.31</v>
      </c>
    </row>
    <row r="14" spans="1:9" ht="12.85" customHeight="1">
      <c r="A14" s="226" t="s">
        <v>175</v>
      </c>
      <c r="B14" s="226"/>
      <c r="C14" s="226"/>
      <c r="D14" s="226"/>
      <c r="E14" s="226"/>
      <c r="F14" s="226"/>
      <c r="G14" s="31">
        <v>7</v>
      </c>
      <c r="H14" s="101">
        <v>732520</v>
      </c>
      <c r="I14" s="101">
        <v>698980.81</v>
      </c>
    </row>
    <row r="15" spans="1:9" ht="12.85" customHeight="1">
      <c r="A15" s="226" t="s">
        <v>176</v>
      </c>
      <c r="B15" s="226"/>
      <c r="C15" s="226"/>
      <c r="D15" s="226"/>
      <c r="E15" s="226"/>
      <c r="F15" s="226"/>
      <c r="G15" s="31">
        <v>8</v>
      </c>
      <c r="H15" s="101">
        <v>-20577</v>
      </c>
      <c r="I15" s="101">
        <v>93750.93</v>
      </c>
    </row>
    <row r="16" spans="1:9" ht="12.85" customHeight="1">
      <c r="A16" s="226" t="s">
        <v>177</v>
      </c>
      <c r="B16" s="226"/>
      <c r="C16" s="226"/>
      <c r="D16" s="226"/>
      <c r="E16" s="226"/>
      <c r="F16" s="226"/>
      <c r="G16" s="31">
        <v>9</v>
      </c>
      <c r="H16" s="101">
        <v>0</v>
      </c>
      <c r="I16" s="101">
        <v>0</v>
      </c>
    </row>
    <row r="17" spans="1:9" ht="25.2" customHeight="1">
      <c r="A17" s="226" t="s">
        <v>178</v>
      </c>
      <c r="B17" s="226"/>
      <c r="C17" s="226"/>
      <c r="D17" s="226"/>
      <c r="E17" s="226"/>
      <c r="F17" s="226"/>
      <c r="G17" s="31">
        <v>10</v>
      </c>
      <c r="H17" s="101">
        <v>0</v>
      </c>
      <c r="I17" s="101">
        <v>1201.22</v>
      </c>
    </row>
    <row r="18" spans="1:9" ht="28.25" customHeight="1">
      <c r="A18" s="248" t="s">
        <v>304</v>
      </c>
      <c r="B18" s="248"/>
      <c r="C18" s="248"/>
      <c r="D18" s="248"/>
      <c r="E18" s="248"/>
      <c r="F18" s="248"/>
      <c r="G18" s="32">
        <v>11</v>
      </c>
      <c r="H18" s="102">
        <f>H8+H9</f>
        <v>2373576</v>
      </c>
      <c r="I18" s="102">
        <f>I8+I9</f>
        <v>2895292.69</v>
      </c>
    </row>
    <row r="19" spans="1:9" ht="12.85" customHeight="1">
      <c r="A19" s="249" t="s">
        <v>179</v>
      </c>
      <c r="B19" s="249"/>
      <c r="C19" s="249"/>
      <c r="D19" s="249"/>
      <c r="E19" s="249"/>
      <c r="F19" s="249"/>
      <c r="G19" s="32">
        <v>12</v>
      </c>
      <c r="H19" s="102">
        <f>H20+H21+H22+H23</f>
        <v>-37446</v>
      </c>
      <c r="I19" s="102">
        <f>I20+I21+I22+I23</f>
        <v>1040633.63</v>
      </c>
    </row>
    <row r="20" spans="1:9" ht="12.85" customHeight="1">
      <c r="A20" s="226" t="s">
        <v>180</v>
      </c>
      <c r="B20" s="226"/>
      <c r="C20" s="226"/>
      <c r="D20" s="226"/>
      <c r="E20" s="226"/>
      <c r="F20" s="226"/>
      <c r="G20" s="31">
        <v>13</v>
      </c>
      <c r="H20" s="101">
        <v>-495341</v>
      </c>
      <c r="I20" s="101">
        <v>-337725.47</v>
      </c>
    </row>
    <row r="21" spans="1:9" ht="12.85" customHeight="1">
      <c r="A21" s="226" t="s">
        <v>181</v>
      </c>
      <c r="B21" s="226"/>
      <c r="C21" s="226"/>
      <c r="D21" s="226"/>
      <c r="E21" s="226"/>
      <c r="F21" s="226"/>
      <c r="G21" s="31">
        <v>14</v>
      </c>
      <c r="H21" s="101">
        <v>502607</v>
      </c>
      <c r="I21" s="101">
        <v>1477968.77</v>
      </c>
    </row>
    <row r="22" spans="1:9" ht="12.85" customHeight="1">
      <c r="A22" s="226" t="s">
        <v>182</v>
      </c>
      <c r="B22" s="226"/>
      <c r="C22" s="226"/>
      <c r="D22" s="226"/>
      <c r="E22" s="226"/>
      <c r="F22" s="226"/>
      <c r="G22" s="31">
        <v>15</v>
      </c>
      <c r="H22" s="101">
        <v>-44712</v>
      </c>
      <c r="I22" s="101">
        <v>-99609.67</v>
      </c>
    </row>
    <row r="23" spans="1:9" ht="12.85" customHeight="1">
      <c r="A23" s="226" t="s">
        <v>183</v>
      </c>
      <c r="B23" s="226"/>
      <c r="C23" s="226"/>
      <c r="D23" s="226"/>
      <c r="E23" s="226"/>
      <c r="F23" s="226"/>
      <c r="G23" s="31">
        <v>16</v>
      </c>
      <c r="H23" s="101">
        <v>0</v>
      </c>
      <c r="I23" s="101">
        <v>0</v>
      </c>
    </row>
    <row r="24" spans="1:9" ht="12.85" customHeight="1">
      <c r="A24" s="248" t="s">
        <v>184</v>
      </c>
      <c r="B24" s="248"/>
      <c r="C24" s="248"/>
      <c r="D24" s="248"/>
      <c r="E24" s="248"/>
      <c r="F24" s="248"/>
      <c r="G24" s="32">
        <v>17</v>
      </c>
      <c r="H24" s="102">
        <f>H18+H19</f>
        <v>2336130</v>
      </c>
      <c r="I24" s="102">
        <f>I18+I19</f>
        <v>3935926.32</v>
      </c>
    </row>
    <row r="25" spans="1:9" ht="12.85" customHeight="1">
      <c r="A25" s="191" t="s">
        <v>185</v>
      </c>
      <c r="B25" s="191"/>
      <c r="C25" s="191"/>
      <c r="D25" s="191"/>
      <c r="E25" s="191"/>
      <c r="F25" s="191"/>
      <c r="G25" s="31">
        <v>18</v>
      </c>
      <c r="H25" s="101">
        <v>-450188</v>
      </c>
      <c r="I25" s="101">
        <v>-428458.06</v>
      </c>
    </row>
    <row r="26" spans="1:9" ht="12.85" customHeight="1">
      <c r="A26" s="191" t="s">
        <v>186</v>
      </c>
      <c r="B26" s="191"/>
      <c r="C26" s="191"/>
      <c r="D26" s="191"/>
      <c r="E26" s="191"/>
      <c r="F26" s="191"/>
      <c r="G26" s="31">
        <v>19</v>
      </c>
      <c r="H26" s="101">
        <v>-715207</v>
      </c>
      <c r="I26" s="101">
        <v>-436893.52</v>
      </c>
    </row>
    <row r="27" spans="1:9" ht="25.95" customHeight="1">
      <c r="A27" s="253" t="s">
        <v>187</v>
      </c>
      <c r="B27" s="253"/>
      <c r="C27" s="253"/>
      <c r="D27" s="253"/>
      <c r="E27" s="253"/>
      <c r="F27" s="253"/>
      <c r="G27" s="32">
        <v>20</v>
      </c>
      <c r="H27" s="102">
        <f>H24+H25+H26</f>
        <v>1170735</v>
      </c>
      <c r="I27" s="102">
        <f>I24+I25+I26</f>
        <v>3070574.74</v>
      </c>
    </row>
    <row r="28" spans="1:9">
      <c r="A28" s="252" t="s">
        <v>188</v>
      </c>
      <c r="B28" s="252"/>
      <c r="C28" s="252"/>
      <c r="D28" s="252"/>
      <c r="E28" s="252"/>
      <c r="F28" s="252"/>
      <c r="G28" s="252"/>
      <c r="H28" s="252"/>
      <c r="I28" s="252"/>
    </row>
    <row r="29" spans="1:9" ht="30.7" customHeight="1">
      <c r="A29" s="191" t="s">
        <v>189</v>
      </c>
      <c r="B29" s="191"/>
      <c r="C29" s="191"/>
      <c r="D29" s="191"/>
      <c r="E29" s="191"/>
      <c r="F29" s="191"/>
      <c r="G29" s="31">
        <v>21</v>
      </c>
      <c r="H29" s="103">
        <v>32</v>
      </c>
      <c r="I29" s="103">
        <v>3438.76</v>
      </c>
    </row>
    <row r="30" spans="1:9" ht="12.85" customHeight="1">
      <c r="A30" s="191" t="s">
        <v>190</v>
      </c>
      <c r="B30" s="191"/>
      <c r="C30" s="191"/>
      <c r="D30" s="191"/>
      <c r="E30" s="191"/>
      <c r="F30" s="191"/>
      <c r="G30" s="31">
        <v>22</v>
      </c>
      <c r="H30" s="103">
        <v>0</v>
      </c>
      <c r="I30" s="103">
        <v>0</v>
      </c>
    </row>
    <row r="31" spans="1:9" ht="12.85" customHeight="1">
      <c r="A31" s="191" t="s">
        <v>191</v>
      </c>
      <c r="B31" s="191"/>
      <c r="C31" s="191"/>
      <c r="D31" s="191"/>
      <c r="E31" s="191"/>
      <c r="F31" s="191"/>
      <c r="G31" s="31">
        <v>23</v>
      </c>
      <c r="H31" s="103">
        <v>1376</v>
      </c>
      <c r="I31" s="103">
        <v>1378.72</v>
      </c>
    </row>
    <row r="32" spans="1:9" ht="12.85" customHeight="1">
      <c r="A32" s="191" t="s">
        <v>192</v>
      </c>
      <c r="B32" s="191"/>
      <c r="C32" s="191"/>
      <c r="D32" s="191"/>
      <c r="E32" s="191"/>
      <c r="F32" s="191"/>
      <c r="G32" s="31">
        <v>24</v>
      </c>
      <c r="H32" s="103">
        <v>0</v>
      </c>
      <c r="I32" s="103">
        <v>0</v>
      </c>
    </row>
    <row r="33" spans="1:9" ht="12.85" customHeight="1">
      <c r="A33" s="191" t="s">
        <v>193</v>
      </c>
      <c r="B33" s="191"/>
      <c r="C33" s="191"/>
      <c r="D33" s="191"/>
      <c r="E33" s="191"/>
      <c r="F33" s="191"/>
      <c r="G33" s="31">
        <v>25</v>
      </c>
      <c r="H33" s="103">
        <v>5335</v>
      </c>
      <c r="I33" s="103">
        <v>6072.5</v>
      </c>
    </row>
    <row r="34" spans="1:9" ht="12.85" customHeight="1">
      <c r="A34" s="191" t="s">
        <v>194</v>
      </c>
      <c r="B34" s="191"/>
      <c r="C34" s="191"/>
      <c r="D34" s="191"/>
      <c r="E34" s="191"/>
      <c r="F34" s="191"/>
      <c r="G34" s="31">
        <v>26</v>
      </c>
      <c r="H34" s="103">
        <v>180000</v>
      </c>
      <c r="I34" s="103">
        <v>0</v>
      </c>
    </row>
    <row r="35" spans="1:9" ht="26.35" customHeight="1">
      <c r="A35" s="248" t="s">
        <v>195</v>
      </c>
      <c r="B35" s="248"/>
      <c r="C35" s="248"/>
      <c r="D35" s="248"/>
      <c r="E35" s="248"/>
      <c r="F35" s="248"/>
      <c r="G35" s="32">
        <v>27</v>
      </c>
      <c r="H35" s="104">
        <f>H29+H30+H31+H32+H33+H34</f>
        <v>186743</v>
      </c>
      <c r="I35" s="104">
        <f>I29+I30+I31+I32+I33+I34</f>
        <v>10889.98</v>
      </c>
    </row>
    <row r="36" spans="1:9" ht="22.9" customHeight="1">
      <c r="A36" s="191" t="s">
        <v>196</v>
      </c>
      <c r="B36" s="191"/>
      <c r="C36" s="191"/>
      <c r="D36" s="191"/>
      <c r="E36" s="191"/>
      <c r="F36" s="191"/>
      <c r="G36" s="31">
        <v>28</v>
      </c>
      <c r="H36" s="103">
        <v>-68015</v>
      </c>
      <c r="I36" s="103">
        <v>-45442.51</v>
      </c>
    </row>
    <row r="37" spans="1:9" ht="12.85" customHeight="1">
      <c r="A37" s="191" t="s">
        <v>197</v>
      </c>
      <c r="B37" s="191"/>
      <c r="C37" s="191"/>
      <c r="D37" s="191"/>
      <c r="E37" s="191"/>
      <c r="F37" s="191"/>
      <c r="G37" s="31">
        <v>29</v>
      </c>
      <c r="H37" s="103">
        <v>0</v>
      </c>
      <c r="I37" s="103">
        <v>0</v>
      </c>
    </row>
    <row r="38" spans="1:9" ht="12.85" customHeight="1">
      <c r="A38" s="191" t="s">
        <v>198</v>
      </c>
      <c r="B38" s="191"/>
      <c r="C38" s="191"/>
      <c r="D38" s="191"/>
      <c r="E38" s="191"/>
      <c r="F38" s="191"/>
      <c r="G38" s="31">
        <v>30</v>
      </c>
      <c r="H38" s="103">
        <v>-5327</v>
      </c>
      <c r="I38" s="103">
        <v>-10000</v>
      </c>
    </row>
    <row r="39" spans="1:9" ht="12.85" customHeight="1">
      <c r="A39" s="191" t="s">
        <v>199</v>
      </c>
      <c r="B39" s="191"/>
      <c r="C39" s="191"/>
      <c r="D39" s="191"/>
      <c r="E39" s="191"/>
      <c r="F39" s="191"/>
      <c r="G39" s="31">
        <v>31</v>
      </c>
      <c r="H39" s="103">
        <v>0</v>
      </c>
      <c r="I39" s="103">
        <v>0</v>
      </c>
    </row>
    <row r="40" spans="1:9" ht="12.85" customHeight="1">
      <c r="A40" s="191" t="s">
        <v>200</v>
      </c>
      <c r="B40" s="191"/>
      <c r="C40" s="191"/>
      <c r="D40" s="191"/>
      <c r="E40" s="191"/>
      <c r="F40" s="191"/>
      <c r="G40" s="31">
        <v>32</v>
      </c>
      <c r="H40" s="103">
        <v>0</v>
      </c>
      <c r="I40" s="103">
        <v>0</v>
      </c>
    </row>
    <row r="41" spans="1:9" ht="24.05" customHeight="1">
      <c r="A41" s="248" t="s">
        <v>201</v>
      </c>
      <c r="B41" s="248"/>
      <c r="C41" s="248"/>
      <c r="D41" s="248"/>
      <c r="E41" s="248"/>
      <c r="F41" s="248"/>
      <c r="G41" s="32">
        <v>33</v>
      </c>
      <c r="H41" s="104">
        <f>H36+H37+H38+H39+H40</f>
        <v>-73342</v>
      </c>
      <c r="I41" s="104">
        <f>I36+I37+I38+I39+I40</f>
        <v>-55442.51</v>
      </c>
    </row>
    <row r="42" spans="1:9" ht="29.4" customHeight="1">
      <c r="A42" s="253" t="s">
        <v>202</v>
      </c>
      <c r="B42" s="253"/>
      <c r="C42" s="253"/>
      <c r="D42" s="253"/>
      <c r="E42" s="253"/>
      <c r="F42" s="253"/>
      <c r="G42" s="32">
        <v>34</v>
      </c>
      <c r="H42" s="104">
        <f>H35+H41</f>
        <v>113401</v>
      </c>
      <c r="I42" s="104">
        <f>I35+I41</f>
        <v>-44552.53</v>
      </c>
    </row>
    <row r="43" spans="1:9">
      <c r="A43" s="252" t="s">
        <v>203</v>
      </c>
      <c r="B43" s="252"/>
      <c r="C43" s="252"/>
      <c r="D43" s="252"/>
      <c r="E43" s="252"/>
      <c r="F43" s="252"/>
      <c r="G43" s="252"/>
      <c r="H43" s="252"/>
      <c r="I43" s="252"/>
    </row>
    <row r="44" spans="1:9" ht="12.85" customHeight="1">
      <c r="A44" s="191" t="s">
        <v>204</v>
      </c>
      <c r="B44" s="191"/>
      <c r="C44" s="191"/>
      <c r="D44" s="191"/>
      <c r="E44" s="191"/>
      <c r="F44" s="191"/>
      <c r="G44" s="31">
        <v>35</v>
      </c>
      <c r="H44" s="103">
        <v>0</v>
      </c>
      <c r="I44" s="103">
        <v>0</v>
      </c>
    </row>
    <row r="45" spans="1:9" ht="25.2" customHeight="1">
      <c r="A45" s="191" t="s">
        <v>205</v>
      </c>
      <c r="B45" s="191"/>
      <c r="C45" s="191"/>
      <c r="D45" s="191"/>
      <c r="E45" s="191"/>
      <c r="F45" s="191"/>
      <c r="G45" s="31">
        <v>36</v>
      </c>
      <c r="H45" s="103">
        <v>0</v>
      </c>
      <c r="I45" s="103">
        <v>0</v>
      </c>
    </row>
    <row r="46" spans="1:9" ht="12.85" customHeight="1">
      <c r="A46" s="191" t="s">
        <v>206</v>
      </c>
      <c r="B46" s="191"/>
      <c r="C46" s="191"/>
      <c r="D46" s="191"/>
      <c r="E46" s="191"/>
      <c r="F46" s="191"/>
      <c r="G46" s="31">
        <v>37</v>
      </c>
      <c r="H46" s="103">
        <v>598990</v>
      </c>
      <c r="I46" s="103">
        <v>0</v>
      </c>
    </row>
    <row r="47" spans="1:9" ht="12.85" customHeight="1">
      <c r="A47" s="191" t="s">
        <v>207</v>
      </c>
      <c r="B47" s="191"/>
      <c r="C47" s="191"/>
      <c r="D47" s="191"/>
      <c r="E47" s="191"/>
      <c r="F47" s="191"/>
      <c r="G47" s="31">
        <v>38</v>
      </c>
      <c r="H47" s="103">
        <v>0</v>
      </c>
      <c r="I47" s="103">
        <v>0</v>
      </c>
    </row>
    <row r="48" spans="1:9" ht="22.2" customHeight="1">
      <c r="A48" s="248" t="s">
        <v>208</v>
      </c>
      <c r="B48" s="248"/>
      <c r="C48" s="248"/>
      <c r="D48" s="248"/>
      <c r="E48" s="248"/>
      <c r="F48" s="248"/>
      <c r="G48" s="32">
        <v>39</v>
      </c>
      <c r="H48" s="104">
        <f>H44+H45+H46+H47</f>
        <v>598990</v>
      </c>
      <c r="I48" s="104">
        <f>I44+I45+I46+I47</f>
        <v>0</v>
      </c>
    </row>
    <row r="49" spans="1:9" ht="24.65" customHeight="1">
      <c r="A49" s="191" t="s">
        <v>303</v>
      </c>
      <c r="B49" s="191"/>
      <c r="C49" s="191"/>
      <c r="D49" s="191"/>
      <c r="E49" s="191"/>
      <c r="F49" s="191"/>
      <c r="G49" s="31">
        <v>40</v>
      </c>
      <c r="H49" s="103">
        <v>-1600530</v>
      </c>
      <c r="I49" s="103">
        <v>-2448349.31</v>
      </c>
    </row>
    <row r="50" spans="1:9" ht="12.85" customHeight="1">
      <c r="A50" s="191" t="s">
        <v>209</v>
      </c>
      <c r="B50" s="191"/>
      <c r="C50" s="191"/>
      <c r="D50" s="191"/>
      <c r="E50" s="191"/>
      <c r="F50" s="191"/>
      <c r="G50" s="31">
        <v>41</v>
      </c>
      <c r="H50" s="103">
        <v>0</v>
      </c>
      <c r="I50" s="103">
        <v>0</v>
      </c>
    </row>
    <row r="51" spans="1:9" ht="12.85" customHeight="1">
      <c r="A51" s="191" t="s">
        <v>210</v>
      </c>
      <c r="B51" s="191"/>
      <c r="C51" s="191"/>
      <c r="D51" s="191"/>
      <c r="E51" s="191"/>
      <c r="F51" s="191"/>
      <c r="G51" s="31">
        <v>42</v>
      </c>
      <c r="H51" s="103">
        <v>-16460</v>
      </c>
      <c r="I51" s="103">
        <v>-8980.7999999999993</v>
      </c>
    </row>
    <row r="52" spans="1:9" ht="22.9" customHeight="1">
      <c r="A52" s="191" t="s">
        <v>211</v>
      </c>
      <c r="B52" s="191"/>
      <c r="C52" s="191"/>
      <c r="D52" s="191"/>
      <c r="E52" s="191"/>
      <c r="F52" s="191"/>
      <c r="G52" s="31">
        <v>43</v>
      </c>
      <c r="H52" s="103">
        <v>-237620</v>
      </c>
      <c r="I52" s="103">
        <v>-759183.84</v>
      </c>
    </row>
    <row r="53" spans="1:9" ht="12.85" customHeight="1">
      <c r="A53" s="191" t="s">
        <v>212</v>
      </c>
      <c r="B53" s="191"/>
      <c r="C53" s="191"/>
      <c r="D53" s="191"/>
      <c r="E53" s="191"/>
      <c r="F53" s="191"/>
      <c r="G53" s="31">
        <v>44</v>
      </c>
      <c r="H53" s="103">
        <v>0</v>
      </c>
      <c r="I53" s="103">
        <v>0</v>
      </c>
    </row>
    <row r="54" spans="1:9" ht="30.7" customHeight="1">
      <c r="A54" s="248" t="s">
        <v>213</v>
      </c>
      <c r="B54" s="248"/>
      <c r="C54" s="248"/>
      <c r="D54" s="248"/>
      <c r="E54" s="248"/>
      <c r="F54" s="248"/>
      <c r="G54" s="32">
        <v>45</v>
      </c>
      <c r="H54" s="104">
        <f>H49+H50+H51+H52+H53</f>
        <v>-1854610</v>
      </c>
      <c r="I54" s="104">
        <f>I49+I50+I51+I52+I53</f>
        <v>-3216513.95</v>
      </c>
    </row>
    <row r="55" spans="1:9" ht="29.4" customHeight="1">
      <c r="A55" s="253" t="s">
        <v>214</v>
      </c>
      <c r="B55" s="253"/>
      <c r="C55" s="253"/>
      <c r="D55" s="253"/>
      <c r="E55" s="253"/>
      <c r="F55" s="253"/>
      <c r="G55" s="32">
        <v>46</v>
      </c>
      <c r="H55" s="104">
        <f>H48+H54</f>
        <v>-1255620</v>
      </c>
      <c r="I55" s="104">
        <f>I48+I54</f>
        <v>-3216513.95</v>
      </c>
    </row>
    <row r="56" spans="1:9">
      <c r="A56" s="191" t="s">
        <v>215</v>
      </c>
      <c r="B56" s="191"/>
      <c r="C56" s="191"/>
      <c r="D56" s="191"/>
      <c r="E56" s="191"/>
      <c r="F56" s="191"/>
      <c r="G56" s="31">
        <v>47</v>
      </c>
      <c r="H56" s="103">
        <v>0</v>
      </c>
      <c r="I56" s="103">
        <v>0</v>
      </c>
    </row>
    <row r="57" spans="1:9" ht="26.35" customHeight="1">
      <c r="A57" s="253" t="s">
        <v>216</v>
      </c>
      <c r="B57" s="253"/>
      <c r="C57" s="253"/>
      <c r="D57" s="253"/>
      <c r="E57" s="253"/>
      <c r="F57" s="253"/>
      <c r="G57" s="32">
        <v>48</v>
      </c>
      <c r="H57" s="104">
        <f>H27+H42+H55+H56</f>
        <v>28516</v>
      </c>
      <c r="I57" s="104">
        <f>I27+I42+I55+I56</f>
        <v>-190491.74</v>
      </c>
    </row>
    <row r="58" spans="1:9">
      <c r="A58" s="254" t="s">
        <v>217</v>
      </c>
      <c r="B58" s="254"/>
      <c r="C58" s="254"/>
      <c r="D58" s="254"/>
      <c r="E58" s="254"/>
      <c r="F58" s="254"/>
      <c r="G58" s="31">
        <v>49</v>
      </c>
      <c r="H58" s="103">
        <v>265788</v>
      </c>
      <c r="I58" s="103">
        <v>519295.86</v>
      </c>
    </row>
    <row r="59" spans="1:9" ht="31.25" customHeight="1">
      <c r="A59" s="253" t="s">
        <v>218</v>
      </c>
      <c r="B59" s="253"/>
      <c r="C59" s="253"/>
      <c r="D59" s="253"/>
      <c r="E59" s="253"/>
      <c r="F59" s="253"/>
      <c r="G59" s="32">
        <v>50</v>
      </c>
      <c r="H59" s="104">
        <f>H57+H58</f>
        <v>294304</v>
      </c>
      <c r="I59" s="104">
        <f>I57+I58</f>
        <v>328804.12</v>
      </c>
    </row>
  </sheetData>
  <sheetProtection algorithmName="SHA-512" hashValue="2HovUoYbvq/ciP7BfadoZ1qLqIw6bRwcygnJ8u6QaksjXK0D7kZYoBWUKyySEuo2M1n84lEfu1FTJWmr6gFdaQ==" saltValue="jQU4RnXQBe9SOd17stFHD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115" zoomScaleNormal="100" zoomScaleSheetLayoutView="115" workbookViewId="0">
      <selection activeCell="A10" sqref="A10:F10"/>
    </sheetView>
  </sheetViews>
  <sheetFormatPr defaultRowHeight="12.7"/>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85" customHeight="1">
      <c r="A1" s="242" t="s">
        <v>219</v>
      </c>
      <c r="B1" s="243"/>
      <c r="C1" s="243"/>
      <c r="D1" s="243"/>
      <c r="E1" s="243"/>
      <c r="F1" s="243"/>
      <c r="G1" s="243"/>
      <c r="H1" s="243"/>
      <c r="I1" s="243"/>
    </row>
    <row r="2" spans="1:9" ht="12.85" customHeight="1">
      <c r="A2" s="244" t="s">
        <v>326</v>
      </c>
      <c r="B2" s="197"/>
      <c r="C2" s="197"/>
      <c r="D2" s="197"/>
      <c r="E2" s="197"/>
      <c r="F2" s="197"/>
      <c r="G2" s="197"/>
      <c r="H2" s="197"/>
      <c r="I2" s="197"/>
    </row>
    <row r="3" spans="1:9">
      <c r="A3" s="265" t="s">
        <v>438</v>
      </c>
      <c r="B3" s="266"/>
      <c r="C3" s="266"/>
      <c r="D3" s="266"/>
      <c r="E3" s="266"/>
      <c r="F3" s="266"/>
      <c r="G3" s="266"/>
      <c r="H3" s="266"/>
      <c r="I3" s="266"/>
    </row>
    <row r="4" spans="1:9">
      <c r="A4" s="245" t="s">
        <v>450</v>
      </c>
      <c r="B4" s="200"/>
      <c r="C4" s="200"/>
      <c r="D4" s="200"/>
      <c r="E4" s="200"/>
      <c r="F4" s="200"/>
      <c r="G4" s="200"/>
      <c r="H4" s="200"/>
      <c r="I4" s="201"/>
    </row>
    <row r="5" spans="1:9" ht="22.5">
      <c r="A5" s="250" t="s">
        <v>2</v>
      </c>
      <c r="B5" s="205"/>
      <c r="C5" s="205"/>
      <c r="D5" s="205"/>
      <c r="E5" s="205"/>
      <c r="F5" s="205"/>
      <c r="G5" s="28" t="s">
        <v>103</v>
      </c>
      <c r="H5" s="29" t="s">
        <v>299</v>
      </c>
      <c r="I5" s="29" t="s">
        <v>278</v>
      </c>
    </row>
    <row r="6" spans="1:9">
      <c r="A6" s="251">
        <v>1</v>
      </c>
      <c r="B6" s="205"/>
      <c r="C6" s="205"/>
      <c r="D6" s="205"/>
      <c r="E6" s="205"/>
      <c r="F6" s="205"/>
      <c r="G6" s="105">
        <v>2</v>
      </c>
      <c r="H6" s="29" t="s">
        <v>166</v>
      </c>
      <c r="I6" s="29" t="s">
        <v>167</v>
      </c>
    </row>
    <row r="7" spans="1:9">
      <c r="A7" s="259" t="s">
        <v>168</v>
      </c>
      <c r="B7" s="260"/>
      <c r="C7" s="260"/>
      <c r="D7" s="260"/>
      <c r="E7" s="260"/>
      <c r="F7" s="260"/>
      <c r="G7" s="260"/>
      <c r="H7" s="260"/>
      <c r="I7" s="261"/>
    </row>
    <row r="8" spans="1:9">
      <c r="A8" s="263" t="s">
        <v>220</v>
      </c>
      <c r="B8" s="263"/>
      <c r="C8" s="263"/>
      <c r="D8" s="263"/>
      <c r="E8" s="263"/>
      <c r="F8" s="263"/>
      <c r="G8" s="10">
        <v>1</v>
      </c>
      <c r="H8" s="106">
        <v>0</v>
      </c>
      <c r="I8" s="106">
        <v>0</v>
      </c>
    </row>
    <row r="9" spans="1:9">
      <c r="A9" s="256" t="s">
        <v>221</v>
      </c>
      <c r="B9" s="256"/>
      <c r="C9" s="256"/>
      <c r="D9" s="256"/>
      <c r="E9" s="256"/>
      <c r="F9" s="256"/>
      <c r="G9" s="11">
        <v>2</v>
      </c>
      <c r="H9" s="107">
        <v>0</v>
      </c>
      <c r="I9" s="107">
        <v>0</v>
      </c>
    </row>
    <row r="10" spans="1:9">
      <c r="A10" s="256" t="s">
        <v>222</v>
      </c>
      <c r="B10" s="256"/>
      <c r="C10" s="256"/>
      <c r="D10" s="256"/>
      <c r="E10" s="256"/>
      <c r="F10" s="256"/>
      <c r="G10" s="11">
        <v>3</v>
      </c>
      <c r="H10" s="107">
        <v>0</v>
      </c>
      <c r="I10" s="107">
        <v>0</v>
      </c>
    </row>
    <row r="11" spans="1:9">
      <c r="A11" s="256" t="s">
        <v>223</v>
      </c>
      <c r="B11" s="256"/>
      <c r="C11" s="256"/>
      <c r="D11" s="256"/>
      <c r="E11" s="256"/>
      <c r="F11" s="256"/>
      <c r="G11" s="11">
        <v>4</v>
      </c>
      <c r="H11" s="107">
        <v>0</v>
      </c>
      <c r="I11" s="107">
        <v>0</v>
      </c>
    </row>
    <row r="12" spans="1:9">
      <c r="A12" s="256" t="s">
        <v>379</v>
      </c>
      <c r="B12" s="256"/>
      <c r="C12" s="256"/>
      <c r="D12" s="256"/>
      <c r="E12" s="256"/>
      <c r="F12" s="256"/>
      <c r="G12" s="11">
        <v>5</v>
      </c>
      <c r="H12" s="107">
        <v>0</v>
      </c>
      <c r="I12" s="107">
        <v>0</v>
      </c>
    </row>
    <row r="13" spans="1:9" ht="24.65" customHeight="1">
      <c r="A13" s="264" t="s">
        <v>380</v>
      </c>
      <c r="B13" s="264"/>
      <c r="C13" s="264"/>
      <c r="D13" s="264"/>
      <c r="E13" s="264"/>
      <c r="F13" s="264"/>
      <c r="G13" s="25">
        <v>6</v>
      </c>
      <c r="H13" s="108">
        <f>SUM(H8:H12)</f>
        <v>0</v>
      </c>
      <c r="I13" s="108">
        <f>SUM(I8:I12)</f>
        <v>0</v>
      </c>
    </row>
    <row r="14" spans="1:9" ht="12.85" customHeight="1">
      <c r="A14" s="256" t="s">
        <v>381</v>
      </c>
      <c r="B14" s="256"/>
      <c r="C14" s="256"/>
      <c r="D14" s="256"/>
      <c r="E14" s="256"/>
      <c r="F14" s="256"/>
      <c r="G14" s="11">
        <v>7</v>
      </c>
      <c r="H14" s="107">
        <v>0</v>
      </c>
      <c r="I14" s="107">
        <v>0</v>
      </c>
    </row>
    <row r="15" spans="1:9" ht="12.85" customHeight="1">
      <c r="A15" s="256" t="s">
        <v>382</v>
      </c>
      <c r="B15" s="256"/>
      <c r="C15" s="256"/>
      <c r="D15" s="256"/>
      <c r="E15" s="256"/>
      <c r="F15" s="256"/>
      <c r="G15" s="11">
        <v>8</v>
      </c>
      <c r="H15" s="107">
        <v>0</v>
      </c>
      <c r="I15" s="107">
        <v>0</v>
      </c>
    </row>
    <row r="16" spans="1:9" ht="12.85" customHeight="1">
      <c r="A16" s="256" t="s">
        <v>383</v>
      </c>
      <c r="B16" s="256"/>
      <c r="C16" s="256"/>
      <c r="D16" s="256"/>
      <c r="E16" s="256"/>
      <c r="F16" s="256"/>
      <c r="G16" s="11">
        <v>9</v>
      </c>
      <c r="H16" s="107">
        <v>0</v>
      </c>
      <c r="I16" s="107">
        <v>0</v>
      </c>
    </row>
    <row r="17" spans="1:9" ht="12.85" customHeight="1">
      <c r="A17" s="256" t="s">
        <v>384</v>
      </c>
      <c r="B17" s="256"/>
      <c r="C17" s="256"/>
      <c r="D17" s="256"/>
      <c r="E17" s="256"/>
      <c r="F17" s="256"/>
      <c r="G17" s="11">
        <v>10</v>
      </c>
      <c r="H17" s="107">
        <v>0</v>
      </c>
      <c r="I17" s="107">
        <v>0</v>
      </c>
    </row>
    <row r="18" spans="1:9" ht="12.85" customHeight="1">
      <c r="A18" s="256" t="s">
        <v>385</v>
      </c>
      <c r="B18" s="256"/>
      <c r="C18" s="256"/>
      <c r="D18" s="256"/>
      <c r="E18" s="256"/>
      <c r="F18" s="256"/>
      <c r="G18" s="11">
        <v>11</v>
      </c>
      <c r="H18" s="107">
        <v>0</v>
      </c>
      <c r="I18" s="107">
        <v>0</v>
      </c>
    </row>
    <row r="19" spans="1:9" ht="12.85" customHeight="1">
      <c r="A19" s="256" t="s">
        <v>386</v>
      </c>
      <c r="B19" s="256"/>
      <c r="C19" s="256"/>
      <c r="D19" s="256"/>
      <c r="E19" s="256"/>
      <c r="F19" s="256"/>
      <c r="G19" s="11">
        <v>12</v>
      </c>
      <c r="H19" s="107">
        <v>0</v>
      </c>
      <c r="I19" s="107">
        <v>0</v>
      </c>
    </row>
    <row r="20" spans="1:9" ht="26.25" customHeight="1">
      <c r="A20" s="264" t="s">
        <v>387</v>
      </c>
      <c r="B20" s="264"/>
      <c r="C20" s="264"/>
      <c r="D20" s="264"/>
      <c r="E20" s="264"/>
      <c r="F20" s="264"/>
      <c r="G20" s="25">
        <v>13</v>
      </c>
      <c r="H20" s="108">
        <f>SUM(H14:H19)</f>
        <v>0</v>
      </c>
      <c r="I20" s="108">
        <f>SUM(I14:I19)</f>
        <v>0</v>
      </c>
    </row>
    <row r="21" spans="1:9" ht="27.65" customHeight="1">
      <c r="A21" s="262" t="s">
        <v>388</v>
      </c>
      <c r="B21" s="262"/>
      <c r="C21" s="262"/>
      <c r="D21" s="262"/>
      <c r="E21" s="262"/>
      <c r="F21" s="262"/>
      <c r="G21" s="26">
        <v>14</v>
      </c>
      <c r="H21" s="109">
        <f>H13+H20</f>
        <v>0</v>
      </c>
      <c r="I21" s="109">
        <f>I13+I20</f>
        <v>0</v>
      </c>
    </row>
    <row r="22" spans="1:9">
      <c r="A22" s="259" t="s">
        <v>188</v>
      </c>
      <c r="B22" s="260"/>
      <c r="C22" s="260"/>
      <c r="D22" s="260"/>
      <c r="E22" s="260"/>
      <c r="F22" s="260"/>
      <c r="G22" s="260"/>
      <c r="H22" s="260"/>
      <c r="I22" s="261"/>
    </row>
    <row r="23" spans="1:9" ht="26.35" customHeight="1">
      <c r="A23" s="263" t="s">
        <v>224</v>
      </c>
      <c r="B23" s="263"/>
      <c r="C23" s="263"/>
      <c r="D23" s="263"/>
      <c r="E23" s="263"/>
      <c r="F23" s="263"/>
      <c r="G23" s="10">
        <v>15</v>
      </c>
      <c r="H23" s="106">
        <v>0</v>
      </c>
      <c r="I23" s="106">
        <v>0</v>
      </c>
    </row>
    <row r="24" spans="1:9" ht="12.85" customHeight="1">
      <c r="A24" s="256" t="s">
        <v>225</v>
      </c>
      <c r="B24" s="256"/>
      <c r="C24" s="256"/>
      <c r="D24" s="256"/>
      <c r="E24" s="256"/>
      <c r="F24" s="256"/>
      <c r="G24" s="10">
        <v>16</v>
      </c>
      <c r="H24" s="107">
        <v>0</v>
      </c>
      <c r="I24" s="107">
        <v>0</v>
      </c>
    </row>
    <row r="25" spans="1:9" ht="12.85" customHeight="1">
      <c r="A25" s="256" t="s">
        <v>226</v>
      </c>
      <c r="B25" s="256"/>
      <c r="C25" s="256"/>
      <c r="D25" s="256"/>
      <c r="E25" s="256"/>
      <c r="F25" s="256"/>
      <c r="G25" s="10">
        <v>17</v>
      </c>
      <c r="H25" s="107">
        <v>0</v>
      </c>
      <c r="I25" s="107">
        <v>0</v>
      </c>
    </row>
    <row r="26" spans="1:9" ht="12.85" customHeight="1">
      <c r="A26" s="256" t="s">
        <v>227</v>
      </c>
      <c r="B26" s="256"/>
      <c r="C26" s="256"/>
      <c r="D26" s="256"/>
      <c r="E26" s="256"/>
      <c r="F26" s="256"/>
      <c r="G26" s="10">
        <v>18</v>
      </c>
      <c r="H26" s="107">
        <v>0</v>
      </c>
      <c r="I26" s="107">
        <v>0</v>
      </c>
    </row>
    <row r="27" spans="1:9" ht="12.85" customHeight="1">
      <c r="A27" s="256" t="s">
        <v>228</v>
      </c>
      <c r="B27" s="256"/>
      <c r="C27" s="256"/>
      <c r="D27" s="256"/>
      <c r="E27" s="256"/>
      <c r="F27" s="256"/>
      <c r="G27" s="10">
        <v>19</v>
      </c>
      <c r="H27" s="107">
        <v>0</v>
      </c>
      <c r="I27" s="107">
        <v>0</v>
      </c>
    </row>
    <row r="28" spans="1:9" ht="12.85" customHeight="1">
      <c r="A28" s="256" t="s">
        <v>229</v>
      </c>
      <c r="B28" s="256"/>
      <c r="C28" s="256"/>
      <c r="D28" s="256"/>
      <c r="E28" s="256"/>
      <c r="F28" s="256"/>
      <c r="G28" s="10">
        <v>20</v>
      </c>
      <c r="H28" s="107">
        <v>0</v>
      </c>
      <c r="I28" s="107">
        <v>0</v>
      </c>
    </row>
    <row r="29" spans="1:9" ht="24.05" customHeight="1">
      <c r="A29" s="257" t="s">
        <v>389</v>
      </c>
      <c r="B29" s="257"/>
      <c r="C29" s="257"/>
      <c r="D29" s="257"/>
      <c r="E29" s="257"/>
      <c r="F29" s="257"/>
      <c r="G29" s="25">
        <v>21</v>
      </c>
      <c r="H29" s="110">
        <f>SUM(H23:H28)</f>
        <v>0</v>
      </c>
      <c r="I29" s="110">
        <f>SUM(I23:I28)</f>
        <v>0</v>
      </c>
    </row>
    <row r="30" spans="1:9" ht="27.1" customHeight="1">
      <c r="A30" s="256" t="s">
        <v>230</v>
      </c>
      <c r="B30" s="256"/>
      <c r="C30" s="256"/>
      <c r="D30" s="256"/>
      <c r="E30" s="256"/>
      <c r="F30" s="256"/>
      <c r="G30" s="11">
        <v>22</v>
      </c>
      <c r="H30" s="107">
        <v>0</v>
      </c>
      <c r="I30" s="107">
        <v>0</v>
      </c>
    </row>
    <row r="31" spans="1:9" ht="12.85" customHeight="1">
      <c r="A31" s="256" t="s">
        <v>231</v>
      </c>
      <c r="B31" s="256"/>
      <c r="C31" s="256"/>
      <c r="D31" s="256"/>
      <c r="E31" s="256"/>
      <c r="F31" s="256"/>
      <c r="G31" s="11">
        <v>23</v>
      </c>
      <c r="H31" s="107">
        <v>0</v>
      </c>
      <c r="I31" s="107">
        <v>0</v>
      </c>
    </row>
    <row r="32" spans="1:9" ht="12.85" customHeight="1">
      <c r="A32" s="256" t="s">
        <v>390</v>
      </c>
      <c r="B32" s="256"/>
      <c r="C32" s="256"/>
      <c r="D32" s="256"/>
      <c r="E32" s="256"/>
      <c r="F32" s="256"/>
      <c r="G32" s="11">
        <v>24</v>
      </c>
      <c r="H32" s="107">
        <v>0</v>
      </c>
      <c r="I32" s="107">
        <v>0</v>
      </c>
    </row>
    <row r="33" spans="1:9" ht="12.85" customHeight="1">
      <c r="A33" s="256" t="s">
        <v>232</v>
      </c>
      <c r="B33" s="256"/>
      <c r="C33" s="256"/>
      <c r="D33" s="256"/>
      <c r="E33" s="256"/>
      <c r="F33" s="256"/>
      <c r="G33" s="11">
        <v>25</v>
      </c>
      <c r="H33" s="107">
        <v>0</v>
      </c>
      <c r="I33" s="107">
        <v>0</v>
      </c>
    </row>
    <row r="34" spans="1:9" ht="12.85" customHeight="1">
      <c r="A34" s="256" t="s">
        <v>233</v>
      </c>
      <c r="B34" s="256"/>
      <c r="C34" s="256"/>
      <c r="D34" s="256"/>
      <c r="E34" s="256"/>
      <c r="F34" s="256"/>
      <c r="G34" s="11">
        <v>26</v>
      </c>
      <c r="H34" s="107">
        <v>0</v>
      </c>
      <c r="I34" s="107">
        <v>0</v>
      </c>
    </row>
    <row r="35" spans="1:9" ht="25.95" customHeight="1">
      <c r="A35" s="257" t="s">
        <v>391</v>
      </c>
      <c r="B35" s="257"/>
      <c r="C35" s="257"/>
      <c r="D35" s="257"/>
      <c r="E35" s="257"/>
      <c r="F35" s="257"/>
      <c r="G35" s="25">
        <v>27</v>
      </c>
      <c r="H35" s="110">
        <f>SUM(H30:H34)</f>
        <v>0</v>
      </c>
      <c r="I35" s="110">
        <f>SUM(I30:I34)</f>
        <v>0</v>
      </c>
    </row>
    <row r="36" spans="1:9" ht="28.25" customHeight="1">
      <c r="A36" s="262" t="s">
        <v>392</v>
      </c>
      <c r="B36" s="262"/>
      <c r="C36" s="262"/>
      <c r="D36" s="262"/>
      <c r="E36" s="262"/>
      <c r="F36" s="262"/>
      <c r="G36" s="26">
        <v>28</v>
      </c>
      <c r="H36" s="111">
        <f>H29+H35</f>
        <v>0</v>
      </c>
      <c r="I36" s="111">
        <f>I29+I35</f>
        <v>0</v>
      </c>
    </row>
    <row r="37" spans="1:9">
      <c r="A37" s="259" t="s">
        <v>203</v>
      </c>
      <c r="B37" s="260"/>
      <c r="C37" s="260"/>
      <c r="D37" s="260"/>
      <c r="E37" s="260"/>
      <c r="F37" s="260"/>
      <c r="G37" s="260">
        <v>0</v>
      </c>
      <c r="H37" s="260"/>
      <c r="I37" s="261"/>
    </row>
    <row r="38" spans="1:9" ht="12.85" customHeight="1">
      <c r="A38" s="258" t="s">
        <v>234</v>
      </c>
      <c r="B38" s="258"/>
      <c r="C38" s="258"/>
      <c r="D38" s="258"/>
      <c r="E38" s="258"/>
      <c r="F38" s="258"/>
      <c r="G38" s="10">
        <v>29</v>
      </c>
      <c r="H38" s="106">
        <v>0</v>
      </c>
      <c r="I38" s="106">
        <v>0</v>
      </c>
    </row>
    <row r="39" spans="1:9" ht="25.2" customHeight="1">
      <c r="A39" s="255" t="s">
        <v>235</v>
      </c>
      <c r="B39" s="255"/>
      <c r="C39" s="255"/>
      <c r="D39" s="255"/>
      <c r="E39" s="255"/>
      <c r="F39" s="255"/>
      <c r="G39" s="11">
        <v>30</v>
      </c>
      <c r="H39" s="107">
        <v>0</v>
      </c>
      <c r="I39" s="107">
        <v>0</v>
      </c>
    </row>
    <row r="40" spans="1:9" ht="12.85" customHeight="1">
      <c r="A40" s="255" t="s">
        <v>236</v>
      </c>
      <c r="B40" s="255"/>
      <c r="C40" s="255"/>
      <c r="D40" s="255"/>
      <c r="E40" s="255"/>
      <c r="F40" s="255"/>
      <c r="G40" s="11">
        <v>31</v>
      </c>
      <c r="H40" s="107">
        <v>0</v>
      </c>
      <c r="I40" s="107">
        <v>0</v>
      </c>
    </row>
    <row r="41" spans="1:9" ht="12.85" customHeight="1">
      <c r="A41" s="255" t="s">
        <v>237</v>
      </c>
      <c r="B41" s="255"/>
      <c r="C41" s="255"/>
      <c r="D41" s="255"/>
      <c r="E41" s="255"/>
      <c r="F41" s="255"/>
      <c r="G41" s="11">
        <v>32</v>
      </c>
      <c r="H41" s="107">
        <v>0</v>
      </c>
      <c r="I41" s="107">
        <v>0</v>
      </c>
    </row>
    <row r="42" spans="1:9" ht="25.95" customHeight="1">
      <c r="A42" s="257" t="s">
        <v>393</v>
      </c>
      <c r="B42" s="257"/>
      <c r="C42" s="257"/>
      <c r="D42" s="257"/>
      <c r="E42" s="257"/>
      <c r="F42" s="257"/>
      <c r="G42" s="25">
        <v>33</v>
      </c>
      <c r="H42" s="110">
        <f>H41+H40+H39+H38</f>
        <v>0</v>
      </c>
      <c r="I42" s="110">
        <f>I41+I40+I39+I38</f>
        <v>0</v>
      </c>
    </row>
    <row r="43" spans="1:9" ht="24.65" customHeight="1">
      <c r="A43" s="255" t="s">
        <v>238</v>
      </c>
      <c r="B43" s="255"/>
      <c r="C43" s="255"/>
      <c r="D43" s="255"/>
      <c r="E43" s="255"/>
      <c r="F43" s="255"/>
      <c r="G43" s="11">
        <v>34</v>
      </c>
      <c r="H43" s="107">
        <v>0</v>
      </c>
      <c r="I43" s="107">
        <v>0</v>
      </c>
    </row>
    <row r="44" spans="1:9" ht="12.85" customHeight="1">
      <c r="A44" s="255" t="s">
        <v>239</v>
      </c>
      <c r="B44" s="255"/>
      <c r="C44" s="255"/>
      <c r="D44" s="255"/>
      <c r="E44" s="255"/>
      <c r="F44" s="255"/>
      <c r="G44" s="11">
        <v>35</v>
      </c>
      <c r="H44" s="107">
        <v>0</v>
      </c>
      <c r="I44" s="107">
        <v>0</v>
      </c>
    </row>
    <row r="45" spans="1:9" ht="12.85" customHeight="1">
      <c r="A45" s="255" t="s">
        <v>240</v>
      </c>
      <c r="B45" s="255"/>
      <c r="C45" s="255"/>
      <c r="D45" s="255"/>
      <c r="E45" s="255"/>
      <c r="F45" s="255"/>
      <c r="G45" s="11">
        <v>36</v>
      </c>
      <c r="H45" s="107">
        <v>0</v>
      </c>
      <c r="I45" s="107">
        <v>0</v>
      </c>
    </row>
    <row r="46" spans="1:9" ht="21.05" customHeight="1">
      <c r="A46" s="255" t="s">
        <v>241</v>
      </c>
      <c r="B46" s="255"/>
      <c r="C46" s="255"/>
      <c r="D46" s="255"/>
      <c r="E46" s="255"/>
      <c r="F46" s="255"/>
      <c r="G46" s="11">
        <v>37</v>
      </c>
      <c r="H46" s="107">
        <v>0</v>
      </c>
      <c r="I46" s="107">
        <v>0</v>
      </c>
    </row>
    <row r="47" spans="1:9" ht="12.85" customHeight="1">
      <c r="A47" s="255" t="s">
        <v>242</v>
      </c>
      <c r="B47" s="255"/>
      <c r="C47" s="255"/>
      <c r="D47" s="255"/>
      <c r="E47" s="255"/>
      <c r="F47" s="255"/>
      <c r="G47" s="11">
        <v>38</v>
      </c>
      <c r="H47" s="107">
        <v>0</v>
      </c>
      <c r="I47" s="107">
        <v>0</v>
      </c>
    </row>
    <row r="48" spans="1:9" ht="22.9" customHeight="1">
      <c r="A48" s="257" t="s">
        <v>394</v>
      </c>
      <c r="B48" s="257"/>
      <c r="C48" s="257"/>
      <c r="D48" s="257"/>
      <c r="E48" s="257"/>
      <c r="F48" s="257"/>
      <c r="G48" s="25">
        <v>39</v>
      </c>
      <c r="H48" s="110">
        <f>H47+H46+H45+H44+H43</f>
        <v>0</v>
      </c>
      <c r="I48" s="110">
        <f>I47+I46+I45+I44+I43</f>
        <v>0</v>
      </c>
    </row>
    <row r="49" spans="1:9" ht="25.95" customHeight="1">
      <c r="A49" s="268" t="s">
        <v>424</v>
      </c>
      <c r="B49" s="268"/>
      <c r="C49" s="268"/>
      <c r="D49" s="268"/>
      <c r="E49" s="268"/>
      <c r="F49" s="268"/>
      <c r="G49" s="25">
        <v>40</v>
      </c>
      <c r="H49" s="110">
        <f>H48+H42</f>
        <v>0</v>
      </c>
      <c r="I49" s="110">
        <f>I48+I42</f>
        <v>0</v>
      </c>
    </row>
    <row r="50" spans="1:9" ht="12.85" customHeight="1">
      <c r="A50" s="256" t="s">
        <v>243</v>
      </c>
      <c r="B50" s="256"/>
      <c r="C50" s="256"/>
      <c r="D50" s="256"/>
      <c r="E50" s="256"/>
      <c r="F50" s="256"/>
      <c r="G50" s="11">
        <v>41</v>
      </c>
      <c r="H50" s="107">
        <v>0</v>
      </c>
      <c r="I50" s="107">
        <v>0</v>
      </c>
    </row>
    <row r="51" spans="1:9" ht="25.95" customHeight="1">
      <c r="A51" s="268" t="s">
        <v>395</v>
      </c>
      <c r="B51" s="268"/>
      <c r="C51" s="268"/>
      <c r="D51" s="268"/>
      <c r="E51" s="268"/>
      <c r="F51" s="268"/>
      <c r="G51" s="25">
        <v>42</v>
      </c>
      <c r="H51" s="110">
        <f>H21+H36+H49+H50</f>
        <v>0</v>
      </c>
      <c r="I51" s="110">
        <f>I21+I36+I49+I50</f>
        <v>0</v>
      </c>
    </row>
    <row r="52" spans="1:9" ht="12.85" customHeight="1">
      <c r="A52" s="269" t="s">
        <v>217</v>
      </c>
      <c r="B52" s="269"/>
      <c r="C52" s="269"/>
      <c r="D52" s="269"/>
      <c r="E52" s="269"/>
      <c r="F52" s="269"/>
      <c r="G52" s="11">
        <v>43</v>
      </c>
      <c r="H52" s="107">
        <v>0</v>
      </c>
      <c r="I52" s="107">
        <v>0</v>
      </c>
    </row>
    <row r="53" spans="1:9" ht="32" customHeight="1">
      <c r="A53" s="267" t="s">
        <v>396</v>
      </c>
      <c r="B53" s="267"/>
      <c r="C53" s="267"/>
      <c r="D53" s="267"/>
      <c r="E53" s="267"/>
      <c r="F53" s="267"/>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7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topLeftCell="F1" zoomScale="70" zoomScaleNormal="100" zoomScaleSheetLayoutView="70" workbookViewId="0">
      <selection activeCell="W40" sqref="W40"/>
    </sheetView>
  </sheetViews>
  <sheetFormatPr defaultRowHeight="12.7"/>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c r="A1" s="270" t="s">
        <v>244</v>
      </c>
      <c r="B1" s="271"/>
      <c r="C1" s="271"/>
      <c r="D1" s="271"/>
      <c r="E1" s="271"/>
      <c r="F1" s="271"/>
      <c r="G1" s="271"/>
      <c r="H1" s="271"/>
      <c r="I1" s="271"/>
      <c r="J1" s="271"/>
      <c r="K1" s="14"/>
    </row>
    <row r="2" spans="1:26" ht="15.55">
      <c r="A2" s="2"/>
      <c r="B2" s="3"/>
      <c r="C2" s="272" t="s">
        <v>245</v>
      </c>
      <c r="D2" s="272"/>
      <c r="E2" s="5">
        <v>46023</v>
      </c>
      <c r="F2" s="4" t="s">
        <v>0</v>
      </c>
      <c r="G2" s="5">
        <v>46203</v>
      </c>
      <c r="H2" s="15"/>
      <c r="I2" s="15"/>
      <c r="J2" s="15"/>
      <c r="K2" s="14"/>
      <c r="Y2" s="16" t="s">
        <v>439</v>
      </c>
    </row>
    <row r="3" spans="1:26" ht="13.55" customHeight="1">
      <c r="A3" s="275" t="s">
        <v>246</v>
      </c>
      <c r="B3" s="276"/>
      <c r="C3" s="276"/>
      <c r="D3" s="276"/>
      <c r="E3" s="276"/>
      <c r="F3" s="276"/>
      <c r="G3" s="275" t="s">
        <v>3</v>
      </c>
      <c r="H3" s="278" t="s">
        <v>247</v>
      </c>
      <c r="I3" s="278"/>
      <c r="J3" s="278"/>
      <c r="K3" s="278"/>
      <c r="L3" s="278"/>
      <c r="M3" s="278"/>
      <c r="N3" s="278"/>
      <c r="O3" s="278"/>
      <c r="P3" s="278"/>
      <c r="Q3" s="278"/>
      <c r="R3" s="278"/>
      <c r="S3" s="278"/>
      <c r="T3" s="278"/>
      <c r="U3" s="278"/>
      <c r="V3" s="278"/>
      <c r="W3" s="278"/>
      <c r="X3" s="278"/>
      <c r="Y3" s="278" t="s">
        <v>248</v>
      </c>
      <c r="Z3" s="278" t="s">
        <v>249</v>
      </c>
    </row>
    <row r="4" spans="1:26" ht="82.95">
      <c r="A4" s="276"/>
      <c r="B4" s="276"/>
      <c r="C4" s="276"/>
      <c r="D4" s="276"/>
      <c r="E4" s="276"/>
      <c r="F4" s="276"/>
      <c r="G4" s="277"/>
      <c r="H4" s="113" t="s">
        <v>250</v>
      </c>
      <c r="I4" s="113" t="s">
        <v>251</v>
      </c>
      <c r="J4" s="113" t="s">
        <v>252</v>
      </c>
      <c r="K4" s="113" t="s">
        <v>253</v>
      </c>
      <c r="L4" s="113" t="s">
        <v>254</v>
      </c>
      <c r="M4" s="113" t="s">
        <v>255</v>
      </c>
      <c r="N4" s="113" t="s">
        <v>256</v>
      </c>
      <c r="O4" s="113" t="s">
        <v>257</v>
      </c>
      <c r="P4" s="114" t="s">
        <v>397</v>
      </c>
      <c r="Q4" s="113" t="s">
        <v>258</v>
      </c>
      <c r="R4" s="113" t="s">
        <v>259</v>
      </c>
      <c r="S4" s="114" t="s">
        <v>398</v>
      </c>
      <c r="T4" s="114" t="s">
        <v>399</v>
      </c>
      <c r="U4" s="114" t="s">
        <v>427</v>
      </c>
      <c r="V4" s="113" t="s">
        <v>260</v>
      </c>
      <c r="W4" s="113" t="s">
        <v>261</v>
      </c>
      <c r="X4" s="113" t="s">
        <v>262</v>
      </c>
      <c r="Y4" s="279"/>
      <c r="Z4" s="279"/>
    </row>
    <row r="5" spans="1:26" ht="20.75">
      <c r="A5" s="280">
        <v>1</v>
      </c>
      <c r="B5" s="280"/>
      <c r="C5" s="280"/>
      <c r="D5" s="280"/>
      <c r="E5" s="280"/>
      <c r="F5" s="280"/>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428</v>
      </c>
      <c r="Y5" s="113">
        <v>20</v>
      </c>
      <c r="Z5" s="116" t="s">
        <v>429</v>
      </c>
    </row>
    <row r="6" spans="1:26">
      <c r="A6" s="281" t="s">
        <v>263</v>
      </c>
      <c r="B6" s="281"/>
      <c r="C6" s="281"/>
      <c r="D6" s="281"/>
      <c r="E6" s="281"/>
      <c r="F6" s="281"/>
      <c r="G6" s="281"/>
      <c r="H6" s="281"/>
      <c r="I6" s="281"/>
      <c r="J6" s="281"/>
      <c r="K6" s="281"/>
      <c r="L6" s="281"/>
      <c r="M6" s="281"/>
      <c r="N6" s="282"/>
      <c r="O6" s="282"/>
      <c r="P6" s="282"/>
      <c r="Q6" s="282"/>
      <c r="R6" s="282"/>
      <c r="S6" s="282"/>
      <c r="T6" s="282"/>
      <c r="U6" s="282"/>
      <c r="V6" s="282"/>
      <c r="W6" s="282"/>
      <c r="X6" s="282"/>
      <c r="Y6" s="282"/>
      <c r="Z6" s="283"/>
    </row>
    <row r="7" spans="1:26">
      <c r="A7" s="284" t="s">
        <v>296</v>
      </c>
      <c r="B7" s="284"/>
      <c r="C7" s="284"/>
      <c r="D7" s="284"/>
      <c r="E7" s="284"/>
      <c r="F7" s="284"/>
      <c r="G7" s="117">
        <v>1</v>
      </c>
      <c r="H7" s="120">
        <v>17977569.850000001</v>
      </c>
      <c r="I7" s="120">
        <v>0</v>
      </c>
      <c r="J7" s="120">
        <v>898878.49</v>
      </c>
      <c r="K7" s="120">
        <v>797825.33</v>
      </c>
      <c r="L7" s="120">
        <v>797825.33</v>
      </c>
      <c r="M7" s="120">
        <v>0</v>
      </c>
      <c r="N7" s="120">
        <v>0</v>
      </c>
      <c r="O7" s="120">
        <v>3244387.64</v>
      </c>
      <c r="P7" s="120">
        <v>0</v>
      </c>
      <c r="Q7" s="120">
        <v>0</v>
      </c>
      <c r="R7" s="120">
        <v>0</v>
      </c>
      <c r="S7" s="120">
        <v>0</v>
      </c>
      <c r="T7" s="120">
        <v>0</v>
      </c>
      <c r="U7" s="120">
        <v>0</v>
      </c>
      <c r="V7" s="120">
        <v>34722745.640000001</v>
      </c>
      <c r="W7" s="120">
        <v>2934772.81</v>
      </c>
      <c r="X7" s="122">
        <f>H7+I7+J7+K7-L7+M7+N7+O7+P7+Q7+R7+V7+W7+S7+T7+U7</f>
        <v>59778354.43</v>
      </c>
      <c r="Y7" s="120">
        <v>0</v>
      </c>
      <c r="Z7" s="122">
        <f>X7+Y7</f>
        <v>59778354.43</v>
      </c>
    </row>
    <row r="8" spans="1:26">
      <c r="A8" s="273" t="s">
        <v>264</v>
      </c>
      <c r="B8" s="273"/>
      <c r="C8" s="273"/>
      <c r="D8" s="273"/>
      <c r="E8" s="273"/>
      <c r="F8" s="273"/>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c r="A9" s="273" t="s">
        <v>265</v>
      </c>
      <c r="B9" s="273"/>
      <c r="C9" s="273"/>
      <c r="D9" s="273"/>
      <c r="E9" s="273"/>
      <c r="F9" s="273"/>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05" customHeight="1">
      <c r="A10" s="274" t="s">
        <v>297</v>
      </c>
      <c r="B10" s="274"/>
      <c r="C10" s="274"/>
      <c r="D10" s="274"/>
      <c r="E10" s="274"/>
      <c r="F10" s="274"/>
      <c r="G10" s="118">
        <v>4</v>
      </c>
      <c r="H10" s="122">
        <f>H7+H8+H9</f>
        <v>17977569.850000001</v>
      </c>
      <c r="I10" s="122">
        <f t="shared" ref="I10:Z10" si="2">I7+I8+I9</f>
        <v>0</v>
      </c>
      <c r="J10" s="122">
        <f t="shared" si="2"/>
        <v>898878.49</v>
      </c>
      <c r="K10" s="122">
        <f>K7+K8+K9</f>
        <v>797825.33</v>
      </c>
      <c r="L10" s="122">
        <f t="shared" si="2"/>
        <v>797825.33</v>
      </c>
      <c r="M10" s="122">
        <f t="shared" si="2"/>
        <v>0</v>
      </c>
      <c r="N10" s="122">
        <f t="shared" si="2"/>
        <v>0</v>
      </c>
      <c r="O10" s="122">
        <f t="shared" si="2"/>
        <v>3244387.64</v>
      </c>
      <c r="P10" s="122">
        <f t="shared" si="2"/>
        <v>0</v>
      </c>
      <c r="Q10" s="122">
        <f t="shared" si="2"/>
        <v>0</v>
      </c>
      <c r="R10" s="122">
        <f t="shared" si="2"/>
        <v>0</v>
      </c>
      <c r="S10" s="122">
        <f t="shared" si="2"/>
        <v>0</v>
      </c>
      <c r="T10" s="122">
        <f>T7+T8+T9</f>
        <v>0</v>
      </c>
      <c r="U10" s="122">
        <f>U7+U8+U9</f>
        <v>0</v>
      </c>
      <c r="V10" s="122">
        <f>V7+V8+V9</f>
        <v>34722745.640000001</v>
      </c>
      <c r="W10" s="122">
        <f>W7+W8+W9</f>
        <v>2934772.81</v>
      </c>
      <c r="X10" s="122">
        <f>X7+X8+X9</f>
        <v>59778354.43</v>
      </c>
      <c r="Y10" s="122">
        <f t="shared" si="2"/>
        <v>0</v>
      </c>
      <c r="Z10" s="122">
        <f t="shared" si="2"/>
        <v>59778354.43</v>
      </c>
    </row>
    <row r="11" spans="1:26">
      <c r="A11" s="273" t="s">
        <v>266</v>
      </c>
      <c r="B11" s="273"/>
      <c r="C11" s="273"/>
      <c r="D11" s="273"/>
      <c r="E11" s="273"/>
      <c r="F11" s="273"/>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2419250.2400000002</v>
      </c>
      <c r="X11" s="122">
        <f>H11+I11+J11+K11-L11+M11+N11+O11+P11+Q11+R11+V11+W11+S11+T11+U11</f>
        <v>2419250.2400000002</v>
      </c>
      <c r="Y11" s="120">
        <v>0</v>
      </c>
      <c r="Z11" s="122">
        <f t="shared" ref="Z11:Z29" si="3">X11+Y11</f>
        <v>2419250.2400000002</v>
      </c>
    </row>
    <row r="12" spans="1:26">
      <c r="A12" s="273" t="s">
        <v>267</v>
      </c>
      <c r="B12" s="273"/>
      <c r="C12" s="273"/>
      <c r="D12" s="273"/>
      <c r="E12" s="273"/>
      <c r="F12" s="273"/>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c r="A13" s="273" t="s">
        <v>268</v>
      </c>
      <c r="B13" s="273"/>
      <c r="C13" s="273"/>
      <c r="D13" s="273"/>
      <c r="E13" s="273"/>
      <c r="F13" s="273"/>
      <c r="G13" s="117">
        <v>7</v>
      </c>
      <c r="H13" s="119">
        <v>0</v>
      </c>
      <c r="I13" s="119">
        <v>0</v>
      </c>
      <c r="J13" s="119">
        <v>0</v>
      </c>
      <c r="K13" s="119">
        <v>0</v>
      </c>
      <c r="L13" s="119">
        <v>0</v>
      </c>
      <c r="M13" s="119">
        <v>0</v>
      </c>
      <c r="N13" s="119">
        <v>0</v>
      </c>
      <c r="O13" s="120">
        <v>-137668.20000000001</v>
      </c>
      <c r="P13" s="119">
        <v>0</v>
      </c>
      <c r="Q13" s="119">
        <v>0</v>
      </c>
      <c r="R13" s="119">
        <v>0</v>
      </c>
      <c r="S13" s="119">
        <v>0</v>
      </c>
      <c r="T13" s="119">
        <v>0</v>
      </c>
      <c r="U13" s="120">
        <v>0</v>
      </c>
      <c r="V13" s="120">
        <v>165587.82999999999</v>
      </c>
      <c r="W13" s="120">
        <v>0</v>
      </c>
      <c r="X13" s="122">
        <f t="shared" si="4"/>
        <v>27919.63</v>
      </c>
      <c r="Y13" s="120">
        <v>0</v>
      </c>
      <c r="Z13" s="122">
        <f t="shared" si="3"/>
        <v>27919.63</v>
      </c>
    </row>
    <row r="14" spans="1:26" ht="39.049999999999997" customHeight="1">
      <c r="A14" s="273" t="s">
        <v>400</v>
      </c>
      <c r="B14" s="273"/>
      <c r="C14" s="273"/>
      <c r="D14" s="273"/>
      <c r="E14" s="273"/>
      <c r="F14" s="273"/>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c r="A15" s="273" t="s">
        <v>269</v>
      </c>
      <c r="B15" s="273"/>
      <c r="C15" s="273"/>
      <c r="D15" s="273"/>
      <c r="E15" s="273"/>
      <c r="F15" s="273"/>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5" customHeight="1">
      <c r="A16" s="273" t="s">
        <v>270</v>
      </c>
      <c r="B16" s="273"/>
      <c r="C16" s="273"/>
      <c r="D16" s="273"/>
      <c r="E16" s="273"/>
      <c r="F16" s="273"/>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 customHeight="1">
      <c r="A17" s="273" t="s">
        <v>271</v>
      </c>
      <c r="B17" s="273"/>
      <c r="C17" s="273"/>
      <c r="D17" s="273"/>
      <c r="E17" s="273"/>
      <c r="F17" s="273"/>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c r="A18" s="273" t="s">
        <v>272</v>
      </c>
      <c r="B18" s="273"/>
      <c r="C18" s="273"/>
      <c r="D18" s="273"/>
      <c r="E18" s="273"/>
      <c r="F18" s="273"/>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15263.76</v>
      </c>
      <c r="W18" s="120">
        <v>0</v>
      </c>
      <c r="X18" s="122">
        <f t="shared" si="4"/>
        <v>15263.76</v>
      </c>
      <c r="Y18" s="120">
        <v>0</v>
      </c>
      <c r="Z18" s="122">
        <f t="shared" si="3"/>
        <v>15263.76</v>
      </c>
    </row>
    <row r="19" spans="1:26">
      <c r="A19" s="273" t="s">
        <v>273</v>
      </c>
      <c r="B19" s="273"/>
      <c r="C19" s="273"/>
      <c r="D19" s="273"/>
      <c r="E19" s="273"/>
      <c r="F19" s="273"/>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c r="A20" s="273" t="s">
        <v>274</v>
      </c>
      <c r="B20" s="273"/>
      <c r="C20" s="273"/>
      <c r="D20" s="273"/>
      <c r="E20" s="273"/>
      <c r="F20" s="273"/>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85" customHeight="1">
      <c r="A21" s="273" t="s">
        <v>401</v>
      </c>
      <c r="B21" s="273"/>
      <c r="C21" s="273"/>
      <c r="D21" s="273"/>
      <c r="E21" s="273"/>
      <c r="F21" s="273"/>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5" customHeight="1">
      <c r="A22" s="273" t="s">
        <v>402</v>
      </c>
      <c r="B22" s="273"/>
      <c r="C22" s="273"/>
      <c r="D22" s="273"/>
      <c r="E22" s="273"/>
      <c r="F22" s="273"/>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c r="A23" s="273" t="s">
        <v>403</v>
      </c>
      <c r="B23" s="273"/>
      <c r="C23" s="273"/>
      <c r="D23" s="273"/>
      <c r="E23" s="273"/>
      <c r="F23" s="273"/>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c r="A24" s="273" t="s">
        <v>275</v>
      </c>
      <c r="B24" s="273"/>
      <c r="C24" s="273"/>
      <c r="D24" s="273"/>
      <c r="E24" s="273"/>
      <c r="F24" s="273"/>
      <c r="G24" s="117">
        <v>18</v>
      </c>
      <c r="H24" s="120">
        <v>0</v>
      </c>
      <c r="I24" s="120">
        <v>0</v>
      </c>
      <c r="J24" s="120">
        <v>0</v>
      </c>
      <c r="K24" s="120">
        <v>237619.52</v>
      </c>
      <c r="L24" s="120">
        <v>237619.52</v>
      </c>
      <c r="M24" s="120">
        <v>0</v>
      </c>
      <c r="N24" s="120">
        <v>0</v>
      </c>
      <c r="O24" s="120">
        <v>0</v>
      </c>
      <c r="P24" s="120">
        <v>0</v>
      </c>
      <c r="Q24" s="120">
        <v>0</v>
      </c>
      <c r="R24" s="120">
        <v>0</v>
      </c>
      <c r="S24" s="120">
        <v>0</v>
      </c>
      <c r="T24" s="120">
        <v>0</v>
      </c>
      <c r="U24" s="120">
        <v>0</v>
      </c>
      <c r="V24" s="120">
        <v>-237619.52</v>
      </c>
      <c r="W24" s="120">
        <v>0</v>
      </c>
      <c r="X24" s="122">
        <f t="shared" si="4"/>
        <v>-237619.52</v>
      </c>
      <c r="Y24" s="120">
        <v>0</v>
      </c>
      <c r="Z24" s="122">
        <f t="shared" si="3"/>
        <v>-237619.52</v>
      </c>
    </row>
    <row r="25" spans="1:26">
      <c r="A25" s="273" t="s">
        <v>404</v>
      </c>
      <c r="B25" s="273"/>
      <c r="C25" s="273"/>
      <c r="D25" s="273"/>
      <c r="E25" s="273"/>
      <c r="F25" s="273"/>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85" customHeight="1">
      <c r="A26" s="273" t="s">
        <v>412</v>
      </c>
      <c r="B26" s="273"/>
      <c r="C26" s="273"/>
      <c r="D26" s="273"/>
      <c r="E26" s="273"/>
      <c r="F26" s="273"/>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85" customHeight="1">
      <c r="A27" s="273" t="s">
        <v>405</v>
      </c>
      <c r="B27" s="273"/>
      <c r="C27" s="273"/>
      <c r="D27" s="273"/>
      <c r="E27" s="273"/>
      <c r="F27" s="273"/>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238645.02</v>
      </c>
      <c r="W27" s="120">
        <v>0</v>
      </c>
      <c r="X27" s="122">
        <f t="shared" si="4"/>
        <v>238645.02</v>
      </c>
      <c r="Y27" s="120">
        <v>0</v>
      </c>
      <c r="Z27" s="122">
        <f t="shared" si="3"/>
        <v>238645.02</v>
      </c>
    </row>
    <row r="28" spans="1:26" ht="12.85" customHeight="1">
      <c r="A28" s="273" t="s">
        <v>406</v>
      </c>
      <c r="B28" s="273"/>
      <c r="C28" s="273"/>
      <c r="D28" s="273"/>
      <c r="E28" s="273"/>
      <c r="F28" s="273"/>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2934772.81</v>
      </c>
      <c r="W28" s="120">
        <v>-2934772.81</v>
      </c>
      <c r="X28" s="122">
        <f t="shared" si="4"/>
        <v>0</v>
      </c>
      <c r="Y28" s="120">
        <v>0</v>
      </c>
      <c r="Z28" s="122">
        <f t="shared" si="3"/>
        <v>0</v>
      </c>
    </row>
    <row r="29" spans="1:26" ht="12.85" customHeight="1">
      <c r="A29" s="273" t="s">
        <v>407</v>
      </c>
      <c r="B29" s="273"/>
      <c r="C29" s="273"/>
      <c r="D29" s="273"/>
      <c r="E29" s="273"/>
      <c r="F29" s="273"/>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c r="A30" s="274" t="s">
        <v>408</v>
      </c>
      <c r="B30" s="274"/>
      <c r="C30" s="274"/>
      <c r="D30" s="274"/>
      <c r="E30" s="274"/>
      <c r="F30" s="274"/>
      <c r="G30" s="118">
        <v>24</v>
      </c>
      <c r="H30" s="122">
        <f>SUM(H10:H29)</f>
        <v>17977569.850000001</v>
      </c>
      <c r="I30" s="122">
        <f t="shared" ref="I30:Z30" si="5">SUM(I10:I29)</f>
        <v>0</v>
      </c>
      <c r="J30" s="122">
        <f t="shared" si="5"/>
        <v>898878.49</v>
      </c>
      <c r="K30" s="122">
        <f t="shared" si="5"/>
        <v>1035444.85</v>
      </c>
      <c r="L30" s="122">
        <f t="shared" si="5"/>
        <v>1035444.85</v>
      </c>
      <c r="M30" s="122">
        <f t="shared" si="5"/>
        <v>0</v>
      </c>
      <c r="N30" s="122">
        <f t="shared" si="5"/>
        <v>0</v>
      </c>
      <c r="O30" s="122">
        <f t="shared" si="5"/>
        <v>3106719.44</v>
      </c>
      <c r="P30" s="122">
        <f t="shared" si="5"/>
        <v>0</v>
      </c>
      <c r="Q30" s="122">
        <f t="shared" si="5"/>
        <v>0</v>
      </c>
      <c r="R30" s="122">
        <f t="shared" si="5"/>
        <v>0</v>
      </c>
      <c r="S30" s="122">
        <f t="shared" si="5"/>
        <v>0</v>
      </c>
      <c r="T30" s="122">
        <f t="shared" si="5"/>
        <v>0</v>
      </c>
      <c r="U30" s="122">
        <f t="shared" si="5"/>
        <v>0</v>
      </c>
      <c r="V30" s="122">
        <f t="shared" si="5"/>
        <v>37839395.539999999</v>
      </c>
      <c r="W30" s="122">
        <f t="shared" si="5"/>
        <v>2419250.2400000002</v>
      </c>
      <c r="X30" s="122">
        <f>SUM(X10:X29)</f>
        <v>62241813.560000002</v>
      </c>
      <c r="Y30" s="122">
        <f t="shared" si="5"/>
        <v>0</v>
      </c>
      <c r="Z30" s="122">
        <f t="shared" si="5"/>
        <v>62241813.560000002</v>
      </c>
    </row>
    <row r="31" spans="1:26">
      <c r="A31" s="281" t="s">
        <v>276</v>
      </c>
      <c r="B31" s="283"/>
      <c r="C31" s="283"/>
      <c r="D31" s="283"/>
      <c r="E31" s="283"/>
      <c r="F31" s="283"/>
      <c r="G31" s="283"/>
      <c r="H31" s="283"/>
      <c r="I31" s="283"/>
      <c r="J31" s="283"/>
      <c r="K31" s="283"/>
      <c r="L31" s="283"/>
      <c r="M31" s="283"/>
      <c r="N31" s="283"/>
      <c r="O31" s="283"/>
      <c r="P31" s="283"/>
      <c r="Q31" s="283"/>
      <c r="R31" s="283"/>
      <c r="S31" s="283"/>
      <c r="T31" s="283"/>
      <c r="U31" s="283"/>
      <c r="V31" s="283"/>
      <c r="W31" s="283"/>
      <c r="X31" s="283"/>
      <c r="Y31" s="283"/>
      <c r="Z31" s="283"/>
    </row>
    <row r="32" spans="1:26" ht="36.75" customHeight="1">
      <c r="A32" s="285" t="s">
        <v>277</v>
      </c>
      <c r="B32" s="285"/>
      <c r="C32" s="285"/>
      <c r="D32" s="285"/>
      <c r="E32" s="285"/>
      <c r="F32" s="285"/>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-137668.20000000001</v>
      </c>
      <c r="P32" s="122">
        <f t="shared" si="6"/>
        <v>0</v>
      </c>
      <c r="Q32" s="122">
        <f t="shared" si="6"/>
        <v>0</v>
      </c>
      <c r="R32" s="122">
        <f t="shared" si="6"/>
        <v>0</v>
      </c>
      <c r="S32" s="122">
        <f t="shared" ref="S32:T32" si="7">SUM(S12:S20)</f>
        <v>0</v>
      </c>
      <c r="T32" s="122">
        <f t="shared" si="7"/>
        <v>0</v>
      </c>
      <c r="U32" s="122">
        <f t="shared" ref="U32" si="8">SUM(U12:U20)</f>
        <v>0</v>
      </c>
      <c r="V32" s="122">
        <f t="shared" si="6"/>
        <v>180851.59</v>
      </c>
      <c r="W32" s="122">
        <f t="shared" si="6"/>
        <v>0</v>
      </c>
      <c r="X32" s="122">
        <f>SUM(X12:X20)</f>
        <v>43183.39</v>
      </c>
      <c r="Y32" s="122">
        <f t="shared" si="6"/>
        <v>0</v>
      </c>
      <c r="Z32" s="122">
        <f t="shared" si="6"/>
        <v>43183.39</v>
      </c>
    </row>
    <row r="33" spans="1:26" ht="31.55" customHeight="1">
      <c r="A33" s="285" t="s">
        <v>409</v>
      </c>
      <c r="B33" s="285"/>
      <c r="C33" s="285"/>
      <c r="D33" s="285"/>
      <c r="E33" s="285"/>
      <c r="F33" s="285"/>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-137668.20000000001</v>
      </c>
      <c r="P33" s="122">
        <f t="shared" si="9"/>
        <v>0</v>
      </c>
      <c r="Q33" s="122">
        <f t="shared" si="9"/>
        <v>0</v>
      </c>
      <c r="R33" s="122">
        <f t="shared" si="9"/>
        <v>0</v>
      </c>
      <c r="S33" s="122">
        <f t="shared" ref="S33:T33" si="10">S11+S32</f>
        <v>0</v>
      </c>
      <c r="T33" s="122">
        <f t="shared" si="10"/>
        <v>0</v>
      </c>
      <c r="U33" s="122">
        <f t="shared" ref="U33" si="11">U11+U32</f>
        <v>0</v>
      </c>
      <c r="V33" s="122">
        <f t="shared" si="9"/>
        <v>180851.59</v>
      </c>
      <c r="W33" s="122">
        <f t="shared" si="9"/>
        <v>2419250.2400000002</v>
      </c>
      <c r="X33" s="122">
        <f>X11+X32</f>
        <v>2462433.63</v>
      </c>
      <c r="Y33" s="122">
        <f t="shared" si="9"/>
        <v>0</v>
      </c>
      <c r="Z33" s="122">
        <f t="shared" si="9"/>
        <v>2462433.63</v>
      </c>
    </row>
    <row r="34" spans="1:26" ht="30.85" customHeight="1">
      <c r="A34" s="285" t="s">
        <v>410</v>
      </c>
      <c r="B34" s="285"/>
      <c r="C34" s="285"/>
      <c r="D34" s="285"/>
      <c r="E34" s="285"/>
      <c r="F34" s="285"/>
      <c r="G34" s="118">
        <v>27</v>
      </c>
      <c r="H34" s="122">
        <f>SUM(H21:H29)</f>
        <v>0</v>
      </c>
      <c r="I34" s="122">
        <f t="shared" ref="I34:Z34" si="12">SUM(I21:I29)</f>
        <v>0</v>
      </c>
      <c r="J34" s="122">
        <f t="shared" si="12"/>
        <v>0</v>
      </c>
      <c r="K34" s="122">
        <f t="shared" si="12"/>
        <v>237619.52</v>
      </c>
      <c r="L34" s="122">
        <f t="shared" si="12"/>
        <v>237619.52</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2935798.31</v>
      </c>
      <c r="W34" s="122">
        <f t="shared" si="12"/>
        <v>-2934772.81</v>
      </c>
      <c r="X34" s="122">
        <f>SUM(X21:X29)</f>
        <v>1025.5</v>
      </c>
      <c r="Y34" s="122">
        <f t="shared" si="12"/>
        <v>0</v>
      </c>
      <c r="Z34" s="122">
        <f t="shared" si="12"/>
        <v>1025.5</v>
      </c>
    </row>
    <row r="35" spans="1:26">
      <c r="A35" s="281" t="s">
        <v>278</v>
      </c>
      <c r="B35" s="277"/>
      <c r="C35" s="277"/>
      <c r="D35" s="277"/>
      <c r="E35" s="277"/>
      <c r="F35" s="277"/>
      <c r="G35" s="277"/>
      <c r="H35" s="277"/>
      <c r="I35" s="277"/>
      <c r="J35" s="277"/>
      <c r="K35" s="277"/>
      <c r="L35" s="277"/>
      <c r="M35" s="277"/>
      <c r="N35" s="277"/>
      <c r="O35" s="277"/>
      <c r="P35" s="277"/>
      <c r="Q35" s="277"/>
      <c r="R35" s="277"/>
      <c r="S35" s="277"/>
      <c r="T35" s="277"/>
      <c r="U35" s="277"/>
      <c r="V35" s="277"/>
      <c r="W35" s="277"/>
      <c r="X35" s="277"/>
      <c r="Y35" s="277"/>
      <c r="Z35" s="277"/>
    </row>
    <row r="36" spans="1:26" ht="12.85" customHeight="1">
      <c r="A36" s="284" t="s">
        <v>298</v>
      </c>
      <c r="B36" s="284"/>
      <c r="C36" s="284"/>
      <c r="D36" s="284"/>
      <c r="E36" s="284"/>
      <c r="F36" s="284"/>
      <c r="G36" s="117">
        <v>28</v>
      </c>
      <c r="H36" s="120">
        <v>17977569.850000001</v>
      </c>
      <c r="I36" s="120">
        <v>0</v>
      </c>
      <c r="J36" s="120">
        <v>898878.49</v>
      </c>
      <c r="K36" s="120">
        <v>1035444.85</v>
      </c>
      <c r="L36" s="120">
        <v>1035444.85</v>
      </c>
      <c r="M36" s="120">
        <v>0</v>
      </c>
      <c r="N36" s="120">
        <v>0</v>
      </c>
      <c r="O36" s="120">
        <v>3106719.44</v>
      </c>
      <c r="P36" s="120">
        <v>0</v>
      </c>
      <c r="Q36" s="120">
        <v>0</v>
      </c>
      <c r="R36" s="120">
        <v>0</v>
      </c>
      <c r="S36" s="120">
        <v>0</v>
      </c>
      <c r="T36" s="120">
        <v>0</v>
      </c>
      <c r="U36" s="120">
        <v>0</v>
      </c>
      <c r="V36" s="120">
        <v>37839395.539999999</v>
      </c>
      <c r="W36" s="120">
        <v>2419250.2400000002</v>
      </c>
      <c r="X36" s="121">
        <f>H36+I36+J36+K36-L36+M36+N36+O36+P36+Q36+R36+V36+W36+S36+T36+U36</f>
        <v>62241813.560000002</v>
      </c>
      <c r="Y36" s="120">
        <v>0</v>
      </c>
      <c r="Z36" s="121">
        <f t="shared" ref="Z36:Z38" si="15">X36+Y36</f>
        <v>62241813.560000002</v>
      </c>
    </row>
    <row r="37" spans="1:26" ht="12.85" customHeight="1">
      <c r="A37" s="273" t="s">
        <v>264</v>
      </c>
      <c r="B37" s="273"/>
      <c r="C37" s="273"/>
      <c r="D37" s="273"/>
      <c r="E37" s="273"/>
      <c r="F37" s="273"/>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85" customHeight="1">
      <c r="A38" s="273" t="s">
        <v>265</v>
      </c>
      <c r="B38" s="273"/>
      <c r="C38" s="273"/>
      <c r="D38" s="273"/>
      <c r="E38" s="273"/>
      <c r="F38" s="273"/>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c r="A39" s="274" t="s">
        <v>411</v>
      </c>
      <c r="B39" s="274"/>
      <c r="C39" s="274"/>
      <c r="D39" s="274"/>
      <c r="E39" s="274"/>
      <c r="F39" s="274"/>
      <c r="G39" s="118">
        <v>31</v>
      </c>
      <c r="H39" s="122">
        <f>H36+H37+H38</f>
        <v>17977569.850000001</v>
      </c>
      <c r="I39" s="122">
        <f t="shared" ref="I39:Z39" si="17">I36+I37+I38</f>
        <v>0</v>
      </c>
      <c r="J39" s="122">
        <f t="shared" si="17"/>
        <v>898878.49</v>
      </c>
      <c r="K39" s="122">
        <f t="shared" si="17"/>
        <v>1035444.85</v>
      </c>
      <c r="L39" s="122">
        <f t="shared" si="17"/>
        <v>1035444.85</v>
      </c>
      <c r="M39" s="122">
        <f t="shared" si="17"/>
        <v>0</v>
      </c>
      <c r="N39" s="122">
        <f t="shared" si="17"/>
        <v>0</v>
      </c>
      <c r="O39" s="122">
        <f t="shared" si="17"/>
        <v>3106719.44</v>
      </c>
      <c r="P39" s="122">
        <f t="shared" si="17"/>
        <v>0</v>
      </c>
      <c r="Q39" s="122">
        <f t="shared" si="17"/>
        <v>0</v>
      </c>
      <c r="R39" s="122">
        <f t="shared" si="17"/>
        <v>0</v>
      </c>
      <c r="S39" s="122">
        <f t="shared" si="17"/>
        <v>0</v>
      </c>
      <c r="T39" s="122">
        <f t="shared" si="17"/>
        <v>0</v>
      </c>
      <c r="U39" s="122">
        <f t="shared" si="17"/>
        <v>0</v>
      </c>
      <c r="V39" s="122">
        <f t="shared" si="17"/>
        <v>37839395.539999999</v>
      </c>
      <c r="W39" s="122">
        <f t="shared" si="17"/>
        <v>2419250.2400000002</v>
      </c>
      <c r="X39" s="122">
        <f>X36+X37+X38</f>
        <v>62241813.560000002</v>
      </c>
      <c r="Y39" s="122">
        <f t="shared" si="17"/>
        <v>0</v>
      </c>
      <c r="Z39" s="122">
        <f t="shared" si="17"/>
        <v>62241813.560000002</v>
      </c>
    </row>
    <row r="40" spans="1:26" ht="12.85" customHeight="1">
      <c r="A40" s="273" t="s">
        <v>266</v>
      </c>
      <c r="B40" s="273"/>
      <c r="C40" s="273"/>
      <c r="D40" s="273"/>
      <c r="E40" s="273"/>
      <c r="F40" s="273"/>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1565124.83</v>
      </c>
      <c r="X40" s="121">
        <f>H40+I40+J40+K40-L40+M40+N40+O40+P40+Q40+R40+V40+W40+S40+T40+U40</f>
        <v>1565124.83</v>
      </c>
      <c r="Y40" s="120">
        <v>0</v>
      </c>
      <c r="Z40" s="121">
        <f t="shared" ref="Z40:Z58" si="18">X40+Y40</f>
        <v>1565124.83</v>
      </c>
    </row>
    <row r="41" spans="1:26" ht="12.85" customHeight="1">
      <c r="A41" s="273" t="s">
        <v>267</v>
      </c>
      <c r="B41" s="273"/>
      <c r="C41" s="273"/>
      <c r="D41" s="273"/>
      <c r="E41" s="273"/>
      <c r="F41" s="273"/>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1" customHeight="1">
      <c r="A42" s="273" t="s">
        <v>279</v>
      </c>
      <c r="B42" s="273"/>
      <c r="C42" s="273"/>
      <c r="D42" s="273"/>
      <c r="E42" s="273"/>
      <c r="F42" s="273"/>
      <c r="G42" s="117">
        <v>34</v>
      </c>
      <c r="H42" s="119">
        <v>0</v>
      </c>
      <c r="I42" s="119">
        <v>0</v>
      </c>
      <c r="J42" s="119">
        <v>0</v>
      </c>
      <c r="K42" s="119">
        <v>0</v>
      </c>
      <c r="L42" s="119">
        <v>0</v>
      </c>
      <c r="M42" s="119">
        <v>0</v>
      </c>
      <c r="N42" s="119">
        <v>0</v>
      </c>
      <c r="O42" s="120">
        <v>-41304.199999999997</v>
      </c>
      <c r="P42" s="119">
        <v>0</v>
      </c>
      <c r="Q42" s="119">
        <v>0</v>
      </c>
      <c r="R42" s="119">
        <v>0</v>
      </c>
      <c r="S42" s="119">
        <v>0</v>
      </c>
      <c r="T42" s="119">
        <v>0</v>
      </c>
      <c r="U42" s="120">
        <v>0</v>
      </c>
      <c r="V42" s="120">
        <v>49220.88</v>
      </c>
      <c r="W42" s="120">
        <v>0</v>
      </c>
      <c r="X42" s="121">
        <f t="shared" si="19"/>
        <v>7916.68</v>
      </c>
      <c r="Y42" s="120">
        <v>0</v>
      </c>
      <c r="Z42" s="121">
        <f t="shared" si="18"/>
        <v>7916.68</v>
      </c>
    </row>
    <row r="43" spans="1:26" ht="20.3" customHeight="1">
      <c r="A43" s="273" t="s">
        <v>400</v>
      </c>
      <c r="B43" s="273"/>
      <c r="C43" s="273"/>
      <c r="D43" s="273"/>
      <c r="E43" s="273"/>
      <c r="F43" s="273"/>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05" customHeight="1">
      <c r="A44" s="273" t="s">
        <v>269</v>
      </c>
      <c r="B44" s="273"/>
      <c r="C44" s="273"/>
      <c r="D44" s="273"/>
      <c r="E44" s="273"/>
      <c r="F44" s="273"/>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c r="A45" s="273" t="s">
        <v>270</v>
      </c>
      <c r="B45" s="273"/>
      <c r="C45" s="273"/>
      <c r="D45" s="273"/>
      <c r="E45" s="273"/>
      <c r="F45" s="273"/>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05" customHeight="1">
      <c r="A46" s="273" t="s">
        <v>280</v>
      </c>
      <c r="B46" s="273"/>
      <c r="C46" s="273"/>
      <c r="D46" s="273"/>
      <c r="E46" s="273"/>
      <c r="F46" s="273"/>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85" customHeight="1">
      <c r="A47" s="273" t="s">
        <v>272</v>
      </c>
      <c r="B47" s="273"/>
      <c r="C47" s="273"/>
      <c r="D47" s="273"/>
      <c r="E47" s="273"/>
      <c r="F47" s="273"/>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85" customHeight="1">
      <c r="A48" s="273" t="s">
        <v>273</v>
      </c>
      <c r="B48" s="273"/>
      <c r="C48" s="273"/>
      <c r="D48" s="273"/>
      <c r="E48" s="273"/>
      <c r="F48" s="273"/>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85" customHeight="1">
      <c r="A49" s="273" t="s">
        <v>274</v>
      </c>
      <c r="B49" s="273"/>
      <c r="C49" s="273"/>
      <c r="D49" s="273"/>
      <c r="E49" s="273"/>
      <c r="F49" s="273"/>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05" customHeight="1">
      <c r="A50" s="273" t="s">
        <v>401</v>
      </c>
      <c r="B50" s="273"/>
      <c r="C50" s="273"/>
      <c r="D50" s="273"/>
      <c r="E50" s="273"/>
      <c r="F50" s="273"/>
      <c r="G50" s="117">
        <v>42</v>
      </c>
      <c r="H50" s="120">
        <v>0</v>
      </c>
      <c r="I50" s="120">
        <v>0</v>
      </c>
      <c r="J50" s="120">
        <v>0</v>
      </c>
      <c r="K50" s="120">
        <v>-1445363.16</v>
      </c>
      <c r="L50" s="120">
        <v>-1445363.16</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c r="A51" s="273" t="s">
        <v>402</v>
      </c>
      <c r="B51" s="273"/>
      <c r="C51" s="273"/>
      <c r="D51" s="273"/>
      <c r="E51" s="273"/>
      <c r="F51" s="273"/>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c r="A52" s="273" t="s">
        <v>403</v>
      </c>
      <c r="B52" s="273"/>
      <c r="C52" s="273"/>
      <c r="D52" s="273"/>
      <c r="E52" s="273"/>
      <c r="F52" s="273"/>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85" customHeight="1">
      <c r="A53" s="273" t="s">
        <v>275</v>
      </c>
      <c r="B53" s="273"/>
      <c r="C53" s="273"/>
      <c r="D53" s="273"/>
      <c r="E53" s="273"/>
      <c r="F53" s="273"/>
      <c r="G53" s="117">
        <v>45</v>
      </c>
      <c r="H53" s="120">
        <v>0</v>
      </c>
      <c r="I53" s="120">
        <v>0</v>
      </c>
      <c r="J53" s="120">
        <v>0</v>
      </c>
      <c r="K53" s="120">
        <v>759183.84</v>
      </c>
      <c r="L53" s="120">
        <v>759183.84</v>
      </c>
      <c r="M53" s="120">
        <v>0</v>
      </c>
      <c r="N53" s="120">
        <v>0</v>
      </c>
      <c r="O53" s="120">
        <v>0</v>
      </c>
      <c r="P53" s="120">
        <v>0</v>
      </c>
      <c r="Q53" s="120">
        <v>0</v>
      </c>
      <c r="R53" s="120">
        <v>0</v>
      </c>
      <c r="S53" s="120">
        <v>0</v>
      </c>
      <c r="T53" s="120">
        <v>0</v>
      </c>
      <c r="U53" s="120">
        <v>0</v>
      </c>
      <c r="V53" s="120">
        <v>-759183.84</v>
      </c>
      <c r="W53" s="120">
        <v>0</v>
      </c>
      <c r="X53" s="121">
        <f t="shared" si="19"/>
        <v>-759183.84</v>
      </c>
      <c r="Y53" s="120">
        <v>0</v>
      </c>
      <c r="Z53" s="121">
        <f t="shared" si="18"/>
        <v>-759183.84</v>
      </c>
    </row>
    <row r="54" spans="1:26" ht="12.85" customHeight="1">
      <c r="A54" s="273" t="s">
        <v>404</v>
      </c>
      <c r="B54" s="273"/>
      <c r="C54" s="273"/>
      <c r="D54" s="273"/>
      <c r="E54" s="273"/>
      <c r="F54" s="273"/>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85" customHeight="1">
      <c r="A55" s="273" t="s">
        <v>412</v>
      </c>
      <c r="B55" s="273"/>
      <c r="C55" s="273"/>
      <c r="D55" s="273"/>
      <c r="E55" s="273"/>
      <c r="F55" s="273"/>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85" customHeight="1">
      <c r="A56" s="273" t="s">
        <v>405</v>
      </c>
      <c r="B56" s="273"/>
      <c r="C56" s="273"/>
      <c r="D56" s="273"/>
      <c r="E56" s="273"/>
      <c r="F56" s="273"/>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85" customHeight="1">
      <c r="A57" s="273" t="s">
        <v>413</v>
      </c>
      <c r="B57" s="273"/>
      <c r="C57" s="273"/>
      <c r="D57" s="273"/>
      <c r="E57" s="273"/>
      <c r="F57" s="273"/>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2419250.2400000002</v>
      </c>
      <c r="W57" s="120">
        <v>-2419250.2400000002</v>
      </c>
      <c r="X57" s="121">
        <f t="shared" si="19"/>
        <v>0</v>
      </c>
      <c r="Y57" s="120">
        <v>0</v>
      </c>
      <c r="Z57" s="121">
        <f t="shared" si="18"/>
        <v>0</v>
      </c>
    </row>
    <row r="58" spans="1:26" ht="12.85" customHeight="1">
      <c r="A58" s="273" t="s">
        <v>407</v>
      </c>
      <c r="B58" s="273"/>
      <c r="C58" s="273"/>
      <c r="D58" s="273"/>
      <c r="E58" s="273"/>
      <c r="F58" s="273"/>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c r="A59" s="274" t="s">
        <v>414</v>
      </c>
      <c r="B59" s="274"/>
      <c r="C59" s="274"/>
      <c r="D59" s="274"/>
      <c r="E59" s="274"/>
      <c r="F59" s="274"/>
      <c r="G59" s="118">
        <v>51</v>
      </c>
      <c r="H59" s="122">
        <f>SUM(H39:H58)</f>
        <v>17977569.850000001</v>
      </c>
      <c r="I59" s="122">
        <f t="shared" ref="I59:Z59" si="20">SUM(I39:I58)</f>
        <v>0</v>
      </c>
      <c r="J59" s="122">
        <f t="shared" si="20"/>
        <v>898878.49</v>
      </c>
      <c r="K59" s="122">
        <f t="shared" si="20"/>
        <v>349265.53</v>
      </c>
      <c r="L59" s="122">
        <f t="shared" si="20"/>
        <v>349265.53</v>
      </c>
      <c r="M59" s="122">
        <f t="shared" si="20"/>
        <v>0</v>
      </c>
      <c r="N59" s="122">
        <f t="shared" si="20"/>
        <v>0</v>
      </c>
      <c r="O59" s="122">
        <f t="shared" si="20"/>
        <v>3065415.24</v>
      </c>
      <c r="P59" s="122">
        <f t="shared" si="20"/>
        <v>0</v>
      </c>
      <c r="Q59" s="122">
        <f t="shared" si="20"/>
        <v>0</v>
      </c>
      <c r="R59" s="122">
        <f t="shared" si="20"/>
        <v>0</v>
      </c>
      <c r="S59" s="122">
        <f t="shared" si="20"/>
        <v>0</v>
      </c>
      <c r="T59" s="122">
        <f t="shared" si="20"/>
        <v>0</v>
      </c>
      <c r="U59" s="122">
        <f t="shared" si="20"/>
        <v>0</v>
      </c>
      <c r="V59" s="122">
        <f t="shared" si="20"/>
        <v>39548682.82</v>
      </c>
      <c r="W59" s="122">
        <f t="shared" si="20"/>
        <v>1565124.83</v>
      </c>
      <c r="X59" s="122">
        <f>SUM(X39:X58)</f>
        <v>63055671.229999997</v>
      </c>
      <c r="Y59" s="122">
        <f t="shared" si="20"/>
        <v>0</v>
      </c>
      <c r="Z59" s="122">
        <f t="shared" si="20"/>
        <v>63055671.229999997</v>
      </c>
    </row>
    <row r="60" spans="1:26">
      <c r="A60" s="281" t="s">
        <v>276</v>
      </c>
      <c r="B60" s="283"/>
      <c r="C60" s="283"/>
      <c r="D60" s="283"/>
      <c r="E60" s="283"/>
      <c r="F60" s="283"/>
      <c r="G60" s="283"/>
      <c r="H60" s="283"/>
      <c r="I60" s="283"/>
      <c r="J60" s="283"/>
      <c r="K60" s="283"/>
      <c r="L60" s="283"/>
      <c r="M60" s="283"/>
      <c r="N60" s="283"/>
      <c r="O60" s="283"/>
      <c r="P60" s="283"/>
      <c r="Q60" s="283"/>
      <c r="R60" s="283"/>
      <c r="S60" s="283"/>
      <c r="T60" s="283"/>
      <c r="U60" s="283"/>
      <c r="V60" s="283"/>
      <c r="W60" s="283"/>
      <c r="X60" s="283"/>
      <c r="Y60" s="283"/>
      <c r="Z60" s="283"/>
    </row>
    <row r="61" spans="1:26" ht="31.55" customHeight="1">
      <c r="A61" s="285" t="s">
        <v>415</v>
      </c>
      <c r="B61" s="285"/>
      <c r="C61" s="285"/>
      <c r="D61" s="285"/>
      <c r="E61" s="285"/>
      <c r="F61" s="285"/>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-41304.199999999997</v>
      </c>
      <c r="P61" s="121">
        <f t="shared" si="21"/>
        <v>0</v>
      </c>
      <c r="Q61" s="121">
        <f t="shared" si="21"/>
        <v>0</v>
      </c>
      <c r="R61" s="121">
        <f t="shared" si="21"/>
        <v>0</v>
      </c>
      <c r="S61" s="121">
        <f t="shared" ref="S61:T61" si="22">SUM(S41:S49)</f>
        <v>0</v>
      </c>
      <c r="T61" s="121">
        <f t="shared" si="22"/>
        <v>0</v>
      </c>
      <c r="U61" s="121">
        <f t="shared" ref="U61" si="23">SUM(U41:U49)</f>
        <v>0</v>
      </c>
      <c r="V61" s="121">
        <f t="shared" si="21"/>
        <v>49220.88</v>
      </c>
      <c r="W61" s="121">
        <f t="shared" si="21"/>
        <v>0</v>
      </c>
      <c r="X61" s="121">
        <f>SUM(X41:X49)</f>
        <v>7916.68</v>
      </c>
      <c r="Y61" s="121">
        <f t="shared" si="21"/>
        <v>0</v>
      </c>
      <c r="Z61" s="121">
        <f t="shared" si="21"/>
        <v>7916.68</v>
      </c>
    </row>
    <row r="62" spans="1:26" ht="27.8" customHeight="1">
      <c r="A62" s="285" t="s">
        <v>416</v>
      </c>
      <c r="B62" s="285"/>
      <c r="C62" s="285"/>
      <c r="D62" s="285"/>
      <c r="E62" s="285"/>
      <c r="F62" s="285"/>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-41304.199999999997</v>
      </c>
      <c r="P62" s="121">
        <f t="shared" si="24"/>
        <v>0</v>
      </c>
      <c r="Q62" s="121">
        <f t="shared" si="24"/>
        <v>0</v>
      </c>
      <c r="R62" s="121">
        <f t="shared" si="24"/>
        <v>0</v>
      </c>
      <c r="S62" s="121">
        <f t="shared" ref="S62:T62" si="25">S40+S61</f>
        <v>0</v>
      </c>
      <c r="T62" s="121">
        <f t="shared" si="25"/>
        <v>0</v>
      </c>
      <c r="U62" s="121">
        <f t="shared" ref="U62" si="26">U40+U61</f>
        <v>0</v>
      </c>
      <c r="V62" s="121">
        <f t="shared" si="24"/>
        <v>49220.88</v>
      </c>
      <c r="W62" s="121">
        <f t="shared" si="24"/>
        <v>1565124.83</v>
      </c>
      <c r="X62" s="121">
        <f>X40+X61</f>
        <v>1573041.51</v>
      </c>
      <c r="Y62" s="121">
        <f t="shared" si="24"/>
        <v>0</v>
      </c>
      <c r="Z62" s="121">
        <f t="shared" si="24"/>
        <v>1573041.51</v>
      </c>
    </row>
    <row r="63" spans="1:26" ht="29.25" customHeight="1">
      <c r="A63" s="285" t="s">
        <v>417</v>
      </c>
      <c r="B63" s="285"/>
      <c r="C63" s="285"/>
      <c r="D63" s="285"/>
      <c r="E63" s="285"/>
      <c r="F63" s="285"/>
      <c r="G63" s="118">
        <v>54</v>
      </c>
      <c r="H63" s="121">
        <f>SUM(H50:H58)</f>
        <v>0</v>
      </c>
      <c r="I63" s="121">
        <f t="shared" ref="I63:Z63" si="27">SUM(I50:I58)</f>
        <v>0</v>
      </c>
      <c r="J63" s="121">
        <f t="shared" si="27"/>
        <v>0</v>
      </c>
      <c r="K63" s="121">
        <f t="shared" si="27"/>
        <v>-686179.32</v>
      </c>
      <c r="L63" s="121">
        <f t="shared" si="27"/>
        <v>-686179.32</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1660066.4</v>
      </c>
      <c r="W63" s="121">
        <f t="shared" si="27"/>
        <v>-2419250.2400000002</v>
      </c>
      <c r="X63" s="121">
        <f>SUM(X50:X58)</f>
        <v>-759183.84</v>
      </c>
      <c r="Y63" s="121">
        <f t="shared" si="27"/>
        <v>0</v>
      </c>
      <c r="Z63" s="121">
        <f t="shared" si="27"/>
        <v>-759183.84</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6"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L417"/>
  <sheetViews>
    <sheetView tabSelected="1" view="pageBreakPreview" topLeftCell="A375" zoomScale="89" zoomScaleNormal="66" zoomScaleSheetLayoutView="89" workbookViewId="0">
      <selection activeCell="F83" sqref="F83"/>
    </sheetView>
  </sheetViews>
  <sheetFormatPr defaultRowHeight="12.7"/>
  <cols>
    <col min="1" max="1" width="19.6640625" customWidth="1"/>
    <col min="2" max="2" width="10.21875" customWidth="1"/>
    <col min="3" max="3" width="13.5546875" customWidth="1"/>
    <col min="5" max="5" width="38.6640625" customWidth="1"/>
    <col min="6" max="6" width="16.88671875" customWidth="1"/>
    <col min="7" max="7" width="15.44140625" customWidth="1"/>
    <col min="9" max="9" width="61.109375" customWidth="1"/>
  </cols>
  <sheetData>
    <row r="1" spans="1:9">
      <c r="A1" s="287" t="s">
        <v>471</v>
      </c>
      <c r="B1" s="288"/>
      <c r="C1" s="288"/>
      <c r="D1" s="288"/>
      <c r="E1" s="288"/>
      <c r="F1" s="288"/>
      <c r="G1" s="288"/>
      <c r="H1" s="288"/>
      <c r="I1" s="288"/>
    </row>
    <row r="2" spans="1:9">
      <c r="A2" s="288"/>
      <c r="B2" s="288"/>
      <c r="C2" s="288"/>
      <c r="D2" s="288"/>
      <c r="E2" s="288"/>
      <c r="F2" s="288"/>
      <c r="G2" s="288"/>
      <c r="H2" s="288"/>
      <c r="I2" s="288"/>
    </row>
    <row r="3" spans="1:9">
      <c r="A3" s="288"/>
      <c r="B3" s="288"/>
      <c r="C3" s="288"/>
      <c r="D3" s="288"/>
      <c r="E3" s="288"/>
      <c r="F3" s="288"/>
      <c r="G3" s="288"/>
      <c r="H3" s="288"/>
      <c r="I3" s="288"/>
    </row>
    <row r="4" spans="1:9">
      <c r="A4" s="288"/>
      <c r="B4" s="288"/>
      <c r="C4" s="288"/>
      <c r="D4" s="288"/>
      <c r="E4" s="288"/>
      <c r="F4" s="288"/>
      <c r="G4" s="288"/>
      <c r="H4" s="288"/>
      <c r="I4" s="288"/>
    </row>
    <row r="5" spans="1:9">
      <c r="A5" s="288"/>
      <c r="B5" s="288"/>
      <c r="C5" s="288"/>
      <c r="D5" s="288"/>
      <c r="E5" s="288"/>
      <c r="F5" s="288"/>
      <c r="G5" s="288"/>
      <c r="H5" s="288"/>
      <c r="I5" s="288"/>
    </row>
    <row r="6" spans="1:9">
      <c r="A6" s="288"/>
      <c r="B6" s="288"/>
      <c r="C6" s="288"/>
      <c r="D6" s="288"/>
      <c r="E6" s="288"/>
      <c r="F6" s="288"/>
      <c r="G6" s="288"/>
      <c r="H6" s="288"/>
      <c r="I6" s="288"/>
    </row>
    <row r="7" spans="1:9">
      <c r="A7" s="288"/>
      <c r="B7" s="288"/>
      <c r="C7" s="288"/>
      <c r="D7" s="288"/>
      <c r="E7" s="288"/>
      <c r="F7" s="288"/>
      <c r="G7" s="288"/>
      <c r="H7" s="288"/>
      <c r="I7" s="288"/>
    </row>
    <row r="8" spans="1:9">
      <c r="A8" s="288"/>
      <c r="B8" s="288"/>
      <c r="C8" s="288"/>
      <c r="D8" s="288"/>
      <c r="E8" s="288"/>
      <c r="F8" s="288"/>
      <c r="G8" s="288"/>
      <c r="H8" s="288"/>
      <c r="I8" s="288"/>
    </row>
    <row r="9" spans="1:9">
      <c r="A9" s="288"/>
      <c r="B9" s="288"/>
      <c r="C9" s="288"/>
      <c r="D9" s="288"/>
      <c r="E9" s="288"/>
      <c r="F9" s="288"/>
      <c r="G9" s="288"/>
      <c r="H9" s="288"/>
      <c r="I9" s="288"/>
    </row>
    <row r="10" spans="1:9">
      <c r="A10" s="288"/>
      <c r="B10" s="288"/>
      <c r="C10" s="288"/>
      <c r="D10" s="288"/>
      <c r="E10" s="288"/>
      <c r="F10" s="288"/>
      <c r="G10" s="288"/>
      <c r="H10" s="288"/>
      <c r="I10" s="288"/>
    </row>
    <row r="11" spans="1:9">
      <c r="A11" s="288"/>
      <c r="B11" s="288"/>
      <c r="C11" s="288"/>
      <c r="D11" s="288"/>
      <c r="E11" s="288"/>
      <c r="F11" s="288"/>
      <c r="G11" s="288"/>
      <c r="H11" s="288"/>
      <c r="I11" s="288"/>
    </row>
    <row r="12" spans="1:9">
      <c r="A12" s="288"/>
      <c r="B12" s="288"/>
      <c r="C12" s="288"/>
      <c r="D12" s="288"/>
      <c r="E12" s="288"/>
      <c r="F12" s="288"/>
      <c r="G12" s="288"/>
      <c r="H12" s="288"/>
      <c r="I12" s="288"/>
    </row>
    <row r="13" spans="1:9">
      <c r="A13" s="288"/>
      <c r="B13" s="288"/>
      <c r="C13" s="288"/>
      <c r="D13" s="288"/>
      <c r="E13" s="288"/>
      <c r="F13" s="288"/>
      <c r="G13" s="288"/>
      <c r="H13" s="288"/>
      <c r="I13" s="288"/>
    </row>
    <row r="14" spans="1:9">
      <c r="A14" s="288"/>
      <c r="B14" s="288"/>
      <c r="C14" s="288"/>
      <c r="D14" s="288"/>
      <c r="E14" s="288"/>
      <c r="F14" s="288"/>
      <c r="G14" s="288"/>
      <c r="H14" s="288"/>
      <c r="I14" s="288"/>
    </row>
    <row r="15" spans="1:9">
      <c r="A15" s="288"/>
      <c r="B15" s="288"/>
      <c r="C15" s="288"/>
      <c r="D15" s="288"/>
      <c r="E15" s="288"/>
      <c r="F15" s="288"/>
      <c r="G15" s="288"/>
      <c r="H15" s="288"/>
      <c r="I15" s="288"/>
    </row>
    <row r="16" spans="1:9">
      <c r="A16" s="288"/>
      <c r="B16" s="288"/>
      <c r="C16" s="288"/>
      <c r="D16" s="288"/>
      <c r="E16" s="288"/>
      <c r="F16" s="288"/>
      <c r="G16" s="288"/>
      <c r="H16" s="288"/>
      <c r="I16" s="288"/>
    </row>
    <row r="17" spans="1:9">
      <c r="A17" s="288"/>
      <c r="B17" s="288"/>
      <c r="C17" s="288"/>
      <c r="D17" s="288"/>
      <c r="E17" s="288"/>
      <c r="F17" s="288"/>
      <c r="G17" s="288"/>
      <c r="H17" s="288"/>
      <c r="I17" s="288"/>
    </row>
    <row r="18" spans="1:9">
      <c r="A18" s="288"/>
      <c r="B18" s="288"/>
      <c r="C18" s="288"/>
      <c r="D18" s="288"/>
      <c r="E18" s="288"/>
      <c r="F18" s="288"/>
      <c r="G18" s="288"/>
      <c r="H18" s="288"/>
      <c r="I18" s="288"/>
    </row>
    <row r="19" spans="1:9">
      <c r="A19" s="288"/>
      <c r="B19" s="288"/>
      <c r="C19" s="288"/>
      <c r="D19" s="288"/>
      <c r="E19" s="288"/>
      <c r="F19" s="288"/>
      <c r="G19" s="288"/>
      <c r="H19" s="288"/>
      <c r="I19" s="288"/>
    </row>
    <row r="20" spans="1:9">
      <c r="A20" s="288"/>
      <c r="B20" s="288"/>
      <c r="C20" s="288"/>
      <c r="D20" s="288"/>
      <c r="E20" s="288"/>
      <c r="F20" s="288"/>
      <c r="G20" s="288"/>
      <c r="H20" s="288"/>
      <c r="I20" s="288"/>
    </row>
    <row r="21" spans="1:9">
      <c r="A21" s="288"/>
      <c r="B21" s="288"/>
      <c r="C21" s="288"/>
      <c r="D21" s="288"/>
      <c r="E21" s="288"/>
      <c r="F21" s="288"/>
      <c r="G21" s="288"/>
      <c r="H21" s="288"/>
      <c r="I21" s="288"/>
    </row>
    <row r="22" spans="1:9">
      <c r="A22" s="288"/>
      <c r="B22" s="288"/>
      <c r="C22" s="288"/>
      <c r="D22" s="288"/>
      <c r="E22" s="288"/>
      <c r="F22" s="288"/>
      <c r="G22" s="288"/>
      <c r="H22" s="288"/>
      <c r="I22" s="288"/>
    </row>
    <row r="23" spans="1:9">
      <c r="A23" s="288"/>
      <c r="B23" s="288"/>
      <c r="C23" s="288"/>
      <c r="D23" s="288"/>
      <c r="E23" s="288"/>
      <c r="F23" s="288"/>
      <c r="G23" s="288"/>
      <c r="H23" s="288"/>
      <c r="I23" s="288"/>
    </row>
    <row r="24" spans="1:9">
      <c r="A24" s="288"/>
      <c r="B24" s="288"/>
      <c r="C24" s="288"/>
      <c r="D24" s="288"/>
      <c r="E24" s="288"/>
      <c r="F24" s="288"/>
      <c r="G24" s="288"/>
      <c r="H24" s="288"/>
      <c r="I24" s="288"/>
    </row>
    <row r="25" spans="1:9">
      <c r="A25" s="288"/>
      <c r="B25" s="288"/>
      <c r="C25" s="288"/>
      <c r="D25" s="288"/>
      <c r="E25" s="288"/>
      <c r="F25" s="288"/>
      <c r="G25" s="288"/>
      <c r="H25" s="288"/>
      <c r="I25" s="288"/>
    </row>
    <row r="26" spans="1:9">
      <c r="A26" s="288"/>
      <c r="B26" s="288"/>
      <c r="C26" s="288"/>
      <c r="D26" s="288"/>
      <c r="E26" s="288"/>
      <c r="F26" s="288"/>
      <c r="G26" s="288"/>
      <c r="H26" s="288"/>
      <c r="I26" s="288"/>
    </row>
    <row r="27" spans="1:9">
      <c r="A27" s="288"/>
      <c r="B27" s="288"/>
      <c r="C27" s="288"/>
      <c r="D27" s="288"/>
      <c r="E27" s="288"/>
      <c r="F27" s="288"/>
      <c r="G27" s="288"/>
      <c r="H27" s="288"/>
      <c r="I27" s="288"/>
    </row>
    <row r="28" spans="1:9">
      <c r="A28" s="288"/>
      <c r="B28" s="288"/>
      <c r="C28" s="288"/>
      <c r="D28" s="288"/>
      <c r="E28" s="288"/>
      <c r="F28" s="288"/>
      <c r="G28" s="288"/>
      <c r="H28" s="288"/>
      <c r="I28" s="288"/>
    </row>
    <row r="29" spans="1:9">
      <c r="A29" s="288"/>
      <c r="B29" s="288"/>
      <c r="C29" s="288"/>
      <c r="D29" s="288"/>
      <c r="E29" s="288"/>
      <c r="F29" s="288"/>
      <c r="G29" s="288"/>
      <c r="H29" s="288"/>
      <c r="I29" s="288"/>
    </row>
    <row r="30" spans="1:9">
      <c r="A30" s="288"/>
      <c r="B30" s="288"/>
      <c r="C30" s="288"/>
      <c r="D30" s="288"/>
      <c r="E30" s="288"/>
      <c r="F30" s="288"/>
      <c r="G30" s="288"/>
      <c r="H30" s="288"/>
      <c r="I30" s="288"/>
    </row>
    <row r="31" spans="1:9">
      <c r="A31" s="288"/>
      <c r="B31" s="288"/>
      <c r="C31" s="288"/>
      <c r="D31" s="288"/>
      <c r="E31" s="288"/>
      <c r="F31" s="288"/>
      <c r="G31" s="288"/>
      <c r="H31" s="288"/>
      <c r="I31" s="288"/>
    </row>
    <row r="32" spans="1:9">
      <c r="A32" s="288"/>
      <c r="B32" s="288"/>
      <c r="C32" s="288"/>
      <c r="D32" s="288"/>
      <c r="E32" s="288"/>
      <c r="F32" s="288"/>
      <c r="G32" s="288"/>
      <c r="H32" s="288"/>
      <c r="I32" s="288"/>
    </row>
    <row r="33" spans="1:12">
      <c r="A33" s="288"/>
      <c r="B33" s="288"/>
      <c r="C33" s="288"/>
      <c r="D33" s="288"/>
      <c r="E33" s="288"/>
      <c r="F33" s="288"/>
      <c r="G33" s="288"/>
      <c r="H33" s="288"/>
      <c r="I33" s="288"/>
    </row>
    <row r="34" spans="1:12">
      <c r="A34" s="288"/>
      <c r="B34" s="288"/>
      <c r="C34" s="288"/>
      <c r="D34" s="288"/>
      <c r="E34" s="288"/>
      <c r="F34" s="288"/>
      <c r="G34" s="288"/>
      <c r="H34" s="288"/>
      <c r="I34" s="288"/>
    </row>
    <row r="35" spans="1:12">
      <c r="A35" s="288"/>
      <c r="B35" s="288"/>
      <c r="C35" s="288"/>
      <c r="D35" s="288"/>
      <c r="E35" s="288"/>
      <c r="F35" s="288"/>
      <c r="G35" s="288"/>
      <c r="H35" s="288"/>
      <c r="I35" s="288"/>
    </row>
    <row r="36" spans="1:12">
      <c r="A36" s="288"/>
      <c r="B36" s="288"/>
      <c r="C36" s="288"/>
      <c r="D36" s="288"/>
      <c r="E36" s="288"/>
      <c r="F36" s="288"/>
      <c r="G36" s="288"/>
      <c r="H36" s="288"/>
      <c r="I36" s="288"/>
    </row>
    <row r="37" spans="1:12">
      <c r="A37" s="288"/>
      <c r="B37" s="288"/>
      <c r="C37" s="288"/>
      <c r="D37" s="288"/>
      <c r="E37" s="288"/>
      <c r="F37" s="288"/>
      <c r="G37" s="288"/>
      <c r="H37" s="288"/>
      <c r="I37" s="288"/>
    </row>
    <row r="38" spans="1:12">
      <c r="A38" s="288"/>
      <c r="B38" s="288"/>
      <c r="C38" s="288"/>
      <c r="D38" s="288"/>
      <c r="E38" s="288"/>
      <c r="F38" s="288"/>
      <c r="G38" s="288"/>
      <c r="H38" s="288"/>
      <c r="I38" s="288"/>
    </row>
    <row r="39" spans="1:12">
      <c r="A39" s="288"/>
      <c r="B39" s="288"/>
      <c r="C39" s="288"/>
      <c r="D39" s="288"/>
      <c r="E39" s="288"/>
      <c r="F39" s="288"/>
      <c r="G39" s="288"/>
      <c r="H39" s="288"/>
      <c r="I39" s="288"/>
    </row>
    <row r="40" spans="1:12">
      <c r="A40" s="288"/>
      <c r="B40" s="288"/>
      <c r="C40" s="288"/>
      <c r="D40" s="288"/>
      <c r="E40" s="288"/>
      <c r="F40" s="288"/>
      <c r="G40" s="288"/>
      <c r="H40" s="288"/>
      <c r="I40" s="288"/>
    </row>
    <row r="41" spans="1:12">
      <c r="A41" s="288"/>
      <c r="B41" s="288"/>
      <c r="C41" s="288"/>
      <c r="D41" s="288"/>
      <c r="E41" s="288"/>
      <c r="F41" s="288"/>
      <c r="G41" s="288"/>
      <c r="H41" s="288"/>
      <c r="I41" s="288"/>
    </row>
    <row r="42" spans="1:12">
      <c r="A42" s="288"/>
      <c r="B42" s="288"/>
      <c r="C42" s="288"/>
      <c r="D42" s="288"/>
      <c r="E42" s="288"/>
      <c r="F42" s="288"/>
      <c r="G42" s="288"/>
      <c r="H42" s="288"/>
      <c r="I42" s="288"/>
    </row>
    <row r="43" spans="1:12">
      <c r="A43" s="288"/>
      <c r="B43" s="288"/>
      <c r="C43" s="288"/>
      <c r="D43" s="288"/>
      <c r="E43" s="288"/>
      <c r="F43" s="288"/>
      <c r="G43" s="288"/>
      <c r="H43" s="288"/>
      <c r="I43" s="288"/>
    </row>
    <row r="44" spans="1:12" ht="185.2" customHeight="1">
      <c r="A44" s="288"/>
      <c r="B44" s="288"/>
      <c r="C44" s="288"/>
      <c r="D44" s="288"/>
      <c r="E44" s="288"/>
      <c r="F44" s="288"/>
      <c r="G44" s="288"/>
      <c r="H44" s="288"/>
      <c r="I44" s="288"/>
    </row>
    <row r="45" spans="1:12" ht="163.05000000000001" customHeight="1">
      <c r="A45" s="288"/>
      <c r="B45" s="288"/>
      <c r="C45" s="288"/>
      <c r="D45" s="288"/>
      <c r="E45" s="288"/>
      <c r="F45" s="288"/>
      <c r="G45" s="288"/>
      <c r="H45" s="288"/>
      <c r="I45" s="288"/>
    </row>
    <row r="46" spans="1:12" ht="43.8" customHeight="1">
      <c r="A46" s="290" t="s">
        <v>472</v>
      </c>
      <c r="B46" s="290"/>
      <c r="C46" s="290"/>
      <c r="D46" s="290"/>
      <c r="E46" s="290"/>
      <c r="F46" s="290"/>
      <c r="G46" s="290"/>
      <c r="H46" s="290"/>
      <c r="I46" s="290"/>
      <c r="J46" s="291"/>
      <c r="K46" s="291"/>
      <c r="L46" s="291"/>
    </row>
    <row r="48" spans="1:12">
      <c r="A48" s="429" t="s">
        <v>728</v>
      </c>
      <c r="B48" s="429"/>
      <c r="C48" s="429"/>
      <c r="D48" s="429"/>
      <c r="E48" s="429"/>
      <c r="F48" s="429"/>
      <c r="G48" s="429"/>
      <c r="H48" s="429"/>
      <c r="I48" s="429"/>
    </row>
    <row r="49" spans="1:12">
      <c r="A49" s="429" t="s">
        <v>729</v>
      </c>
      <c r="B49" s="429"/>
      <c r="C49" s="429"/>
      <c r="D49" s="429"/>
      <c r="E49" s="429"/>
      <c r="F49" s="429"/>
      <c r="G49" s="429"/>
      <c r="H49" s="429"/>
      <c r="I49" s="429"/>
    </row>
    <row r="50" spans="1:12">
      <c r="A50" s="429" t="s">
        <v>730</v>
      </c>
      <c r="B50" s="429"/>
      <c r="C50" s="429"/>
      <c r="D50" s="429"/>
      <c r="E50" s="429"/>
      <c r="F50" s="429"/>
      <c r="G50" s="429"/>
      <c r="H50" s="429"/>
      <c r="I50" s="429"/>
    </row>
    <row r="51" spans="1:12" ht="33.450000000000003" customHeight="1">
      <c r="A51" s="430" t="s">
        <v>731</v>
      </c>
      <c r="B51" s="430"/>
      <c r="C51" s="430"/>
      <c r="D51" s="430"/>
      <c r="E51" s="430"/>
      <c r="F51" s="430"/>
      <c r="G51" s="430"/>
      <c r="H51" s="430"/>
      <c r="I51" s="430"/>
      <c r="J51" s="291"/>
      <c r="K51" s="291"/>
      <c r="L51" s="291"/>
    </row>
    <row r="52" spans="1:12" ht="27.1" customHeight="1">
      <c r="A52" s="430" t="s">
        <v>732</v>
      </c>
      <c r="B52" s="430"/>
      <c r="C52" s="430"/>
      <c r="D52" s="430"/>
      <c r="E52" s="430"/>
      <c r="F52" s="430"/>
      <c r="G52" s="430"/>
      <c r="H52" s="430"/>
      <c r="I52" s="430"/>
    </row>
    <row r="53" spans="1:12">
      <c r="A53" s="429" t="s">
        <v>733</v>
      </c>
      <c r="B53" s="429"/>
      <c r="C53" s="429"/>
      <c r="D53" s="429"/>
      <c r="E53" s="429"/>
      <c r="F53" s="429"/>
      <c r="G53" s="429"/>
      <c r="H53" s="429"/>
      <c r="I53" s="429"/>
    </row>
    <row r="54" spans="1:12">
      <c r="A54" s="429" t="s">
        <v>734</v>
      </c>
      <c r="B54" s="429"/>
      <c r="C54" s="429"/>
      <c r="D54" s="429"/>
      <c r="E54" s="429"/>
      <c r="F54" s="429"/>
      <c r="G54" s="429"/>
      <c r="H54" s="429"/>
      <c r="I54" s="429"/>
    </row>
    <row r="55" spans="1:12">
      <c r="A55" s="292"/>
      <c r="B55" s="293"/>
      <c r="C55" s="293"/>
      <c r="D55" s="293"/>
      <c r="E55" s="293"/>
      <c r="F55" s="293"/>
      <c r="G55" s="293"/>
      <c r="H55" s="293"/>
      <c r="I55" s="293"/>
    </row>
    <row r="56" spans="1:12">
      <c r="A56" s="294" t="s">
        <v>473</v>
      </c>
      <c r="B56" s="293"/>
      <c r="C56" s="293"/>
      <c r="D56" s="293"/>
      <c r="E56" s="293"/>
      <c r="F56" s="293"/>
      <c r="G56" s="293"/>
      <c r="H56" s="293"/>
      <c r="I56" s="293"/>
    </row>
    <row r="57" spans="1:12" ht="15.55">
      <c r="A57" s="295"/>
      <c r="B57" s="296"/>
      <c r="C57" s="296"/>
      <c r="D57" s="296"/>
      <c r="E57" s="296"/>
      <c r="F57" s="296"/>
      <c r="G57" s="296"/>
      <c r="H57" s="296"/>
      <c r="I57" s="296"/>
    </row>
    <row r="58" spans="1:12" ht="14.4">
      <c r="A58" s="428"/>
      <c r="B58" s="426" t="s">
        <v>474</v>
      </c>
      <c r="C58" s="409" t="s">
        <v>475</v>
      </c>
      <c r="D58" s="296"/>
      <c r="E58" s="296"/>
      <c r="F58" s="296"/>
      <c r="G58" s="296"/>
      <c r="H58" s="296"/>
      <c r="I58" s="296"/>
    </row>
    <row r="59" spans="1:12" ht="14.4">
      <c r="A59" s="428"/>
      <c r="B59" s="431" t="s">
        <v>735</v>
      </c>
      <c r="C59" s="431" t="s">
        <v>735</v>
      </c>
      <c r="D59" s="296"/>
      <c r="E59" s="296"/>
      <c r="F59" s="296"/>
      <c r="G59" s="296"/>
      <c r="H59" s="296"/>
      <c r="I59" s="296"/>
    </row>
    <row r="60" spans="1:12" ht="21.9" customHeight="1">
      <c r="A60" s="428"/>
      <c r="B60" s="426" t="s">
        <v>476</v>
      </c>
      <c r="C60" s="409" t="s">
        <v>476</v>
      </c>
      <c r="D60" s="296"/>
      <c r="E60" s="296"/>
      <c r="F60" s="296"/>
      <c r="G60" s="296"/>
      <c r="H60" s="296"/>
      <c r="I60" s="296"/>
    </row>
    <row r="61" spans="1:12" ht="14.4">
      <c r="A61" s="309" t="s">
        <v>477</v>
      </c>
      <c r="B61" s="410">
        <v>4749</v>
      </c>
      <c r="C61" s="410">
        <v>4869</v>
      </c>
      <c r="D61" s="296"/>
      <c r="E61" s="296"/>
      <c r="F61" s="296"/>
      <c r="G61" s="296"/>
      <c r="H61" s="296"/>
      <c r="I61" s="296"/>
    </row>
    <row r="62" spans="1:12" ht="14.4">
      <c r="A62" s="309" t="s">
        <v>478</v>
      </c>
      <c r="B62" s="410">
        <v>2394</v>
      </c>
      <c r="C62" s="410">
        <v>2800</v>
      </c>
      <c r="D62" s="296"/>
      <c r="E62" s="296"/>
      <c r="F62" s="296"/>
      <c r="G62" s="296"/>
      <c r="H62" s="296"/>
      <c r="I62" s="296"/>
    </row>
    <row r="63" spans="1:12" ht="28.8">
      <c r="A63" s="309" t="s">
        <v>479</v>
      </c>
      <c r="B63" s="427">
        <v>-711</v>
      </c>
      <c r="C63" s="427">
        <v>-687</v>
      </c>
      <c r="D63" s="296"/>
      <c r="E63" s="296"/>
      <c r="F63" s="296"/>
      <c r="G63" s="296"/>
      <c r="H63" s="296"/>
      <c r="I63" s="296"/>
    </row>
    <row r="64" spans="1:12" ht="14.4">
      <c r="A64" s="309" t="s">
        <v>480</v>
      </c>
      <c r="B64" s="410">
        <v>1087</v>
      </c>
      <c r="C64" s="410">
        <v>1565</v>
      </c>
      <c r="D64" s="296"/>
      <c r="E64" s="296"/>
      <c r="F64" s="296"/>
      <c r="G64" s="296"/>
      <c r="H64" s="296"/>
      <c r="I64" s="296"/>
    </row>
    <row r="65" spans="1:12" ht="14.4">
      <c r="A65" s="127"/>
      <c r="B65" s="127"/>
      <c r="C65" s="127"/>
      <c r="D65" s="296"/>
      <c r="E65" s="296"/>
      <c r="F65" s="296"/>
      <c r="G65" s="296"/>
      <c r="H65" s="296"/>
      <c r="I65" s="296"/>
    </row>
    <row r="66" spans="1:12" ht="28.8">
      <c r="A66" s="428"/>
      <c r="B66" s="426" t="s">
        <v>524</v>
      </c>
      <c r="C66" s="426" t="s">
        <v>525</v>
      </c>
      <c r="D66" s="296"/>
      <c r="E66" s="296"/>
      <c r="F66" s="296"/>
      <c r="G66" s="296"/>
      <c r="H66" s="296"/>
      <c r="I66" s="296"/>
    </row>
    <row r="67" spans="1:12" ht="14.4">
      <c r="A67" s="428"/>
      <c r="B67" s="426" t="s">
        <v>474</v>
      </c>
      <c r="C67" s="426" t="s">
        <v>475</v>
      </c>
      <c r="D67" s="296"/>
      <c r="E67" s="296"/>
      <c r="F67" s="296"/>
      <c r="G67" s="296"/>
      <c r="H67" s="296"/>
      <c r="I67" s="296"/>
    </row>
    <row r="68" spans="1:12" ht="28.8">
      <c r="A68" s="428"/>
      <c r="B68" s="426" t="s">
        <v>476</v>
      </c>
      <c r="C68" s="409" t="s">
        <v>476</v>
      </c>
      <c r="D68" s="296"/>
      <c r="E68" s="296"/>
      <c r="F68" s="296"/>
      <c r="G68" s="296"/>
      <c r="H68" s="296"/>
      <c r="I68" s="296"/>
    </row>
    <row r="69" spans="1:12" ht="14.4">
      <c r="A69" s="309" t="s">
        <v>727</v>
      </c>
      <c r="B69" s="410">
        <v>30588</v>
      </c>
      <c r="C69" s="410">
        <v>28380</v>
      </c>
      <c r="D69" s="296"/>
      <c r="E69" s="296"/>
      <c r="F69" s="296"/>
      <c r="G69" s="296"/>
      <c r="H69" s="296"/>
      <c r="I69" s="296"/>
    </row>
    <row r="70" spans="1:12" ht="15.55">
      <c r="A70" s="295"/>
      <c r="B70" s="296"/>
      <c r="C70" s="296"/>
      <c r="D70" s="296"/>
      <c r="E70" s="296"/>
      <c r="F70" s="296"/>
      <c r="G70" s="296"/>
      <c r="H70" s="296"/>
      <c r="I70" s="296"/>
    </row>
    <row r="71" spans="1:12">
      <c r="A71" s="297" t="s">
        <v>481</v>
      </c>
      <c r="B71" s="297"/>
      <c r="C71" s="297"/>
      <c r="D71" s="297"/>
      <c r="E71" s="297"/>
      <c r="F71" s="297"/>
      <c r="G71" s="297"/>
      <c r="H71" s="297"/>
      <c r="I71" s="297"/>
      <c r="J71" s="291"/>
      <c r="K71" s="291"/>
      <c r="L71" s="291"/>
    </row>
    <row r="72" spans="1:12">
      <c r="A72" s="294" t="s">
        <v>482</v>
      </c>
      <c r="B72" s="293"/>
      <c r="C72" s="293"/>
      <c r="D72" s="293"/>
      <c r="E72" s="293"/>
      <c r="F72" s="293"/>
      <c r="G72" s="293"/>
      <c r="H72" s="293"/>
      <c r="I72" s="293"/>
      <c r="J72" s="293"/>
      <c r="K72" s="293"/>
      <c r="L72" s="293"/>
    </row>
    <row r="73" spans="1:12">
      <c r="A73" s="294"/>
      <c r="B73" s="293"/>
      <c r="C73" s="293"/>
      <c r="D73" s="293"/>
      <c r="E73" s="293"/>
      <c r="F73" s="293"/>
      <c r="G73" s="293"/>
      <c r="H73" s="293"/>
      <c r="I73" s="293"/>
      <c r="J73" s="293"/>
      <c r="K73" s="293"/>
      <c r="L73" s="293"/>
    </row>
    <row r="74" spans="1:12" ht="28.25" customHeight="1">
      <c r="A74" s="297" t="s">
        <v>483</v>
      </c>
      <c r="B74" s="297"/>
      <c r="C74" s="297"/>
      <c r="D74" s="297"/>
      <c r="E74" s="297"/>
      <c r="F74" s="297"/>
      <c r="G74" s="297"/>
      <c r="H74" s="297"/>
      <c r="I74" s="297"/>
      <c r="J74" s="293"/>
      <c r="K74" s="293"/>
      <c r="L74" s="293"/>
    </row>
    <row r="75" spans="1:12">
      <c r="A75" s="294" t="s">
        <v>484</v>
      </c>
      <c r="B75" s="293"/>
      <c r="C75" s="293"/>
      <c r="D75" s="293"/>
      <c r="E75" s="293"/>
      <c r="F75" s="293"/>
      <c r="G75" s="293"/>
      <c r="H75" s="293"/>
      <c r="I75" s="293"/>
      <c r="J75" s="293"/>
      <c r="K75" s="293"/>
      <c r="L75" s="293"/>
    </row>
    <row r="76" spans="1:12">
      <c r="A76" s="293"/>
      <c r="B76" s="293"/>
      <c r="C76" s="293"/>
      <c r="D76" s="293"/>
      <c r="E76" s="293"/>
      <c r="F76" s="293"/>
      <c r="G76" s="293"/>
      <c r="H76" s="293"/>
      <c r="I76" s="293"/>
      <c r="J76" s="293"/>
      <c r="K76" s="293"/>
      <c r="L76" s="293"/>
    </row>
    <row r="77" spans="1:12">
      <c r="A77" s="298" t="s">
        <v>485</v>
      </c>
      <c r="B77" s="293"/>
      <c r="C77" s="293"/>
      <c r="D77" s="293"/>
      <c r="E77" s="293"/>
      <c r="F77" s="293"/>
      <c r="G77" s="293"/>
      <c r="H77" s="293"/>
      <c r="I77" s="293"/>
      <c r="J77" s="293"/>
      <c r="K77" s="293"/>
      <c r="L77" s="293"/>
    </row>
    <row r="78" spans="1:12">
      <c r="A78" s="299"/>
      <c r="B78" s="300"/>
      <c r="C78" s="301"/>
      <c r="D78" s="300"/>
      <c r="E78" s="293"/>
      <c r="F78" s="293"/>
      <c r="G78" s="293"/>
      <c r="H78" s="293"/>
      <c r="I78" s="293"/>
      <c r="J78" s="293"/>
      <c r="K78" s="293"/>
      <c r="L78" s="293"/>
    </row>
    <row r="79" spans="1:12">
      <c r="A79" s="297" t="s">
        <v>486</v>
      </c>
      <c r="B79" s="297"/>
      <c r="C79" s="297"/>
      <c r="D79" s="297"/>
      <c r="E79" s="297"/>
      <c r="F79" s="297"/>
      <c r="G79" s="297"/>
      <c r="H79" s="297"/>
      <c r="I79" s="297"/>
      <c r="J79" s="293"/>
      <c r="K79" s="293"/>
      <c r="L79" s="293"/>
    </row>
    <row r="80" spans="1:12">
      <c r="A80" s="299"/>
      <c r="B80" s="303"/>
      <c r="C80" s="301"/>
      <c r="D80" s="303"/>
      <c r="E80" s="293"/>
      <c r="F80" s="293"/>
      <c r="G80" s="293"/>
      <c r="H80" s="293"/>
      <c r="I80" s="293"/>
      <c r="J80" s="293"/>
      <c r="K80" s="293"/>
      <c r="L80" s="293"/>
    </row>
    <row r="81" spans="1:12" ht="15.55">
      <c r="A81" s="304" t="s">
        <v>487</v>
      </c>
      <c r="E81" s="293"/>
      <c r="F81" s="293"/>
      <c r="G81" s="293"/>
      <c r="H81" s="293"/>
      <c r="I81" s="293"/>
      <c r="J81" s="293"/>
      <c r="K81" s="293"/>
      <c r="L81" s="293"/>
    </row>
    <row r="82" spans="1:12" ht="15" thickBot="1">
      <c r="A82" s="305" t="s">
        <v>488</v>
      </c>
      <c r="B82" s="306" t="s">
        <v>474</v>
      </c>
      <c r="C82" s="124"/>
      <c r="D82" s="306" t="s">
        <v>475</v>
      </c>
      <c r="E82" s="293"/>
      <c r="F82" s="293"/>
      <c r="G82" s="293"/>
      <c r="H82" s="293"/>
      <c r="I82" s="293"/>
      <c r="J82" s="293"/>
      <c r="K82" s="293"/>
      <c r="L82" s="293"/>
    </row>
    <row r="83" spans="1:12" ht="14.4">
      <c r="A83" s="125"/>
      <c r="B83" s="126"/>
      <c r="C83" s="126"/>
      <c r="D83" s="126"/>
      <c r="E83" s="293"/>
      <c r="F83" s="293"/>
      <c r="G83" s="293"/>
      <c r="H83" s="293"/>
      <c r="I83" s="293"/>
      <c r="J83" s="293"/>
      <c r="K83" s="293"/>
      <c r="L83" s="293"/>
    </row>
    <row r="84" spans="1:12" ht="43.2">
      <c r="A84" s="305" t="s">
        <v>489</v>
      </c>
      <c r="B84" s="307">
        <v>605</v>
      </c>
      <c r="C84" s="124"/>
      <c r="D84" s="307">
        <v>16</v>
      </c>
      <c r="E84" s="293"/>
      <c r="F84" s="293"/>
      <c r="G84" s="293"/>
      <c r="H84" s="293"/>
      <c r="I84" s="293"/>
      <c r="J84" s="293"/>
      <c r="K84" s="293"/>
      <c r="L84" s="293"/>
    </row>
    <row r="85" spans="1:12" ht="43.2">
      <c r="A85" s="305" t="s">
        <v>490</v>
      </c>
      <c r="B85" s="307">
        <v>710</v>
      </c>
      <c r="C85" s="124"/>
      <c r="D85" s="307">
        <v>637</v>
      </c>
      <c r="E85" s="293"/>
      <c r="F85" s="293"/>
      <c r="G85" s="293"/>
      <c r="H85" s="293"/>
      <c r="I85" s="293"/>
      <c r="J85" s="293"/>
      <c r="K85" s="293"/>
      <c r="L85" s="293"/>
    </row>
    <row r="86" spans="1:12" ht="28.8">
      <c r="A86" s="305" t="s">
        <v>491</v>
      </c>
      <c r="B86" s="307" t="s">
        <v>492</v>
      </c>
      <c r="C86" s="124"/>
      <c r="D86" s="307">
        <v>124</v>
      </c>
      <c r="E86" s="293"/>
      <c r="F86" s="293"/>
      <c r="G86" s="293"/>
      <c r="H86" s="293"/>
      <c r="I86" s="293"/>
      <c r="J86" s="293"/>
      <c r="K86" s="293"/>
      <c r="L86" s="293"/>
    </row>
    <row r="87" spans="1:12" ht="29.4" thickBot="1">
      <c r="A87" s="305" t="s">
        <v>493</v>
      </c>
      <c r="B87" s="308">
        <v>205</v>
      </c>
      <c r="C87" s="124"/>
      <c r="D87" s="308">
        <v>241</v>
      </c>
      <c r="E87" s="293"/>
      <c r="F87" s="293"/>
      <c r="G87" s="293"/>
      <c r="H87" s="293"/>
      <c r="I87" s="293"/>
      <c r="J87" s="293"/>
      <c r="K87" s="293"/>
      <c r="L87" s="293"/>
    </row>
    <row r="88" spans="1:12" ht="28.8">
      <c r="A88" s="309" t="s">
        <v>494</v>
      </c>
      <c r="B88" s="310">
        <v>1520</v>
      </c>
      <c r="C88" s="124"/>
      <c r="D88" s="310">
        <v>1018</v>
      </c>
      <c r="E88" s="293"/>
      <c r="F88" s="293"/>
      <c r="G88" s="293"/>
      <c r="H88" s="293"/>
      <c r="I88" s="293"/>
      <c r="J88" s="293"/>
      <c r="K88" s="293"/>
      <c r="L88" s="293"/>
    </row>
    <row r="89" spans="1:12" ht="14.4">
      <c r="A89" s="124"/>
      <c r="B89" s="124"/>
      <c r="C89" s="124"/>
      <c r="D89" s="124"/>
      <c r="E89" s="293"/>
      <c r="F89" s="293"/>
      <c r="G89" s="293"/>
      <c r="H89" s="293"/>
      <c r="I89" s="293"/>
      <c r="J89" s="293"/>
      <c r="K89" s="293"/>
      <c r="L89" s="293"/>
    </row>
    <row r="90" spans="1:12" ht="28.8">
      <c r="A90" s="305" t="s">
        <v>495</v>
      </c>
      <c r="B90" s="311">
        <v>2938</v>
      </c>
      <c r="C90" s="124"/>
      <c r="D90" s="311">
        <v>3545</v>
      </c>
      <c r="E90" s="293"/>
      <c r="F90" s="293"/>
      <c r="G90" s="293"/>
      <c r="H90" s="293"/>
      <c r="I90" s="293"/>
      <c r="J90" s="293"/>
      <c r="K90" s="293"/>
      <c r="L90" s="293"/>
    </row>
    <row r="91" spans="1:12" ht="43.2">
      <c r="A91" s="305" t="s">
        <v>496</v>
      </c>
      <c r="B91" s="312">
        <v>205</v>
      </c>
      <c r="C91" s="124"/>
      <c r="D91" s="312">
        <v>221</v>
      </c>
      <c r="E91" s="313"/>
      <c r="F91" s="313"/>
      <c r="G91" s="314"/>
      <c r="H91" s="293"/>
      <c r="I91" s="293"/>
      <c r="J91" s="293"/>
      <c r="K91" s="293"/>
      <c r="L91" s="293"/>
    </row>
    <row r="92" spans="1:12" ht="15" thickBot="1">
      <c r="A92" s="305" t="s">
        <v>497</v>
      </c>
      <c r="B92" s="308">
        <v>86</v>
      </c>
      <c r="C92" s="124"/>
      <c r="D92" s="308">
        <v>85</v>
      </c>
      <c r="E92" s="313"/>
      <c r="F92" s="313"/>
      <c r="G92" s="314"/>
      <c r="H92" s="293"/>
      <c r="I92" s="293"/>
      <c r="J92" s="293"/>
      <c r="K92" s="293"/>
      <c r="L92" s="293"/>
    </row>
    <row r="93" spans="1:12" ht="62.5" customHeight="1" thickBot="1">
      <c r="A93" s="309" t="s">
        <v>498</v>
      </c>
      <c r="B93" s="315">
        <v>3229</v>
      </c>
      <c r="C93" s="124"/>
      <c r="D93" s="315">
        <v>3851</v>
      </c>
      <c r="E93" s="316"/>
      <c r="F93" s="316"/>
      <c r="G93" s="316"/>
      <c r="H93" s="293"/>
      <c r="I93" s="293"/>
      <c r="J93" s="293"/>
      <c r="K93" s="293"/>
      <c r="L93" s="293"/>
    </row>
    <row r="94" spans="1:12" ht="15" thickBot="1">
      <c r="A94" s="124"/>
      <c r="B94" s="317"/>
      <c r="C94" s="124"/>
      <c r="D94" s="317"/>
      <c r="E94" s="316"/>
      <c r="F94" s="316"/>
      <c r="G94" s="303"/>
      <c r="H94" s="293"/>
      <c r="I94" s="293"/>
      <c r="J94" s="293"/>
      <c r="K94" s="293"/>
      <c r="L94" s="293"/>
    </row>
    <row r="95" spans="1:12" ht="29.4" thickBot="1">
      <c r="A95" s="309" t="s">
        <v>499</v>
      </c>
      <c r="B95" s="318">
        <v>4749</v>
      </c>
      <c r="C95" s="124"/>
      <c r="D95" s="318">
        <v>4869</v>
      </c>
      <c r="E95" s="316"/>
      <c r="F95" s="316"/>
      <c r="G95" s="303"/>
      <c r="H95" s="293"/>
      <c r="I95" s="293"/>
      <c r="J95" s="293"/>
      <c r="K95" s="293"/>
      <c r="L95" s="293"/>
    </row>
    <row r="96" spans="1:12" ht="13.85" thickTop="1">
      <c r="A96" s="319"/>
      <c r="E96" s="320"/>
      <c r="F96" s="320"/>
      <c r="G96" s="321"/>
      <c r="H96" s="293"/>
      <c r="I96" s="293"/>
      <c r="J96" s="293"/>
      <c r="K96" s="293"/>
      <c r="L96" s="293"/>
    </row>
    <row r="97" spans="1:12" ht="14.4">
      <c r="A97" s="322" t="s">
        <v>500</v>
      </c>
      <c r="B97" s="322"/>
      <c r="C97" s="322"/>
      <c r="D97" s="322"/>
      <c r="E97" s="322"/>
      <c r="F97" s="322"/>
      <c r="G97" s="322"/>
      <c r="H97" s="322"/>
      <c r="I97" s="322"/>
      <c r="J97" s="293"/>
      <c r="K97" s="293"/>
      <c r="L97" s="293"/>
    </row>
    <row r="98" spans="1:12" ht="14.4">
      <c r="A98" s="323" t="s">
        <v>501</v>
      </c>
      <c r="B98" s="323"/>
      <c r="C98" s="323"/>
      <c r="D98" s="323"/>
      <c r="E98" s="323"/>
      <c r="F98" s="323"/>
      <c r="G98" s="323"/>
      <c r="H98" s="323"/>
      <c r="I98" s="323"/>
      <c r="J98" s="293"/>
      <c r="K98" s="293"/>
      <c r="L98" s="293"/>
    </row>
    <row r="99" spans="1:12" ht="40.35" customHeight="1">
      <c r="A99" s="324" t="s">
        <v>502</v>
      </c>
      <c r="B99" s="324"/>
      <c r="C99" s="324"/>
      <c r="D99" s="324"/>
      <c r="E99" s="324"/>
      <c r="F99" s="324"/>
      <c r="G99" s="324"/>
      <c r="H99" s="324"/>
      <c r="I99" s="324"/>
      <c r="J99" s="293"/>
      <c r="K99" s="293"/>
      <c r="L99" s="293"/>
    </row>
    <row r="100" spans="1:12" ht="14.4">
      <c r="A100" s="322" t="s">
        <v>503</v>
      </c>
      <c r="B100" s="322"/>
      <c r="C100" s="322"/>
      <c r="D100" s="322"/>
      <c r="E100" s="322"/>
      <c r="F100" s="322"/>
      <c r="G100" s="322"/>
      <c r="H100" s="322"/>
      <c r="I100" s="322"/>
      <c r="J100" s="293"/>
      <c r="K100" s="293"/>
      <c r="L100" s="293"/>
    </row>
    <row r="101" spans="1:12">
      <c r="A101" s="325"/>
      <c r="B101" s="326"/>
      <c r="C101" s="327"/>
      <c r="D101" s="327"/>
      <c r="E101" s="327"/>
      <c r="F101" s="327"/>
      <c r="G101" s="328"/>
      <c r="H101" s="293"/>
      <c r="I101" s="293"/>
      <c r="J101" s="293"/>
      <c r="K101" s="293"/>
      <c r="L101" s="293"/>
    </row>
    <row r="102" spans="1:12" ht="15.55">
      <c r="A102" s="304" t="s">
        <v>504</v>
      </c>
      <c r="H102" s="293"/>
      <c r="I102" s="293"/>
      <c r="J102" s="293"/>
      <c r="K102" s="293"/>
      <c r="L102" s="293"/>
    </row>
    <row r="103" spans="1:12" ht="15.55">
      <c r="A103" s="304"/>
      <c r="H103" s="293"/>
      <c r="I103" s="293"/>
      <c r="J103" s="293"/>
      <c r="K103" s="293"/>
      <c r="L103" s="293"/>
    </row>
    <row r="104" spans="1:12" ht="13.25">
      <c r="A104" s="329" t="s">
        <v>488</v>
      </c>
      <c r="B104" s="330" t="s">
        <v>475</v>
      </c>
      <c r="C104" s="330"/>
      <c r="D104" s="330"/>
      <c r="E104" s="330"/>
      <c r="F104" s="330"/>
      <c r="G104" s="330"/>
      <c r="H104" s="293"/>
      <c r="I104" s="293"/>
      <c r="J104" s="293"/>
      <c r="K104" s="293"/>
      <c r="L104" s="293"/>
    </row>
    <row r="105" spans="1:12" ht="13.25">
      <c r="A105" s="331"/>
      <c r="B105" s="332" t="s">
        <v>505</v>
      </c>
      <c r="C105" s="333" t="s">
        <v>506</v>
      </c>
      <c r="D105" s="333" t="s">
        <v>507</v>
      </c>
      <c r="E105" s="333" t="s">
        <v>508</v>
      </c>
      <c r="F105" s="334" t="s">
        <v>509</v>
      </c>
      <c r="G105" s="335" t="s">
        <v>510</v>
      </c>
      <c r="H105" s="293"/>
      <c r="I105" s="293"/>
      <c r="J105" s="293"/>
      <c r="K105" s="293"/>
      <c r="L105" s="293"/>
    </row>
    <row r="106" spans="1:12" ht="25.95" customHeight="1">
      <c r="A106" s="331"/>
      <c r="B106" s="332" t="s">
        <v>511</v>
      </c>
      <c r="C106" s="333"/>
      <c r="D106" s="333"/>
      <c r="E106" s="333"/>
      <c r="F106" s="334"/>
      <c r="G106" s="335"/>
      <c r="H106" s="293"/>
      <c r="I106" s="293"/>
      <c r="J106" s="293"/>
      <c r="K106" s="293"/>
      <c r="L106" s="293"/>
    </row>
    <row r="107" spans="1:12" ht="62.5" customHeight="1">
      <c r="A107" s="336" t="s">
        <v>512</v>
      </c>
      <c r="B107" s="337">
        <v>878</v>
      </c>
      <c r="C107" s="337">
        <v>6</v>
      </c>
      <c r="D107" s="337">
        <v>134</v>
      </c>
      <c r="E107" s="337" t="s">
        <v>492</v>
      </c>
      <c r="F107" s="338" t="s">
        <v>492</v>
      </c>
      <c r="G107" s="339">
        <v>1018</v>
      </c>
      <c r="H107" s="293"/>
      <c r="I107" s="293"/>
      <c r="J107" s="293"/>
      <c r="K107" s="293"/>
      <c r="L107" s="293"/>
    </row>
    <row r="108" spans="1:12" ht="38.6" customHeight="1">
      <c r="A108" s="341" t="s">
        <v>513</v>
      </c>
      <c r="B108" s="340">
        <v>3545</v>
      </c>
      <c r="C108" s="337" t="s">
        <v>492</v>
      </c>
      <c r="D108" s="337" t="s">
        <v>492</v>
      </c>
      <c r="E108" s="337" t="s">
        <v>492</v>
      </c>
      <c r="F108" s="338" t="s">
        <v>492</v>
      </c>
      <c r="G108" s="339">
        <v>3545</v>
      </c>
      <c r="H108" s="293"/>
      <c r="I108" s="293"/>
      <c r="J108" s="293"/>
      <c r="K108" s="293"/>
      <c r="L108" s="293"/>
    </row>
    <row r="109" spans="1:12" ht="53.6" thickBot="1">
      <c r="A109" s="341" t="s">
        <v>514</v>
      </c>
      <c r="B109" s="337">
        <v>-880</v>
      </c>
      <c r="C109" s="337">
        <v>-100</v>
      </c>
      <c r="D109" s="337">
        <v>-97</v>
      </c>
      <c r="E109" s="337">
        <v>-58</v>
      </c>
      <c r="F109" s="338">
        <v>-628</v>
      </c>
      <c r="G109" s="339">
        <v>-1763</v>
      </c>
      <c r="H109" s="293"/>
      <c r="I109" s="293"/>
      <c r="J109" s="293"/>
      <c r="K109" s="293"/>
      <c r="L109" s="293"/>
    </row>
    <row r="110" spans="1:12" ht="40.35" thickBot="1">
      <c r="A110" s="457" t="s">
        <v>515</v>
      </c>
      <c r="B110" s="343">
        <v>3543</v>
      </c>
      <c r="C110" s="344">
        <v>-94</v>
      </c>
      <c r="D110" s="344">
        <v>37</v>
      </c>
      <c r="E110" s="344">
        <v>-58</v>
      </c>
      <c r="F110" s="345">
        <v>-628</v>
      </c>
      <c r="G110" s="346">
        <v>2800</v>
      </c>
      <c r="H110" s="293"/>
      <c r="I110" s="293"/>
      <c r="J110" s="293"/>
      <c r="K110" s="293"/>
      <c r="L110" s="293"/>
    </row>
    <row r="111" spans="1:12" ht="13.85" thickBot="1">
      <c r="A111" s="336" t="s">
        <v>516</v>
      </c>
      <c r="B111" s="347" t="s">
        <v>492</v>
      </c>
      <c r="C111" s="347">
        <v>-2</v>
      </c>
      <c r="D111" s="347">
        <v>-62</v>
      </c>
      <c r="E111" s="347">
        <v>-1</v>
      </c>
      <c r="F111" s="348">
        <v>-185</v>
      </c>
      <c r="G111" s="349">
        <v>-250</v>
      </c>
      <c r="H111" s="293"/>
      <c r="I111" s="293"/>
      <c r="J111" s="293"/>
      <c r="K111" s="293"/>
      <c r="L111" s="293"/>
    </row>
    <row r="112" spans="1:12" ht="27.1" thickBot="1">
      <c r="A112" s="457" t="s">
        <v>517</v>
      </c>
      <c r="B112" s="350">
        <v>3543</v>
      </c>
      <c r="C112" s="351">
        <v>-96</v>
      </c>
      <c r="D112" s="351">
        <v>-25</v>
      </c>
      <c r="E112" s="351">
        <v>-59</v>
      </c>
      <c r="F112" s="352">
        <v>-813</v>
      </c>
      <c r="G112" s="353">
        <v>2550</v>
      </c>
      <c r="H112" s="293"/>
      <c r="I112" s="293"/>
      <c r="J112" s="293"/>
      <c r="K112" s="293"/>
      <c r="L112" s="293"/>
    </row>
    <row r="113" spans="1:12" ht="13.85" thickBot="1">
      <c r="A113" s="336" t="s">
        <v>518</v>
      </c>
      <c r="B113" s="347">
        <v>-547</v>
      </c>
      <c r="C113" s="347" t="s">
        <v>492</v>
      </c>
      <c r="D113" s="347">
        <v>-36</v>
      </c>
      <c r="E113" s="347" t="s">
        <v>492</v>
      </c>
      <c r="F113" s="348">
        <v>-104</v>
      </c>
      <c r="G113" s="349">
        <v>-687</v>
      </c>
      <c r="H113" s="293"/>
      <c r="I113" s="293"/>
      <c r="J113" s="293"/>
      <c r="K113" s="293"/>
      <c r="L113" s="293"/>
    </row>
    <row r="114" spans="1:12" ht="27.1" thickBot="1">
      <c r="A114" s="457" t="s">
        <v>519</v>
      </c>
      <c r="B114" s="350">
        <v>2996</v>
      </c>
      <c r="C114" s="351">
        <v>-96</v>
      </c>
      <c r="D114" s="351">
        <v>-61</v>
      </c>
      <c r="E114" s="351">
        <v>-59</v>
      </c>
      <c r="F114" s="352">
        <v>-917</v>
      </c>
      <c r="G114" s="353">
        <v>1863</v>
      </c>
      <c r="H114" s="293"/>
      <c r="I114" s="293"/>
      <c r="J114" s="293"/>
      <c r="K114" s="293"/>
      <c r="L114" s="293"/>
    </row>
    <row r="115" spans="1:12" ht="13.85" thickBot="1">
      <c r="A115" s="336" t="s">
        <v>520</v>
      </c>
      <c r="B115" s="347">
        <v>-298</v>
      </c>
      <c r="C115" s="347" t="s">
        <v>492</v>
      </c>
      <c r="D115" s="347" t="s">
        <v>492</v>
      </c>
      <c r="E115" s="347" t="s">
        <v>492</v>
      </c>
      <c r="F115" s="348" t="s">
        <v>492</v>
      </c>
      <c r="G115" s="349">
        <v>-298</v>
      </c>
      <c r="H115" s="293"/>
      <c r="I115" s="293"/>
      <c r="J115" s="293"/>
      <c r="K115" s="293"/>
      <c r="L115" s="293"/>
    </row>
    <row r="116" spans="1:12" ht="13.85" thickBot="1">
      <c r="A116" s="342" t="s">
        <v>521</v>
      </c>
      <c r="B116" s="350">
        <v>2698</v>
      </c>
      <c r="C116" s="351">
        <v>-96</v>
      </c>
      <c r="D116" s="351">
        <v>-61</v>
      </c>
      <c r="E116" s="351">
        <v>-59</v>
      </c>
      <c r="F116" s="352">
        <v>-917</v>
      </c>
      <c r="G116" s="353">
        <v>1565</v>
      </c>
      <c r="H116" s="293"/>
      <c r="I116" s="293"/>
      <c r="J116" s="293"/>
      <c r="K116" s="293"/>
      <c r="L116" s="293"/>
    </row>
    <row r="117" spans="1:12" ht="14.4">
      <c r="A117" s="127"/>
      <c r="B117" s="127"/>
      <c r="C117" s="127"/>
      <c r="D117" s="127"/>
      <c r="E117" s="127"/>
      <c r="F117" s="127"/>
      <c r="G117" s="127"/>
      <c r="H117" s="293"/>
      <c r="I117" s="293"/>
      <c r="J117" s="293"/>
      <c r="K117" s="293"/>
      <c r="L117" s="293"/>
    </row>
    <row r="118" spans="1:12" ht="13.25">
      <c r="A118" s="329" t="s">
        <v>488</v>
      </c>
      <c r="B118" s="330" t="s">
        <v>474</v>
      </c>
      <c r="C118" s="330"/>
      <c r="D118" s="330"/>
      <c r="E118" s="330"/>
      <c r="F118" s="330"/>
      <c r="G118" s="330"/>
      <c r="H118" s="293"/>
      <c r="I118" s="293"/>
      <c r="J118" s="293"/>
      <c r="K118" s="293"/>
      <c r="L118" s="293"/>
    </row>
    <row r="119" spans="1:12" ht="13.25">
      <c r="A119" s="354"/>
      <c r="B119" s="355" t="s">
        <v>505</v>
      </c>
      <c r="C119" s="333" t="s">
        <v>506</v>
      </c>
      <c r="D119" s="333" t="s">
        <v>507</v>
      </c>
      <c r="E119" s="333" t="s">
        <v>508</v>
      </c>
      <c r="F119" s="334" t="s">
        <v>509</v>
      </c>
      <c r="G119" s="335" t="s">
        <v>510</v>
      </c>
      <c r="H119" s="293"/>
      <c r="I119" s="293"/>
      <c r="J119" s="293"/>
      <c r="K119" s="293"/>
      <c r="L119" s="293"/>
    </row>
    <row r="120" spans="1:12" ht="13.25">
      <c r="A120" s="354"/>
      <c r="B120" s="355" t="s">
        <v>511</v>
      </c>
      <c r="C120" s="333"/>
      <c r="D120" s="333"/>
      <c r="E120" s="333"/>
      <c r="F120" s="334"/>
      <c r="G120" s="335"/>
      <c r="H120" s="293"/>
      <c r="I120" s="293"/>
      <c r="J120" s="293"/>
      <c r="K120" s="293"/>
      <c r="L120" s="293"/>
    </row>
    <row r="121" spans="1:12" ht="13.25">
      <c r="A121" s="336" t="s">
        <v>512</v>
      </c>
      <c r="B121" s="337">
        <v>915</v>
      </c>
      <c r="C121" s="337">
        <v>605</v>
      </c>
      <c r="D121" s="337" t="s">
        <v>492</v>
      </c>
      <c r="E121" s="337" t="s">
        <v>492</v>
      </c>
      <c r="F121" s="338" t="s">
        <v>492</v>
      </c>
      <c r="G121" s="339">
        <v>1520</v>
      </c>
      <c r="H121" s="293"/>
      <c r="I121" s="293"/>
      <c r="J121" s="293"/>
      <c r="K121" s="293"/>
      <c r="L121" s="293"/>
    </row>
    <row r="122" spans="1:12" ht="39.75">
      <c r="A122" s="341" t="s">
        <v>513</v>
      </c>
      <c r="B122" s="340">
        <v>2938</v>
      </c>
      <c r="C122" s="337" t="s">
        <v>492</v>
      </c>
      <c r="D122" s="337" t="s">
        <v>492</v>
      </c>
      <c r="E122" s="337" t="s">
        <v>492</v>
      </c>
      <c r="F122" s="338" t="s">
        <v>492</v>
      </c>
      <c r="G122" s="339">
        <v>2938</v>
      </c>
      <c r="H122" s="293"/>
      <c r="I122" s="293"/>
      <c r="J122" s="293"/>
      <c r="K122" s="293"/>
      <c r="L122" s="293"/>
    </row>
    <row r="123" spans="1:12" ht="53.6" thickBot="1">
      <c r="A123" s="341" t="s">
        <v>514</v>
      </c>
      <c r="B123" s="337">
        <v>-963</v>
      </c>
      <c r="C123" s="337">
        <v>-320</v>
      </c>
      <c r="D123" s="337">
        <v>-106</v>
      </c>
      <c r="E123" s="337">
        <v>-41</v>
      </c>
      <c r="F123" s="338">
        <v>-634</v>
      </c>
      <c r="G123" s="339">
        <v>-2064</v>
      </c>
      <c r="H123" s="293"/>
      <c r="I123" s="293"/>
      <c r="J123" s="293"/>
      <c r="K123" s="293"/>
      <c r="L123" s="293"/>
    </row>
    <row r="124" spans="1:12" ht="40.35" thickBot="1">
      <c r="A124" s="457" t="s">
        <v>515</v>
      </c>
      <c r="B124" s="343">
        <v>2890</v>
      </c>
      <c r="C124" s="344">
        <v>285</v>
      </c>
      <c r="D124" s="344">
        <v>-106</v>
      </c>
      <c r="E124" s="344">
        <v>-41</v>
      </c>
      <c r="F124" s="345">
        <v>-634</v>
      </c>
      <c r="G124" s="346">
        <v>2394</v>
      </c>
      <c r="H124" s="293"/>
      <c r="I124" s="293"/>
      <c r="J124" s="293"/>
      <c r="K124" s="293"/>
      <c r="L124" s="293"/>
    </row>
    <row r="125" spans="1:12" ht="13.85" thickBot="1">
      <c r="A125" s="336" t="s">
        <v>516</v>
      </c>
      <c r="B125" s="347" t="s">
        <v>492</v>
      </c>
      <c r="C125" s="347">
        <v>-3</v>
      </c>
      <c r="D125" s="347" t="s">
        <v>492</v>
      </c>
      <c r="E125" s="347">
        <v>-1</v>
      </c>
      <c r="F125" s="348">
        <v>-216</v>
      </c>
      <c r="G125" s="349">
        <v>-220</v>
      </c>
      <c r="H125" s="293"/>
      <c r="I125" s="293"/>
      <c r="J125" s="293"/>
      <c r="K125" s="293"/>
      <c r="L125" s="293"/>
    </row>
    <row r="126" spans="1:12" ht="27.1" thickBot="1">
      <c r="A126" s="457" t="s">
        <v>517</v>
      </c>
      <c r="B126" s="350">
        <v>2890</v>
      </c>
      <c r="C126" s="351">
        <v>282</v>
      </c>
      <c r="D126" s="351">
        <v>-106</v>
      </c>
      <c r="E126" s="351">
        <v>-42</v>
      </c>
      <c r="F126" s="352">
        <v>-850</v>
      </c>
      <c r="G126" s="353">
        <v>2174</v>
      </c>
      <c r="H126" s="293"/>
      <c r="I126" s="293"/>
      <c r="J126" s="293"/>
      <c r="K126" s="293"/>
      <c r="L126" s="293"/>
    </row>
    <row r="127" spans="1:12" ht="13.85" thickBot="1">
      <c r="A127" s="336" t="s">
        <v>518</v>
      </c>
      <c r="B127" s="347">
        <v>-625</v>
      </c>
      <c r="C127" s="347" t="s">
        <v>492</v>
      </c>
      <c r="D127" s="347" t="s">
        <v>492</v>
      </c>
      <c r="E127" s="347" t="s">
        <v>492</v>
      </c>
      <c r="F127" s="348">
        <v>-86</v>
      </c>
      <c r="G127" s="349">
        <v>-711</v>
      </c>
      <c r="H127" s="293"/>
      <c r="I127" s="293"/>
      <c r="J127" s="293"/>
      <c r="K127" s="293"/>
      <c r="L127" s="293"/>
    </row>
    <row r="128" spans="1:12" ht="27.1" thickBot="1">
      <c r="A128" s="457" t="s">
        <v>519</v>
      </c>
      <c r="B128" s="350">
        <v>2265</v>
      </c>
      <c r="C128" s="351">
        <v>282</v>
      </c>
      <c r="D128" s="351">
        <v>-106</v>
      </c>
      <c r="E128" s="351">
        <v>-42</v>
      </c>
      <c r="F128" s="352">
        <v>-936</v>
      </c>
      <c r="G128" s="353">
        <v>1463</v>
      </c>
      <c r="H128" s="293"/>
      <c r="I128" s="293"/>
      <c r="J128" s="293"/>
      <c r="K128" s="293"/>
      <c r="L128" s="293"/>
    </row>
    <row r="129" spans="1:12" ht="13.85" thickBot="1">
      <c r="A129" s="336" t="s">
        <v>520</v>
      </c>
      <c r="B129" s="347">
        <v>-376</v>
      </c>
      <c r="C129" s="347" t="s">
        <v>492</v>
      </c>
      <c r="D129" s="347" t="s">
        <v>492</v>
      </c>
      <c r="E129" s="347" t="s">
        <v>492</v>
      </c>
      <c r="F129" s="348" t="s">
        <v>492</v>
      </c>
      <c r="G129" s="349">
        <v>-376</v>
      </c>
      <c r="H129" s="293"/>
      <c r="I129" s="293"/>
      <c r="J129" s="293"/>
      <c r="K129" s="293"/>
      <c r="L129" s="293"/>
    </row>
    <row r="130" spans="1:12" ht="13.85" thickBot="1">
      <c r="A130" s="342" t="s">
        <v>521</v>
      </c>
      <c r="B130" s="350">
        <v>1889</v>
      </c>
      <c r="C130" s="351">
        <v>282</v>
      </c>
      <c r="D130" s="351">
        <v>-106</v>
      </c>
      <c r="E130" s="351">
        <v>-42</v>
      </c>
      <c r="F130" s="352">
        <v>-936</v>
      </c>
      <c r="G130" s="353">
        <v>1087</v>
      </c>
      <c r="H130" s="293"/>
      <c r="I130" s="293"/>
      <c r="J130" s="293"/>
      <c r="K130" s="293"/>
      <c r="L130" s="293"/>
    </row>
    <row r="131" spans="1:12">
      <c r="A131" s="356"/>
      <c r="B131" s="357"/>
      <c r="C131" s="301"/>
      <c r="D131" s="357"/>
      <c r="E131" s="293"/>
      <c r="F131" s="293"/>
      <c r="G131" s="293"/>
      <c r="H131" s="293"/>
      <c r="I131" s="293"/>
      <c r="J131" s="293"/>
      <c r="K131" s="293"/>
      <c r="L131" s="293"/>
    </row>
    <row r="132" spans="1:12">
      <c r="A132" s="358"/>
      <c r="B132" s="293"/>
      <c r="C132" s="293"/>
      <c r="D132" s="293"/>
      <c r="E132" s="293"/>
      <c r="F132" s="293"/>
      <c r="G132" s="293"/>
      <c r="H132" s="293"/>
      <c r="I132" s="293"/>
      <c r="J132" s="293"/>
      <c r="K132" s="293"/>
      <c r="L132" s="293"/>
    </row>
    <row r="133" spans="1:12" ht="15.55">
      <c r="A133" s="304" t="s">
        <v>522</v>
      </c>
      <c r="E133" s="293"/>
      <c r="F133" s="293"/>
      <c r="G133" s="293"/>
      <c r="H133" s="293"/>
      <c r="I133" s="293"/>
      <c r="J133" s="293"/>
      <c r="K133" s="293"/>
      <c r="L133" s="293"/>
    </row>
    <row r="134" spans="1:12" ht="15.55">
      <c r="A134" s="359"/>
      <c r="E134" s="293"/>
      <c r="F134" s="293"/>
      <c r="G134" s="293"/>
      <c r="H134" s="293"/>
      <c r="I134" s="293"/>
      <c r="J134" s="293"/>
      <c r="K134" s="293"/>
      <c r="L134" s="293"/>
    </row>
    <row r="135" spans="1:12" ht="15.55">
      <c r="A135" s="360" t="s">
        <v>523</v>
      </c>
      <c r="E135" s="293"/>
      <c r="F135" s="293"/>
      <c r="G135" s="293"/>
      <c r="H135" s="293"/>
      <c r="I135" s="293"/>
      <c r="J135" s="293"/>
      <c r="K135" s="293"/>
      <c r="L135" s="293"/>
    </row>
    <row r="136" spans="1:12" ht="15.55">
      <c r="A136" s="360"/>
      <c r="E136" s="293"/>
      <c r="F136" s="293"/>
      <c r="G136" s="293"/>
      <c r="H136" s="293"/>
      <c r="I136" s="293"/>
      <c r="J136" s="293"/>
      <c r="K136" s="293"/>
      <c r="L136" s="293"/>
    </row>
    <row r="137" spans="1:12" ht="28.8">
      <c r="A137" s="361" t="s">
        <v>488</v>
      </c>
      <c r="B137" s="362" t="s">
        <v>524</v>
      </c>
      <c r="C137" s="286"/>
      <c r="D137" s="362" t="s">
        <v>525</v>
      </c>
      <c r="E137" s="293"/>
      <c r="F137" s="293"/>
      <c r="G137" s="293"/>
      <c r="H137" s="293"/>
      <c r="I137" s="293"/>
      <c r="J137" s="293"/>
      <c r="K137" s="293"/>
      <c r="L137" s="293"/>
    </row>
    <row r="138" spans="1:12" ht="15" thickBot="1">
      <c r="A138" s="361"/>
      <c r="B138" s="306" t="s">
        <v>474</v>
      </c>
      <c r="C138" s="286"/>
      <c r="D138" s="306" t="s">
        <v>475</v>
      </c>
      <c r="E138" s="293"/>
      <c r="F138" s="293"/>
      <c r="G138" s="293"/>
      <c r="H138" s="293"/>
      <c r="I138" s="293"/>
      <c r="J138" s="293"/>
      <c r="K138" s="293"/>
      <c r="L138" s="293"/>
    </row>
    <row r="139" spans="1:12" ht="14.4">
      <c r="A139" s="125"/>
      <c r="B139" s="126"/>
      <c r="C139" s="126"/>
      <c r="D139" s="126"/>
      <c r="E139" s="293"/>
      <c r="F139" s="293"/>
      <c r="G139" s="293"/>
      <c r="H139" s="293"/>
      <c r="I139" s="293"/>
      <c r="J139" s="293"/>
      <c r="K139" s="293"/>
      <c r="L139" s="293"/>
    </row>
    <row r="140" spans="1:12" ht="14.4">
      <c r="A140" s="305" t="s">
        <v>526</v>
      </c>
      <c r="B140" s="307">
        <v>879</v>
      </c>
      <c r="C140" s="128"/>
      <c r="D140" s="307">
        <v>879</v>
      </c>
      <c r="E140" s="293"/>
      <c r="F140" s="293"/>
      <c r="G140" s="293"/>
      <c r="H140" s="293"/>
      <c r="I140" s="293"/>
      <c r="J140" s="293"/>
      <c r="K140" s="293"/>
      <c r="L140" s="293"/>
    </row>
    <row r="141" spans="1:12" ht="14.4">
      <c r="A141" s="305" t="s">
        <v>527</v>
      </c>
      <c r="B141" s="311">
        <v>7108</v>
      </c>
      <c r="C141" s="128"/>
      <c r="D141" s="311">
        <v>6964</v>
      </c>
      <c r="E141" s="293"/>
      <c r="F141" s="293"/>
      <c r="G141" s="293"/>
      <c r="H141" s="293"/>
      <c r="I141" s="293"/>
      <c r="J141" s="293"/>
      <c r="K141" s="293"/>
      <c r="L141" s="293"/>
    </row>
    <row r="142" spans="1:12" ht="28.8">
      <c r="A142" s="305" t="s">
        <v>528</v>
      </c>
      <c r="B142" s="311">
        <v>3293</v>
      </c>
      <c r="C142" s="128"/>
      <c r="D142" s="311">
        <v>3212</v>
      </c>
      <c r="E142" s="293"/>
      <c r="F142" s="293"/>
      <c r="G142" s="293"/>
      <c r="H142" s="293"/>
      <c r="I142" s="293"/>
      <c r="J142" s="293"/>
      <c r="K142" s="293"/>
      <c r="L142" s="293"/>
    </row>
    <row r="143" spans="1:12" ht="28.8">
      <c r="A143" s="305" t="s">
        <v>529</v>
      </c>
      <c r="B143" s="307">
        <v>50</v>
      </c>
      <c r="C143" s="128"/>
      <c r="D143" s="307">
        <v>9</v>
      </c>
      <c r="E143" s="293"/>
      <c r="F143" s="293"/>
      <c r="G143" s="293"/>
      <c r="H143" s="293"/>
      <c r="I143" s="293"/>
      <c r="J143" s="293"/>
      <c r="K143" s="293"/>
      <c r="L143" s="293"/>
    </row>
    <row r="144" spans="1:12" ht="43.2">
      <c r="A144" s="305" t="s">
        <v>530</v>
      </c>
      <c r="B144" s="307">
        <v>4</v>
      </c>
      <c r="C144" s="128"/>
      <c r="D144" s="307">
        <v>59</v>
      </c>
      <c r="E144" s="293"/>
      <c r="F144" s="293"/>
      <c r="G144" s="293"/>
      <c r="H144" s="293"/>
      <c r="I144" s="293"/>
      <c r="J144" s="293"/>
      <c r="K144" s="293"/>
      <c r="L144" s="293"/>
    </row>
    <row r="145" spans="1:12" ht="28.8">
      <c r="A145" s="305" t="s">
        <v>531</v>
      </c>
      <c r="B145" s="307">
        <v>1</v>
      </c>
      <c r="C145" s="128"/>
      <c r="D145" s="307">
        <v>1</v>
      </c>
      <c r="E145" s="293"/>
      <c r="F145" s="293"/>
      <c r="G145" s="293"/>
      <c r="H145" s="293"/>
      <c r="I145" s="293"/>
      <c r="J145" s="293"/>
      <c r="K145" s="293"/>
      <c r="L145" s="293"/>
    </row>
    <row r="146" spans="1:12" ht="29.4" thickBot="1">
      <c r="A146" s="305" t="s">
        <v>532</v>
      </c>
      <c r="B146" s="308">
        <v>185</v>
      </c>
      <c r="C146" s="124"/>
      <c r="D146" s="308">
        <v>185</v>
      </c>
      <c r="E146" s="293"/>
      <c r="F146" s="293"/>
      <c r="G146" s="293"/>
      <c r="H146" s="293"/>
      <c r="I146" s="293"/>
      <c r="J146" s="293"/>
      <c r="K146" s="293"/>
      <c r="L146" s="293"/>
    </row>
    <row r="147" spans="1:12" ht="43.8" thickBot="1">
      <c r="A147" s="363" t="s">
        <v>533</v>
      </c>
      <c r="B147" s="364">
        <v>11520</v>
      </c>
      <c r="C147" s="124"/>
      <c r="D147" s="364">
        <v>11309</v>
      </c>
      <c r="E147" s="293"/>
      <c r="F147" s="293"/>
      <c r="G147" s="293"/>
      <c r="H147" s="293"/>
      <c r="I147" s="293"/>
      <c r="J147" s="293"/>
      <c r="K147" s="293"/>
      <c r="L147" s="293"/>
    </row>
    <row r="148" spans="1:12" ht="16.149999999999999" thickTop="1">
      <c r="A148" s="365"/>
      <c r="E148" s="293"/>
      <c r="F148" s="293"/>
      <c r="G148" s="293"/>
      <c r="H148" s="293"/>
      <c r="I148" s="293"/>
      <c r="J148" s="293"/>
      <c r="K148" s="293"/>
      <c r="L148" s="293"/>
    </row>
    <row r="149" spans="1:12">
      <c r="A149" s="366"/>
      <c r="E149" s="293"/>
      <c r="F149" s="293"/>
      <c r="G149" s="293"/>
      <c r="H149" s="293"/>
      <c r="I149" s="293"/>
      <c r="J149" s="293"/>
      <c r="K149" s="293"/>
      <c r="L149" s="293"/>
    </row>
    <row r="150" spans="1:12" ht="14.4">
      <c r="A150" s="322" t="s">
        <v>534</v>
      </c>
      <c r="B150" s="322"/>
      <c r="C150" s="322"/>
      <c r="D150" s="322"/>
      <c r="E150" s="322"/>
      <c r="F150" s="322"/>
      <c r="G150" s="322"/>
      <c r="H150" s="322"/>
      <c r="I150" s="322"/>
      <c r="J150" s="293"/>
      <c r="K150" s="293"/>
      <c r="L150" s="293"/>
    </row>
    <row r="151" spans="1:12" ht="14.4">
      <c r="A151" s="322" t="s">
        <v>535</v>
      </c>
      <c r="B151" s="322"/>
      <c r="C151" s="322"/>
      <c r="D151" s="322"/>
      <c r="E151" s="322"/>
      <c r="F151" s="322"/>
      <c r="G151" s="322"/>
      <c r="H151" s="322"/>
      <c r="I151" s="322"/>
      <c r="J151" s="293"/>
      <c r="K151" s="293"/>
      <c r="L151" s="293"/>
    </row>
    <row r="152" spans="1:12">
      <c r="A152" s="356"/>
      <c r="B152" s="357"/>
      <c r="C152" s="301"/>
      <c r="D152" s="357"/>
      <c r="E152" s="293"/>
      <c r="F152" s="293"/>
      <c r="G152" s="293"/>
      <c r="H152" s="293"/>
      <c r="I152" s="293"/>
      <c r="J152" s="293"/>
      <c r="K152" s="293"/>
      <c r="L152" s="293"/>
    </row>
    <row r="153" spans="1:12" ht="15.55">
      <c r="A153" s="360" t="s">
        <v>536</v>
      </c>
      <c r="E153" s="293"/>
      <c r="F153" s="293"/>
      <c r="G153" s="293"/>
      <c r="H153" s="293"/>
      <c r="I153" s="293"/>
      <c r="J153" s="293"/>
      <c r="K153" s="293"/>
      <c r="L153" s="293"/>
    </row>
    <row r="154" spans="1:12" ht="15.55">
      <c r="A154" s="360"/>
      <c r="E154" s="293"/>
      <c r="F154" s="293"/>
      <c r="G154" s="293"/>
      <c r="H154" s="293"/>
      <c r="I154" s="293"/>
      <c r="J154" s="293"/>
      <c r="K154" s="293"/>
      <c r="L154" s="293"/>
    </row>
    <row r="155" spans="1:12" ht="28.8">
      <c r="A155" s="361" t="s">
        <v>488</v>
      </c>
      <c r="B155" s="362" t="s">
        <v>524</v>
      </c>
      <c r="C155" s="286"/>
      <c r="D155" s="362" t="s">
        <v>525</v>
      </c>
      <c r="E155" s="293"/>
      <c r="F155" s="293"/>
      <c r="G155" s="293"/>
      <c r="H155" s="293"/>
      <c r="I155" s="293"/>
      <c r="J155" s="293"/>
      <c r="K155" s="293"/>
      <c r="L155" s="293"/>
    </row>
    <row r="156" spans="1:12" ht="15" thickBot="1">
      <c r="A156" s="361"/>
      <c r="B156" s="306" t="s">
        <v>474</v>
      </c>
      <c r="C156" s="286"/>
      <c r="D156" s="306" t="s">
        <v>475</v>
      </c>
      <c r="E156" s="293"/>
      <c r="F156" s="293"/>
      <c r="G156" s="293"/>
      <c r="H156" s="293"/>
      <c r="I156" s="293"/>
      <c r="J156" s="293"/>
      <c r="K156" s="293"/>
      <c r="L156" s="293"/>
    </row>
    <row r="157" spans="1:12" ht="14.4">
      <c r="A157" s="125"/>
      <c r="B157" s="126"/>
      <c r="C157" s="126"/>
      <c r="D157" s="126"/>
      <c r="E157" s="293"/>
      <c r="F157" s="293"/>
      <c r="G157" s="293"/>
      <c r="H157" s="293"/>
      <c r="I157" s="293"/>
      <c r="J157" s="293"/>
      <c r="K157" s="293"/>
      <c r="L157" s="293"/>
    </row>
    <row r="158" spans="1:12" ht="14.4">
      <c r="A158" s="305" t="s">
        <v>537</v>
      </c>
      <c r="B158" s="311">
        <v>7845</v>
      </c>
      <c r="C158" s="124"/>
      <c r="D158" s="311">
        <v>7845</v>
      </c>
      <c r="E158" s="293"/>
      <c r="F158" s="293"/>
      <c r="G158" s="293"/>
      <c r="H158" s="293"/>
      <c r="I158" s="293"/>
      <c r="J158" s="293"/>
      <c r="K158" s="293"/>
      <c r="L158" s="293"/>
    </row>
    <row r="159" spans="1:12" ht="43.2">
      <c r="A159" s="305" t="s">
        <v>538</v>
      </c>
      <c r="B159" s="307">
        <v>-5</v>
      </c>
      <c r="C159" s="124"/>
      <c r="D159" s="307">
        <v>-5</v>
      </c>
      <c r="E159" s="293"/>
      <c r="F159" s="293"/>
      <c r="G159" s="293"/>
      <c r="H159" s="293"/>
      <c r="I159" s="293"/>
      <c r="J159" s="293"/>
      <c r="K159" s="293"/>
      <c r="L159" s="293"/>
    </row>
    <row r="160" spans="1:12" ht="14.4">
      <c r="A160" s="305" t="s">
        <v>539</v>
      </c>
      <c r="B160" s="307">
        <v>105</v>
      </c>
      <c r="C160" s="124"/>
      <c r="D160" s="307">
        <v>108</v>
      </c>
      <c r="E160" s="293"/>
      <c r="F160" s="293"/>
      <c r="G160" s="293"/>
      <c r="H160" s="293"/>
      <c r="I160" s="293"/>
      <c r="J160" s="293"/>
      <c r="K160" s="293"/>
      <c r="L160" s="293"/>
    </row>
    <row r="161" spans="1:12" ht="43.2">
      <c r="A161" s="305" t="s">
        <v>540</v>
      </c>
      <c r="B161" s="307">
        <v>-11</v>
      </c>
      <c r="C161" s="124"/>
      <c r="D161" s="307">
        <v>-16</v>
      </c>
      <c r="E161" s="293"/>
      <c r="F161" s="293"/>
      <c r="G161" s="293"/>
      <c r="H161" s="293"/>
      <c r="I161" s="293"/>
      <c r="J161" s="293"/>
      <c r="K161" s="293"/>
      <c r="L161" s="293"/>
    </row>
    <row r="162" spans="1:12" ht="43.8" thickBot="1">
      <c r="A162" s="305" t="s">
        <v>541</v>
      </c>
      <c r="B162" s="308">
        <v>5</v>
      </c>
      <c r="C162" s="124"/>
      <c r="D162" s="308">
        <v>5</v>
      </c>
      <c r="E162" s="293"/>
      <c r="F162" s="293"/>
      <c r="G162" s="293"/>
      <c r="H162" s="293"/>
      <c r="I162" s="293"/>
      <c r="J162" s="293"/>
      <c r="K162" s="293"/>
      <c r="L162" s="293"/>
    </row>
    <row r="163" spans="1:12" ht="58.2" thickBot="1">
      <c r="A163" s="363" t="s">
        <v>542</v>
      </c>
      <c r="B163" s="364">
        <v>7939</v>
      </c>
      <c r="C163" s="124"/>
      <c r="D163" s="364">
        <v>7937</v>
      </c>
      <c r="E163" s="293"/>
      <c r="F163" s="293"/>
      <c r="G163" s="293"/>
      <c r="H163" s="293"/>
      <c r="I163" s="293"/>
      <c r="J163" s="293"/>
      <c r="K163" s="293"/>
      <c r="L163" s="293"/>
    </row>
    <row r="164" spans="1:12" ht="15" thickTop="1">
      <c r="A164" s="367"/>
      <c r="E164" s="293"/>
      <c r="F164" s="293"/>
      <c r="G164" s="293"/>
      <c r="H164" s="293"/>
      <c r="I164" s="293"/>
      <c r="J164" s="293"/>
      <c r="K164" s="293"/>
      <c r="L164" s="293"/>
    </row>
    <row r="165" spans="1:12" ht="35.75" customHeight="1">
      <c r="A165" s="324" t="s">
        <v>543</v>
      </c>
      <c r="B165" s="324"/>
      <c r="C165" s="324"/>
      <c r="D165" s="324"/>
      <c r="E165" s="324"/>
      <c r="F165" s="324"/>
      <c r="G165" s="324"/>
      <c r="H165" s="324"/>
      <c r="I165" s="324"/>
      <c r="J165" s="293"/>
      <c r="K165" s="293"/>
      <c r="L165" s="293"/>
    </row>
    <row r="166" spans="1:12" ht="13.85">
      <c r="A166" s="368"/>
      <c r="B166" s="369"/>
      <c r="C166" s="370"/>
      <c r="D166" s="369"/>
      <c r="E166" s="293"/>
      <c r="F166" s="293"/>
      <c r="G166" s="293"/>
      <c r="H166" s="293"/>
      <c r="I166" s="293"/>
      <c r="J166" s="293"/>
      <c r="K166" s="293"/>
      <c r="L166" s="293"/>
    </row>
    <row r="167" spans="1:12" ht="15.55">
      <c r="A167" s="360" t="s">
        <v>544</v>
      </c>
      <c r="E167" s="293"/>
      <c r="F167" s="293"/>
      <c r="G167" s="293"/>
      <c r="H167" s="293"/>
      <c r="I167" s="293"/>
      <c r="J167" s="293"/>
      <c r="K167" s="293"/>
      <c r="L167" s="293"/>
    </row>
    <row r="168" spans="1:12" ht="15.55">
      <c r="A168" s="360"/>
      <c r="E168" s="293"/>
      <c r="F168" s="293"/>
      <c r="G168" s="293"/>
      <c r="H168" s="293"/>
      <c r="I168" s="293"/>
      <c r="J168" s="293"/>
      <c r="K168" s="293"/>
      <c r="L168" s="293"/>
    </row>
    <row r="169" spans="1:12" ht="28.8">
      <c r="A169" s="361" t="s">
        <v>488</v>
      </c>
      <c r="B169" s="362" t="s">
        <v>524</v>
      </c>
      <c r="C169" s="286"/>
      <c r="D169" s="362" t="s">
        <v>525</v>
      </c>
      <c r="E169" s="293"/>
      <c r="F169" s="293"/>
      <c r="G169" s="293"/>
      <c r="H169" s="293"/>
      <c r="I169" s="293"/>
      <c r="J169" s="293"/>
      <c r="K169" s="293"/>
      <c r="L169" s="293"/>
    </row>
    <row r="170" spans="1:12" ht="15" thickBot="1">
      <c r="A170" s="361"/>
      <c r="B170" s="306" t="s">
        <v>545</v>
      </c>
      <c r="C170" s="286"/>
      <c r="D170" s="306" t="s">
        <v>546</v>
      </c>
      <c r="E170" s="293"/>
      <c r="F170" s="293"/>
      <c r="G170" s="293"/>
      <c r="H170" s="293"/>
      <c r="I170" s="293"/>
      <c r="J170" s="293"/>
      <c r="K170" s="293"/>
      <c r="L170" s="293"/>
    </row>
    <row r="171" spans="1:12" ht="14.4">
      <c r="A171" s="124"/>
      <c r="B171" s="124"/>
      <c r="C171" s="126"/>
      <c r="D171" s="124"/>
      <c r="E171" s="293"/>
      <c r="F171" s="293"/>
      <c r="G171" s="293"/>
      <c r="H171" s="293"/>
      <c r="I171" s="293"/>
      <c r="J171" s="293"/>
      <c r="K171" s="293"/>
      <c r="L171" s="293"/>
    </row>
    <row r="172" spans="1:12" ht="43.2">
      <c r="A172" s="305" t="s">
        <v>547</v>
      </c>
      <c r="B172" s="311">
        <v>80825</v>
      </c>
      <c r="C172" s="124"/>
      <c r="D172" s="311">
        <v>79320</v>
      </c>
      <c r="E172" s="293"/>
      <c r="F172" s="293"/>
      <c r="G172" s="293"/>
      <c r="H172" s="293"/>
      <c r="I172" s="293"/>
      <c r="J172" s="293"/>
      <c r="K172" s="293"/>
      <c r="L172" s="293"/>
    </row>
    <row r="173" spans="1:12" ht="57.6">
      <c r="A173" s="305" t="s">
        <v>548</v>
      </c>
      <c r="B173" s="311">
        <v>-4542</v>
      </c>
      <c r="C173" s="124"/>
      <c r="D173" s="311">
        <v>-4721</v>
      </c>
      <c r="E173" s="293"/>
      <c r="F173" s="293"/>
      <c r="G173" s="293"/>
      <c r="H173" s="293"/>
      <c r="I173" s="293"/>
      <c r="J173" s="293"/>
      <c r="K173" s="293"/>
      <c r="L173" s="293"/>
    </row>
    <row r="174" spans="1:12" ht="57.6">
      <c r="A174" s="305" t="s">
        <v>549</v>
      </c>
      <c r="B174" s="311">
        <v>-5479</v>
      </c>
      <c r="C174" s="124"/>
      <c r="D174" s="311">
        <v>-5483</v>
      </c>
      <c r="E174" s="293"/>
      <c r="F174" s="293"/>
      <c r="G174" s="293"/>
      <c r="H174" s="293"/>
      <c r="I174" s="293"/>
      <c r="J174" s="293"/>
      <c r="K174" s="293"/>
      <c r="L174" s="293"/>
    </row>
    <row r="175" spans="1:12" ht="29.4" thickBot="1">
      <c r="A175" s="305" t="s">
        <v>550</v>
      </c>
      <c r="B175" s="308">
        <v>125</v>
      </c>
      <c r="C175" s="124"/>
      <c r="D175" s="308">
        <v>125</v>
      </c>
      <c r="E175" s="293"/>
      <c r="F175" s="293"/>
      <c r="G175" s="293"/>
      <c r="H175" s="293"/>
      <c r="I175" s="293"/>
      <c r="J175" s="293"/>
      <c r="K175" s="293"/>
      <c r="L175" s="293"/>
    </row>
    <row r="176" spans="1:12" ht="14.55" customHeight="1" thickBot="1">
      <c r="A176" s="363" t="s">
        <v>551</v>
      </c>
      <c r="B176" s="364">
        <v>70929</v>
      </c>
      <c r="C176" s="124"/>
      <c r="D176" s="364">
        <v>69241</v>
      </c>
      <c r="E176" s="293"/>
      <c r="F176" s="293"/>
      <c r="G176" s="293"/>
      <c r="H176" s="293"/>
      <c r="I176" s="293"/>
      <c r="J176" s="293"/>
      <c r="K176" s="293"/>
      <c r="L176" s="293"/>
    </row>
    <row r="177" spans="1:12" ht="16.149999999999999" thickTop="1">
      <c r="A177" s="365"/>
      <c r="E177" s="293"/>
      <c r="F177" s="293"/>
      <c r="G177" s="293"/>
      <c r="H177" s="293"/>
      <c r="I177" s="293"/>
      <c r="J177" s="293"/>
      <c r="K177" s="293"/>
      <c r="L177" s="293"/>
    </row>
    <row r="178" spans="1:12" ht="15.55">
      <c r="A178" s="360" t="s">
        <v>552</v>
      </c>
      <c r="E178" s="293"/>
      <c r="F178" s="293"/>
      <c r="G178" s="293"/>
      <c r="H178" s="293"/>
      <c r="I178" s="293"/>
      <c r="J178" s="293"/>
      <c r="K178" s="293"/>
      <c r="L178" s="293"/>
    </row>
    <row r="179" spans="1:12" ht="15.55">
      <c r="A179" s="360"/>
      <c r="E179" s="293"/>
      <c r="F179" s="293"/>
      <c r="G179" s="293"/>
      <c r="H179" s="293"/>
      <c r="I179" s="293"/>
      <c r="J179" s="293"/>
      <c r="K179" s="293"/>
      <c r="L179" s="293"/>
    </row>
    <row r="180" spans="1:12" ht="28.8">
      <c r="A180" s="361" t="s">
        <v>488</v>
      </c>
      <c r="B180" s="362" t="s">
        <v>553</v>
      </c>
      <c r="C180" s="286"/>
      <c r="D180" s="362" t="s">
        <v>525</v>
      </c>
      <c r="E180" s="293"/>
      <c r="F180" s="293"/>
      <c r="G180" s="293"/>
      <c r="H180" s="293"/>
      <c r="I180" s="293"/>
      <c r="J180" s="293"/>
      <c r="K180" s="293"/>
      <c r="L180" s="293"/>
    </row>
    <row r="181" spans="1:12" ht="15" thickBot="1">
      <c r="A181" s="361"/>
      <c r="B181" s="306" t="s">
        <v>474</v>
      </c>
      <c r="C181" s="286"/>
      <c r="D181" s="306" t="s">
        <v>475</v>
      </c>
      <c r="E181" s="293"/>
      <c r="F181" s="293"/>
      <c r="G181" s="293"/>
      <c r="H181" s="293"/>
      <c r="I181" s="293"/>
      <c r="J181" s="293"/>
      <c r="K181" s="293"/>
      <c r="L181" s="293"/>
    </row>
    <row r="182" spans="1:12" ht="14.4">
      <c r="A182" s="124"/>
      <c r="B182" s="124"/>
      <c r="C182" s="126"/>
      <c r="D182" s="124"/>
      <c r="E182" s="293"/>
      <c r="F182" s="293"/>
      <c r="G182" s="293"/>
      <c r="H182" s="293"/>
      <c r="I182" s="293"/>
      <c r="J182" s="293"/>
      <c r="K182" s="293"/>
      <c r="L182" s="293"/>
    </row>
    <row r="183" spans="1:12" ht="14.4">
      <c r="A183" s="305" t="s">
        <v>554</v>
      </c>
      <c r="B183" s="307">
        <v>4</v>
      </c>
      <c r="C183" s="124"/>
      <c r="D183" s="307">
        <v>5</v>
      </c>
      <c r="E183" s="293"/>
      <c r="F183" s="293"/>
      <c r="G183" s="293"/>
      <c r="H183" s="293"/>
      <c r="I183" s="293"/>
      <c r="J183" s="293"/>
      <c r="K183" s="293"/>
      <c r="L183" s="293"/>
    </row>
    <row r="184" spans="1:12" ht="29.4" thickBot="1">
      <c r="A184" s="305" t="s">
        <v>555</v>
      </c>
      <c r="B184" s="371">
        <v>2156</v>
      </c>
      <c r="C184" s="124"/>
      <c r="D184" s="371">
        <v>2256</v>
      </c>
      <c r="E184" s="293"/>
      <c r="F184" s="293"/>
      <c r="G184" s="293"/>
      <c r="H184" s="293"/>
      <c r="I184" s="293"/>
      <c r="J184" s="293"/>
      <c r="K184" s="293"/>
      <c r="L184" s="293"/>
    </row>
    <row r="185" spans="1:12" ht="15" thickBot="1">
      <c r="A185" s="363" t="s">
        <v>556</v>
      </c>
      <c r="B185" s="364">
        <v>2160</v>
      </c>
      <c r="C185" s="124"/>
      <c r="D185" s="364">
        <v>2261</v>
      </c>
      <c r="E185" s="293"/>
      <c r="F185" s="293"/>
      <c r="G185" s="293"/>
      <c r="H185" s="293"/>
      <c r="I185" s="293"/>
      <c r="J185" s="293"/>
      <c r="K185" s="293"/>
      <c r="L185" s="293"/>
    </row>
    <row r="186" spans="1:12" ht="16.149999999999999" thickTop="1">
      <c r="A186" s="360"/>
      <c r="E186" s="293"/>
      <c r="F186" s="293"/>
      <c r="G186" s="293"/>
      <c r="H186" s="293"/>
      <c r="I186" s="293"/>
      <c r="J186" s="293"/>
      <c r="K186" s="293"/>
      <c r="L186" s="293"/>
    </row>
    <row r="187" spans="1:12">
      <c r="A187" s="372"/>
      <c r="E187" s="293"/>
      <c r="F187" s="293"/>
      <c r="G187" s="293"/>
      <c r="H187" s="293"/>
      <c r="I187" s="293"/>
      <c r="J187" s="293"/>
      <c r="K187" s="293"/>
      <c r="L187" s="293"/>
    </row>
    <row r="188" spans="1:12" ht="14.4">
      <c r="A188" s="322" t="s">
        <v>557</v>
      </c>
      <c r="B188" s="322"/>
      <c r="C188" s="322"/>
      <c r="D188" s="322"/>
      <c r="E188" s="322"/>
      <c r="F188" s="293"/>
      <c r="G188" s="293"/>
      <c r="H188" s="293"/>
      <c r="I188" s="293"/>
      <c r="J188" s="293"/>
      <c r="K188" s="293"/>
      <c r="L188" s="293"/>
    </row>
    <row r="189" spans="1:12" ht="14.4">
      <c r="A189" s="322" t="s">
        <v>558</v>
      </c>
      <c r="B189" s="322"/>
      <c r="C189" s="322"/>
      <c r="D189" s="322"/>
      <c r="E189" s="322"/>
      <c r="F189" s="293"/>
      <c r="G189" s="293"/>
      <c r="H189" s="293"/>
      <c r="I189" s="293"/>
      <c r="J189" s="293"/>
      <c r="K189" s="293"/>
      <c r="L189" s="293"/>
    </row>
    <row r="190" spans="1:12" ht="14.4">
      <c r="A190" s="322" t="s">
        <v>559</v>
      </c>
      <c r="B190" s="322"/>
      <c r="C190" s="322"/>
      <c r="D190" s="322"/>
      <c r="E190" s="322"/>
      <c r="F190" s="293"/>
      <c r="G190" s="293"/>
      <c r="H190" s="293"/>
      <c r="I190" s="293"/>
      <c r="J190" s="293"/>
      <c r="K190" s="293"/>
      <c r="L190" s="293"/>
    </row>
    <row r="191" spans="1:12" ht="14.4">
      <c r="A191" s="322" t="s">
        <v>560</v>
      </c>
      <c r="B191" s="322"/>
      <c r="C191" s="322"/>
      <c r="D191" s="322"/>
      <c r="E191" s="322"/>
      <c r="F191" s="293"/>
      <c r="G191" s="293"/>
      <c r="H191" s="293"/>
      <c r="I191" s="293"/>
      <c r="J191" s="293"/>
      <c r="K191" s="293"/>
      <c r="L191" s="293"/>
    </row>
    <row r="192" spans="1:12" ht="14.4">
      <c r="A192" s="322" t="s">
        <v>561</v>
      </c>
      <c r="B192" s="322"/>
      <c r="C192" s="322"/>
      <c r="D192" s="322"/>
      <c r="E192" s="322"/>
      <c r="F192" s="322"/>
      <c r="G192" s="322"/>
      <c r="H192" s="322"/>
      <c r="I192" s="322"/>
      <c r="J192" s="293"/>
      <c r="K192" s="293"/>
      <c r="L192" s="293"/>
    </row>
    <row r="193" spans="1:12">
      <c r="A193" s="373"/>
      <c r="B193" s="293"/>
      <c r="C193" s="293"/>
      <c r="D193" s="293"/>
      <c r="E193" s="293"/>
      <c r="F193" s="293"/>
      <c r="G193" s="293"/>
      <c r="H193" s="293"/>
      <c r="I193" s="293"/>
      <c r="J193" s="293"/>
      <c r="K193" s="293"/>
      <c r="L193" s="293"/>
    </row>
    <row r="194" spans="1:12" ht="15.55">
      <c r="A194" s="360" t="s">
        <v>562</v>
      </c>
      <c r="E194" s="293"/>
      <c r="F194" s="293"/>
      <c r="G194" s="293"/>
      <c r="H194" s="293"/>
      <c r="I194" s="293"/>
      <c r="J194" s="293"/>
      <c r="K194" s="293"/>
      <c r="L194" s="293"/>
    </row>
    <row r="195" spans="1:12" ht="28.8">
      <c r="A195" s="361" t="s">
        <v>488</v>
      </c>
      <c r="B195" s="362" t="s">
        <v>553</v>
      </c>
      <c r="C195" s="286"/>
      <c r="D195" s="362" t="s">
        <v>525</v>
      </c>
      <c r="E195" s="293"/>
      <c r="F195" s="293"/>
      <c r="G195" s="293"/>
      <c r="H195" s="293"/>
      <c r="I195" s="293"/>
      <c r="J195" s="293"/>
      <c r="K195" s="293"/>
      <c r="L195" s="293"/>
    </row>
    <row r="196" spans="1:12" ht="15" thickBot="1">
      <c r="A196" s="361"/>
      <c r="B196" s="306" t="s">
        <v>474</v>
      </c>
      <c r="C196" s="286"/>
      <c r="D196" s="306" t="s">
        <v>475</v>
      </c>
      <c r="E196" s="293"/>
      <c r="F196" s="293"/>
      <c r="G196" s="293"/>
      <c r="H196" s="293"/>
      <c r="I196" s="293"/>
      <c r="J196" s="293"/>
      <c r="K196" s="293"/>
      <c r="L196" s="293"/>
    </row>
    <row r="197" spans="1:12" ht="14.4">
      <c r="A197" s="124"/>
      <c r="B197" s="124"/>
      <c r="C197" s="126"/>
      <c r="D197" s="124"/>
      <c r="E197" s="293"/>
      <c r="F197" s="293"/>
      <c r="G197" s="293"/>
      <c r="H197" s="293"/>
      <c r="I197" s="293"/>
      <c r="J197" s="293"/>
      <c r="K197" s="293"/>
      <c r="L197" s="293"/>
    </row>
    <row r="198" spans="1:12" ht="57.6">
      <c r="A198" s="305" t="s">
        <v>563</v>
      </c>
      <c r="B198" s="311">
        <v>4542</v>
      </c>
      <c r="C198" s="124"/>
      <c r="D198" s="311">
        <v>4721</v>
      </c>
      <c r="E198" s="293"/>
      <c r="F198" s="293"/>
      <c r="G198" s="293"/>
      <c r="H198" s="293"/>
      <c r="I198" s="293"/>
      <c r="J198" s="293"/>
      <c r="K198" s="293"/>
      <c r="L198" s="293"/>
    </row>
    <row r="199" spans="1:12" ht="57.6">
      <c r="A199" s="305" t="s">
        <v>564</v>
      </c>
      <c r="B199" s="311">
        <v>5479</v>
      </c>
      <c r="C199" s="124"/>
      <c r="D199" s="311">
        <v>5483</v>
      </c>
      <c r="E199" s="293"/>
      <c r="F199" s="293"/>
      <c r="G199" s="293"/>
      <c r="H199" s="293"/>
      <c r="I199" s="293"/>
      <c r="J199" s="293"/>
      <c r="K199" s="293"/>
      <c r="L199" s="293"/>
    </row>
    <row r="200" spans="1:12" ht="28.8">
      <c r="A200" s="305" t="s">
        <v>565</v>
      </c>
      <c r="B200" s="307">
        <v>237</v>
      </c>
      <c r="C200" s="124"/>
      <c r="D200" s="307">
        <v>189</v>
      </c>
      <c r="E200" s="293"/>
      <c r="F200" s="293"/>
      <c r="G200" s="293"/>
      <c r="H200" s="293"/>
      <c r="I200" s="293"/>
      <c r="J200" s="293"/>
      <c r="K200" s="293"/>
      <c r="L200" s="293"/>
    </row>
    <row r="201" spans="1:12" ht="43.2">
      <c r="A201" s="305" t="s">
        <v>566</v>
      </c>
      <c r="B201" s="311">
        <v>1066</v>
      </c>
      <c r="C201" s="124"/>
      <c r="D201" s="311">
        <v>1072</v>
      </c>
      <c r="E201" s="293"/>
      <c r="F201" s="293"/>
      <c r="G201" s="293"/>
      <c r="H201" s="293"/>
      <c r="I201" s="293"/>
      <c r="J201" s="293"/>
      <c r="K201" s="293"/>
      <c r="L201" s="293"/>
    </row>
    <row r="202" spans="1:12" ht="14.4">
      <c r="A202" s="305" t="s">
        <v>567</v>
      </c>
      <c r="B202" s="307">
        <v>32</v>
      </c>
      <c r="C202" s="124"/>
      <c r="D202" s="307">
        <v>102</v>
      </c>
      <c r="E202" s="293"/>
      <c r="F202" s="293"/>
      <c r="G202" s="293"/>
      <c r="H202" s="293"/>
      <c r="I202" s="293"/>
      <c r="J202" s="293"/>
      <c r="K202" s="293"/>
      <c r="L202" s="293"/>
    </row>
    <row r="203" spans="1:12" ht="28.8">
      <c r="A203" s="305" t="s">
        <v>568</v>
      </c>
      <c r="B203" s="307">
        <v>159</v>
      </c>
      <c r="C203" s="124"/>
      <c r="D203" s="307">
        <v>127</v>
      </c>
      <c r="E203" s="293"/>
      <c r="F203" s="293"/>
      <c r="G203" s="293"/>
      <c r="H203" s="293"/>
      <c r="I203" s="293"/>
      <c r="J203" s="293"/>
      <c r="K203" s="293"/>
      <c r="L203" s="293"/>
    </row>
    <row r="204" spans="1:12" ht="28.8">
      <c r="A204" s="305" t="s">
        <v>569</v>
      </c>
      <c r="B204" s="307">
        <v>2</v>
      </c>
      <c r="C204" s="124"/>
      <c r="D204" s="307">
        <v>1</v>
      </c>
      <c r="E204" s="293"/>
      <c r="F204" s="293"/>
      <c r="G204" s="293"/>
      <c r="H204" s="293"/>
      <c r="I204" s="293"/>
      <c r="J204" s="293"/>
      <c r="K204" s="293"/>
      <c r="L204" s="293"/>
    </row>
    <row r="205" spans="1:12" ht="15" thickBot="1">
      <c r="A205" s="305" t="s">
        <v>570</v>
      </c>
      <c r="B205" s="308">
        <v>1</v>
      </c>
      <c r="C205" s="124"/>
      <c r="D205" s="374">
        <v>1</v>
      </c>
      <c r="E205" s="293"/>
      <c r="F205" s="293"/>
      <c r="G205" s="293"/>
      <c r="H205" s="293"/>
      <c r="I205" s="293"/>
      <c r="J205" s="293"/>
      <c r="K205" s="293"/>
      <c r="L205" s="293"/>
    </row>
    <row r="206" spans="1:12" ht="43.8" thickBot="1">
      <c r="A206" s="363" t="s">
        <v>571</v>
      </c>
      <c r="B206" s="364">
        <v>11518</v>
      </c>
      <c r="C206" s="124"/>
      <c r="D206" s="364">
        <v>11696</v>
      </c>
      <c r="E206" s="293"/>
      <c r="F206" s="293"/>
      <c r="G206" s="293"/>
      <c r="H206" s="293"/>
      <c r="I206" s="293"/>
      <c r="J206" s="293"/>
      <c r="K206" s="293"/>
      <c r="L206" s="293"/>
    </row>
    <row r="207" spans="1:12" ht="15" thickTop="1">
      <c r="A207" s="375"/>
      <c r="E207" s="293"/>
      <c r="F207" s="293"/>
      <c r="G207" s="293"/>
      <c r="H207" s="293"/>
      <c r="I207" s="293"/>
      <c r="J207" s="293"/>
      <c r="K207" s="293"/>
      <c r="L207" s="293"/>
    </row>
    <row r="208" spans="1:12" ht="14.4">
      <c r="A208" s="376" t="s">
        <v>572</v>
      </c>
      <c r="E208" s="293"/>
      <c r="F208" s="293"/>
      <c r="G208" s="293"/>
      <c r="H208" s="293"/>
      <c r="I208" s="293"/>
      <c r="J208" s="293"/>
      <c r="K208" s="293"/>
      <c r="L208" s="293"/>
    </row>
    <row r="209" spans="1:12">
      <c r="A209" s="377"/>
      <c r="B209" s="293"/>
      <c r="C209" s="293"/>
      <c r="D209" s="293"/>
      <c r="E209" s="293"/>
      <c r="F209" s="293"/>
      <c r="G209" s="293"/>
      <c r="H209" s="293"/>
      <c r="I209" s="293"/>
      <c r="J209" s="293"/>
      <c r="K209" s="293"/>
      <c r="L209" s="293"/>
    </row>
    <row r="210" spans="1:12" ht="15.55">
      <c r="A210" s="360" t="s">
        <v>573</v>
      </c>
      <c r="E210" s="293"/>
      <c r="F210" s="293"/>
      <c r="G210" s="293"/>
      <c r="H210" s="293"/>
      <c r="I210" s="293"/>
      <c r="J210" s="293"/>
      <c r="K210" s="293"/>
      <c r="L210" s="293"/>
    </row>
    <row r="211" spans="1:12" ht="15.55">
      <c r="A211" s="360"/>
      <c r="E211" s="293"/>
      <c r="F211" s="293"/>
      <c r="G211" s="293"/>
      <c r="H211" s="293"/>
      <c r="I211" s="293"/>
      <c r="J211" s="293"/>
      <c r="K211" s="293"/>
      <c r="L211" s="293"/>
    </row>
    <row r="212" spans="1:12" ht="28.8">
      <c r="A212" s="361" t="s">
        <v>488</v>
      </c>
      <c r="B212" s="362" t="s">
        <v>553</v>
      </c>
      <c r="C212" s="286"/>
      <c r="D212" s="362" t="s">
        <v>525</v>
      </c>
      <c r="E212" s="293"/>
      <c r="F212" s="293"/>
      <c r="G212" s="293"/>
      <c r="H212" s="293"/>
      <c r="I212" s="293"/>
      <c r="J212" s="293"/>
      <c r="K212" s="293"/>
      <c r="L212" s="293"/>
    </row>
    <row r="213" spans="1:12" ht="15" thickBot="1">
      <c r="A213" s="361"/>
      <c r="B213" s="306" t="s">
        <v>474</v>
      </c>
      <c r="C213" s="286"/>
      <c r="D213" s="306" t="s">
        <v>475</v>
      </c>
      <c r="E213" s="293"/>
      <c r="F213" s="293"/>
      <c r="G213" s="293"/>
      <c r="H213" s="293"/>
      <c r="I213" s="293"/>
      <c r="J213" s="293"/>
      <c r="K213" s="293"/>
      <c r="L213" s="293"/>
    </row>
    <row r="214" spans="1:12" ht="14.4">
      <c r="A214" s="124"/>
      <c r="B214" s="124"/>
      <c r="C214" s="126"/>
      <c r="D214" s="124"/>
      <c r="E214" s="293"/>
      <c r="F214" s="293"/>
      <c r="G214" s="293"/>
      <c r="H214" s="293"/>
      <c r="I214" s="293"/>
      <c r="J214" s="293"/>
      <c r="K214" s="293"/>
      <c r="L214" s="293"/>
    </row>
    <row r="215" spans="1:12" ht="14.4">
      <c r="A215" s="305" t="s">
        <v>574</v>
      </c>
      <c r="B215" s="311">
        <v>24641</v>
      </c>
      <c r="C215" s="124"/>
      <c r="D215" s="311">
        <v>23657</v>
      </c>
      <c r="E215" s="293"/>
      <c r="F215" s="293"/>
      <c r="G215" s="293"/>
      <c r="H215" s="293"/>
      <c r="I215" s="293"/>
      <c r="J215" s="293"/>
      <c r="K215" s="293"/>
      <c r="L215" s="293"/>
    </row>
    <row r="216" spans="1:12" ht="43.2">
      <c r="A216" s="305" t="s">
        <v>575</v>
      </c>
      <c r="B216" s="311">
        <v>-2243</v>
      </c>
      <c r="C216" s="124"/>
      <c r="D216" s="311">
        <v>-2284</v>
      </c>
      <c r="E216" s="293"/>
      <c r="F216" s="293"/>
      <c r="G216" s="293"/>
      <c r="H216" s="293"/>
      <c r="I216" s="293"/>
      <c r="J216" s="293"/>
      <c r="K216" s="293"/>
      <c r="L216" s="293"/>
    </row>
    <row r="217" spans="1:12" ht="14.4">
      <c r="A217" s="305" t="s">
        <v>576</v>
      </c>
      <c r="B217" s="311">
        <v>5041</v>
      </c>
      <c r="C217" s="124"/>
      <c r="D217" s="311">
        <v>4714</v>
      </c>
      <c r="E217" s="293"/>
      <c r="F217" s="293"/>
      <c r="G217" s="293"/>
      <c r="H217" s="293"/>
      <c r="I217" s="293"/>
      <c r="J217" s="293"/>
      <c r="K217" s="293"/>
      <c r="L217" s="293"/>
    </row>
    <row r="218" spans="1:12" ht="28.8">
      <c r="A218" s="305" t="s">
        <v>577</v>
      </c>
      <c r="B218" s="311">
        <v>-1195</v>
      </c>
      <c r="C218" s="124"/>
      <c r="D218" s="311">
        <v>-1190</v>
      </c>
      <c r="E218" s="293"/>
      <c r="F218" s="293"/>
      <c r="G218" s="293"/>
      <c r="H218" s="293"/>
      <c r="I218" s="293"/>
      <c r="J218" s="293"/>
      <c r="K218" s="293"/>
      <c r="L218" s="293"/>
    </row>
    <row r="219" spans="1:12" ht="14.4">
      <c r="A219" s="305" t="s">
        <v>578</v>
      </c>
      <c r="B219" s="307">
        <v>27</v>
      </c>
      <c r="C219" s="124"/>
      <c r="D219" s="307">
        <v>9</v>
      </c>
      <c r="E219" s="293"/>
      <c r="F219" s="293"/>
      <c r="G219" s="293"/>
      <c r="H219" s="293"/>
      <c r="I219" s="293"/>
      <c r="J219" s="293"/>
      <c r="K219" s="293"/>
      <c r="L219" s="293"/>
    </row>
    <row r="220" spans="1:12" ht="43.8" thickBot="1">
      <c r="A220" s="305" t="s">
        <v>579</v>
      </c>
      <c r="B220" s="308">
        <v>-16</v>
      </c>
      <c r="C220" s="124"/>
      <c r="D220" s="374">
        <v>-7</v>
      </c>
      <c r="E220" s="293"/>
      <c r="F220" s="293"/>
      <c r="G220" s="293"/>
      <c r="H220" s="293"/>
      <c r="I220" s="293"/>
      <c r="J220" s="293"/>
      <c r="K220" s="293"/>
      <c r="L220" s="293"/>
    </row>
    <row r="221" spans="1:12" ht="58.2" thickBot="1">
      <c r="A221" s="363" t="s">
        <v>580</v>
      </c>
      <c r="B221" s="364">
        <v>26255</v>
      </c>
      <c r="C221" s="124"/>
      <c r="D221" s="364">
        <v>24899</v>
      </c>
      <c r="E221" s="293"/>
      <c r="F221" s="293"/>
      <c r="G221" s="293"/>
      <c r="H221" s="293"/>
      <c r="I221" s="293"/>
      <c r="J221" s="293"/>
      <c r="K221" s="293"/>
      <c r="L221" s="293"/>
    </row>
    <row r="222" spans="1:12" ht="14.4" thickTop="1">
      <c r="A222" s="368"/>
      <c r="B222" s="369"/>
      <c r="C222" s="370"/>
      <c r="D222" s="369"/>
      <c r="E222" s="293"/>
      <c r="F222" s="293"/>
      <c r="G222" s="293"/>
      <c r="H222" s="293"/>
      <c r="I222" s="293"/>
      <c r="J222" s="293"/>
      <c r="K222" s="293"/>
      <c r="L222" s="293"/>
    </row>
    <row r="223" spans="1:12" ht="13.85">
      <c r="A223" s="378"/>
      <c r="B223" s="379"/>
      <c r="C223" s="370"/>
      <c r="D223" s="379"/>
      <c r="E223" s="293"/>
      <c r="F223" s="293"/>
      <c r="G223" s="293"/>
      <c r="H223" s="293"/>
      <c r="I223" s="293"/>
      <c r="J223" s="293"/>
      <c r="K223" s="293"/>
      <c r="L223" s="293"/>
    </row>
    <row r="224" spans="1:12" ht="15.55">
      <c r="A224" s="360" t="s">
        <v>581</v>
      </c>
      <c r="E224" s="293"/>
      <c r="F224" s="293"/>
      <c r="G224" s="293"/>
      <c r="H224" s="293"/>
      <c r="I224" s="293"/>
      <c r="J224" s="293"/>
      <c r="K224" s="293"/>
      <c r="L224" s="293"/>
    </row>
    <row r="225" spans="1:12" ht="15.55">
      <c r="A225" s="360"/>
      <c r="E225" s="293"/>
      <c r="F225" s="293"/>
      <c r="G225" s="293"/>
      <c r="H225" s="293"/>
      <c r="I225" s="293"/>
      <c r="J225" s="293"/>
      <c r="K225" s="293"/>
      <c r="L225" s="293"/>
    </row>
    <row r="226" spans="1:12" ht="28.8">
      <c r="A226" s="361" t="s">
        <v>488</v>
      </c>
      <c r="B226" s="362" t="s">
        <v>524</v>
      </c>
      <c r="C226" s="286"/>
      <c r="D226" s="362" t="s">
        <v>525</v>
      </c>
      <c r="E226" s="293"/>
      <c r="F226" s="293"/>
      <c r="G226" s="293"/>
      <c r="H226" s="293"/>
      <c r="I226" s="293"/>
      <c r="J226" s="293"/>
      <c r="K226" s="293"/>
      <c r="L226" s="293"/>
    </row>
    <row r="227" spans="1:12" ht="15" thickBot="1">
      <c r="A227" s="361"/>
      <c r="B227" s="306" t="s">
        <v>474</v>
      </c>
      <c r="C227" s="286"/>
      <c r="D227" s="306" t="s">
        <v>475</v>
      </c>
      <c r="E227" s="293"/>
      <c r="F227" s="293"/>
      <c r="G227" s="293"/>
      <c r="H227" s="293"/>
      <c r="I227" s="293"/>
      <c r="J227" s="293"/>
      <c r="K227" s="293"/>
      <c r="L227" s="293"/>
    </row>
    <row r="228" spans="1:12" ht="14.4">
      <c r="A228" s="124"/>
      <c r="B228" s="124"/>
      <c r="C228" s="126"/>
      <c r="D228" s="124"/>
      <c r="E228" s="293"/>
      <c r="F228" s="293"/>
      <c r="G228" s="293"/>
      <c r="H228" s="293"/>
      <c r="I228" s="293"/>
      <c r="J228" s="293"/>
      <c r="K228" s="293"/>
      <c r="L228" s="293"/>
    </row>
    <row r="229" spans="1:12" ht="43.2">
      <c r="A229" s="305" t="s">
        <v>582</v>
      </c>
      <c r="B229" s="311">
        <v>2243</v>
      </c>
      <c r="C229" s="124"/>
      <c r="D229" s="311">
        <v>2284</v>
      </c>
      <c r="E229" s="293"/>
      <c r="F229" s="293"/>
      <c r="G229" s="293"/>
      <c r="H229" s="293"/>
      <c r="I229" s="293"/>
      <c r="J229" s="293"/>
      <c r="K229" s="293"/>
      <c r="L229" s="293"/>
    </row>
    <row r="230" spans="1:12" ht="28.8">
      <c r="A230" s="305" t="s">
        <v>583</v>
      </c>
      <c r="B230" s="311">
        <v>1195</v>
      </c>
      <c r="C230" s="124"/>
      <c r="D230" s="311">
        <v>1190</v>
      </c>
      <c r="E230" s="293"/>
      <c r="F230" s="293"/>
      <c r="G230" s="293"/>
      <c r="H230" s="293"/>
      <c r="I230" s="293"/>
      <c r="J230" s="293"/>
      <c r="K230" s="293"/>
      <c r="L230" s="293"/>
    </row>
    <row r="231" spans="1:12" ht="43.2">
      <c r="A231" s="305" t="s">
        <v>584</v>
      </c>
      <c r="B231" s="307">
        <v>16</v>
      </c>
      <c r="C231" s="124"/>
      <c r="D231" s="307">
        <v>7</v>
      </c>
      <c r="E231" s="293"/>
      <c r="F231" s="293"/>
      <c r="G231" s="293"/>
      <c r="H231" s="293"/>
      <c r="I231" s="293"/>
      <c r="J231" s="293"/>
      <c r="K231" s="293"/>
      <c r="L231" s="293"/>
    </row>
    <row r="232" spans="1:12" ht="15" thickBot="1">
      <c r="A232" s="305" t="s">
        <v>585</v>
      </c>
      <c r="B232" s="308">
        <v>879</v>
      </c>
      <c r="C232" s="124"/>
      <c r="D232" s="308" t="s">
        <v>492</v>
      </c>
      <c r="E232" s="293"/>
      <c r="F232" s="293"/>
      <c r="G232" s="293"/>
      <c r="H232" s="293"/>
      <c r="I232" s="293"/>
      <c r="J232" s="293"/>
      <c r="K232" s="293"/>
      <c r="L232" s="293"/>
    </row>
    <row r="233" spans="1:12" ht="58.2" thickBot="1">
      <c r="A233" s="363" t="s">
        <v>586</v>
      </c>
      <c r="B233" s="364">
        <v>4333</v>
      </c>
      <c r="C233" s="124"/>
      <c r="D233" s="364">
        <v>3481</v>
      </c>
      <c r="E233" s="293"/>
      <c r="F233" s="293"/>
      <c r="G233" s="293"/>
      <c r="H233" s="293"/>
      <c r="I233" s="293"/>
      <c r="J233" s="293"/>
      <c r="K233" s="293"/>
      <c r="L233" s="293"/>
    </row>
    <row r="234" spans="1:12" ht="16.149999999999999" thickTop="1">
      <c r="A234" s="365"/>
      <c r="E234" s="293"/>
      <c r="F234" s="293"/>
      <c r="G234" s="293"/>
      <c r="H234" s="293"/>
      <c r="I234" s="293"/>
      <c r="J234" s="293"/>
      <c r="K234" s="293"/>
      <c r="L234" s="293"/>
    </row>
    <row r="235" spans="1:12" ht="15.55">
      <c r="A235" s="360"/>
      <c r="E235" s="293"/>
      <c r="F235" s="293"/>
      <c r="G235" s="293"/>
      <c r="H235" s="293"/>
      <c r="I235" s="293"/>
      <c r="J235" s="293"/>
      <c r="K235" s="293"/>
      <c r="L235" s="293"/>
    </row>
    <row r="236" spans="1:12" ht="14.4">
      <c r="A236" s="376" t="s">
        <v>587</v>
      </c>
      <c r="E236" s="293"/>
      <c r="F236" s="293"/>
      <c r="G236" s="293"/>
      <c r="H236" s="293"/>
      <c r="I236" s="293"/>
      <c r="J236" s="293"/>
      <c r="K236" s="293"/>
      <c r="L236" s="293"/>
    </row>
    <row r="237" spans="1:12" ht="14.4">
      <c r="A237" s="376"/>
      <c r="E237" s="293"/>
      <c r="F237" s="293"/>
      <c r="G237" s="293"/>
      <c r="H237" s="293"/>
      <c r="I237" s="293"/>
      <c r="J237" s="293"/>
      <c r="K237" s="293"/>
      <c r="L237" s="293"/>
    </row>
    <row r="238" spans="1:12" ht="28.8">
      <c r="A238" s="361" t="s">
        <v>488</v>
      </c>
      <c r="B238" s="362" t="s">
        <v>553</v>
      </c>
      <c r="C238" s="286"/>
      <c r="D238" s="362" t="s">
        <v>525</v>
      </c>
      <c r="E238" s="293"/>
      <c r="F238" s="293"/>
      <c r="G238" s="293"/>
      <c r="H238" s="293"/>
      <c r="I238" s="293"/>
      <c r="J238" s="293"/>
      <c r="K238" s="293"/>
      <c r="L238" s="293"/>
    </row>
    <row r="239" spans="1:12" ht="15" thickBot="1">
      <c r="A239" s="361"/>
      <c r="B239" s="306" t="s">
        <v>474</v>
      </c>
      <c r="C239" s="286"/>
      <c r="D239" s="306" t="s">
        <v>475</v>
      </c>
      <c r="E239" s="293"/>
      <c r="F239" s="293"/>
      <c r="G239" s="293"/>
      <c r="H239" s="293"/>
      <c r="I239" s="293"/>
      <c r="J239" s="293"/>
      <c r="K239" s="293"/>
      <c r="L239" s="293"/>
    </row>
    <row r="240" spans="1:12" ht="14.4">
      <c r="A240" s="124"/>
      <c r="B240" s="124"/>
      <c r="C240" s="126"/>
      <c r="D240" s="124"/>
      <c r="E240" s="293"/>
      <c r="F240" s="293"/>
      <c r="G240" s="293"/>
      <c r="H240" s="293"/>
      <c r="I240" s="293"/>
      <c r="J240" s="293"/>
      <c r="K240" s="293"/>
      <c r="L240" s="293"/>
    </row>
    <row r="241" spans="1:12" ht="28.8">
      <c r="A241" s="305" t="s">
        <v>573</v>
      </c>
      <c r="B241" s="311">
        <v>29709</v>
      </c>
      <c r="C241" s="124"/>
      <c r="D241" s="311">
        <v>28380</v>
      </c>
      <c r="E241" s="293"/>
      <c r="F241" s="293"/>
      <c r="G241" s="293"/>
      <c r="H241" s="293"/>
      <c r="I241" s="293"/>
      <c r="J241" s="293"/>
      <c r="K241" s="293"/>
      <c r="L241" s="293"/>
    </row>
    <row r="242" spans="1:12" ht="29.4" thickBot="1">
      <c r="A242" s="305" t="s">
        <v>581</v>
      </c>
      <c r="B242" s="308">
        <v>879</v>
      </c>
      <c r="C242" s="124"/>
      <c r="D242" s="308" t="s">
        <v>492</v>
      </c>
      <c r="E242" s="293"/>
      <c r="F242" s="293"/>
      <c r="G242" s="293"/>
      <c r="H242" s="293"/>
      <c r="I242" s="293"/>
      <c r="J242" s="293"/>
      <c r="K242" s="293"/>
      <c r="L242" s="293"/>
    </row>
    <row r="243" spans="1:12" ht="43.2">
      <c r="A243" s="363" t="s">
        <v>588</v>
      </c>
      <c r="B243" s="380">
        <v>30588</v>
      </c>
      <c r="C243" s="124"/>
      <c r="D243" s="380">
        <v>28380</v>
      </c>
      <c r="E243" s="293"/>
      <c r="F243" s="293"/>
      <c r="G243" s="293"/>
      <c r="H243" s="293"/>
      <c r="I243" s="293"/>
      <c r="J243" s="293"/>
      <c r="K243" s="293"/>
      <c r="L243" s="293"/>
    </row>
    <row r="244" spans="1:12" ht="43.8" thickBot="1">
      <c r="A244" s="305" t="s">
        <v>589</v>
      </c>
      <c r="B244" s="308">
        <v>-519</v>
      </c>
      <c r="C244" s="124"/>
      <c r="D244" s="308">
        <v>-329</v>
      </c>
      <c r="E244" s="293"/>
      <c r="F244" s="293"/>
      <c r="G244" s="293"/>
      <c r="H244" s="293"/>
      <c r="I244" s="293"/>
      <c r="J244" s="293"/>
      <c r="K244" s="293"/>
      <c r="L244" s="293"/>
    </row>
    <row r="245" spans="1:12" ht="15" thickBot="1">
      <c r="A245" s="363" t="s">
        <v>590</v>
      </c>
      <c r="B245" s="364">
        <v>30069</v>
      </c>
      <c r="C245" s="124"/>
      <c r="D245" s="364">
        <v>28051</v>
      </c>
      <c r="E245" s="293"/>
      <c r="F245" s="293"/>
      <c r="G245" s="293"/>
      <c r="H245" s="293"/>
      <c r="I245" s="293"/>
      <c r="J245" s="293"/>
      <c r="K245" s="293"/>
      <c r="L245" s="293"/>
    </row>
    <row r="246" spans="1:12" ht="13.25" thickTop="1">
      <c r="A246" s="381"/>
      <c r="B246" s="293"/>
      <c r="C246" s="293"/>
      <c r="D246" s="293"/>
      <c r="E246" s="293"/>
      <c r="F246" s="293"/>
      <c r="G246" s="293"/>
      <c r="H246" s="293"/>
      <c r="I246" s="293"/>
      <c r="J246" s="293"/>
      <c r="K246" s="293"/>
      <c r="L246" s="293"/>
    </row>
    <row r="247" spans="1:12">
      <c r="A247" s="381"/>
      <c r="B247" s="293"/>
      <c r="C247" s="293"/>
      <c r="D247" s="293"/>
      <c r="E247" s="293"/>
      <c r="F247" s="293"/>
      <c r="G247" s="293"/>
      <c r="H247" s="293"/>
      <c r="I247" s="293"/>
      <c r="J247" s="293"/>
      <c r="K247" s="293"/>
      <c r="L247" s="293"/>
    </row>
    <row r="248" spans="1:12" ht="15.55">
      <c r="A248" s="304" t="s">
        <v>591</v>
      </c>
      <c r="E248" s="293"/>
      <c r="F248" s="293"/>
      <c r="G248" s="293"/>
      <c r="H248" s="293"/>
      <c r="I248" s="293"/>
      <c r="J248" s="293"/>
      <c r="K248" s="293"/>
      <c r="L248" s="293"/>
    </row>
    <row r="249" spans="1:12" ht="15.55">
      <c r="A249" s="304"/>
      <c r="E249" s="293"/>
      <c r="F249" s="293"/>
      <c r="G249" s="293"/>
      <c r="H249" s="293"/>
      <c r="I249" s="293"/>
      <c r="J249" s="293"/>
      <c r="K249" s="293"/>
      <c r="L249" s="293"/>
    </row>
    <row r="250" spans="1:12" ht="28.8">
      <c r="A250" s="361" t="s">
        <v>488</v>
      </c>
      <c r="B250" s="362" t="s">
        <v>553</v>
      </c>
      <c r="C250" s="286"/>
      <c r="D250" s="362" t="s">
        <v>525</v>
      </c>
      <c r="E250" s="293"/>
      <c r="F250" s="293"/>
      <c r="G250" s="293"/>
      <c r="H250" s="293"/>
      <c r="I250" s="293"/>
      <c r="J250" s="293"/>
      <c r="K250" s="293"/>
      <c r="L250" s="293"/>
    </row>
    <row r="251" spans="1:12" ht="15" thickBot="1">
      <c r="A251" s="361"/>
      <c r="B251" s="306" t="s">
        <v>474</v>
      </c>
      <c r="C251" s="286"/>
      <c r="D251" s="306" t="s">
        <v>475</v>
      </c>
      <c r="E251" s="293"/>
      <c r="F251" s="293"/>
      <c r="G251" s="293"/>
      <c r="H251" s="293"/>
      <c r="I251" s="293"/>
      <c r="J251" s="293"/>
      <c r="K251" s="293"/>
      <c r="L251" s="293"/>
    </row>
    <row r="252" spans="1:12" ht="14.4">
      <c r="A252" s="124"/>
      <c r="B252" s="124"/>
      <c r="C252" s="126"/>
      <c r="D252" s="124"/>
      <c r="E252" s="293"/>
      <c r="F252" s="293"/>
      <c r="G252" s="293"/>
      <c r="H252" s="293"/>
      <c r="I252" s="293"/>
      <c r="J252" s="293"/>
      <c r="K252" s="293"/>
      <c r="L252" s="293"/>
    </row>
    <row r="253" spans="1:12" ht="28.8">
      <c r="A253" s="305" t="s">
        <v>592</v>
      </c>
      <c r="B253" s="307" t="s">
        <v>492</v>
      </c>
      <c r="C253" s="124"/>
      <c r="D253" s="307" t="s">
        <v>492</v>
      </c>
      <c r="E253" s="293"/>
      <c r="F253" s="293"/>
      <c r="G253" s="293"/>
      <c r="H253" s="293"/>
      <c r="I253" s="293"/>
      <c r="J253" s="293"/>
      <c r="K253" s="293"/>
      <c r="L253" s="293"/>
    </row>
    <row r="254" spans="1:12" ht="14.4">
      <c r="A254" s="305" t="s">
        <v>593</v>
      </c>
      <c r="B254" s="307">
        <v>188</v>
      </c>
      <c r="C254" s="124"/>
      <c r="D254" s="307">
        <v>155</v>
      </c>
      <c r="E254" s="293"/>
      <c r="F254" s="293"/>
      <c r="G254" s="293"/>
      <c r="H254" s="293"/>
      <c r="I254" s="293"/>
      <c r="J254" s="293"/>
      <c r="K254" s="293"/>
      <c r="L254" s="293"/>
    </row>
    <row r="255" spans="1:12" ht="15" thickBot="1">
      <c r="A255" s="305" t="s">
        <v>594</v>
      </c>
      <c r="B255" s="308">
        <v>103</v>
      </c>
      <c r="C255" s="124"/>
      <c r="D255" s="308">
        <v>106</v>
      </c>
      <c r="E255" s="293"/>
      <c r="F255" s="293"/>
      <c r="G255" s="293"/>
      <c r="H255" s="293"/>
      <c r="I255" s="293"/>
      <c r="J255" s="293"/>
      <c r="K255" s="293"/>
      <c r="L255" s="293"/>
    </row>
    <row r="256" spans="1:12" ht="43.8" thickBot="1">
      <c r="A256" s="309" t="s">
        <v>595</v>
      </c>
      <c r="B256" s="382">
        <v>291</v>
      </c>
      <c r="C256" s="124"/>
      <c r="D256" s="382">
        <v>261</v>
      </c>
      <c r="E256" s="293"/>
      <c r="F256" s="293"/>
      <c r="G256" s="293"/>
      <c r="H256" s="293"/>
      <c r="I256" s="293"/>
      <c r="J256" s="293"/>
      <c r="K256" s="293"/>
      <c r="L256" s="293"/>
    </row>
    <row r="257" spans="1:12" ht="16.149999999999999" thickTop="1">
      <c r="A257" s="304"/>
      <c r="E257" s="293"/>
      <c r="F257" s="293"/>
      <c r="G257" s="293"/>
      <c r="H257" s="293"/>
      <c r="I257" s="293"/>
      <c r="J257" s="293"/>
      <c r="K257" s="293"/>
      <c r="L257" s="293"/>
    </row>
    <row r="258" spans="1:12">
      <c r="A258" s="381"/>
      <c r="B258" s="293"/>
      <c r="C258" s="293"/>
      <c r="D258" s="293"/>
      <c r="E258" s="293"/>
      <c r="F258" s="293"/>
      <c r="G258" s="293"/>
      <c r="H258" s="293"/>
      <c r="I258" s="293"/>
      <c r="J258" s="293"/>
      <c r="K258" s="293"/>
      <c r="L258" s="293"/>
    </row>
    <row r="259" spans="1:12" ht="15.55">
      <c r="A259" s="304" t="s">
        <v>596</v>
      </c>
      <c r="B259" s="293"/>
      <c r="C259" s="293"/>
      <c r="D259" s="293"/>
      <c r="E259" s="293"/>
      <c r="F259" s="293"/>
      <c r="G259" s="293"/>
      <c r="H259" s="293"/>
      <c r="I259" s="293"/>
      <c r="J259" s="293"/>
      <c r="K259" s="293"/>
      <c r="L259" s="293"/>
    </row>
    <row r="260" spans="1:12" ht="28.8" customHeight="1">
      <c r="A260" s="324" t="s">
        <v>597</v>
      </c>
      <c r="B260" s="324"/>
      <c r="C260" s="324"/>
      <c r="D260" s="324"/>
      <c r="E260" s="324"/>
      <c r="F260" s="324"/>
      <c r="G260" s="324"/>
      <c r="H260" s="324"/>
      <c r="I260" s="324"/>
      <c r="J260" s="293"/>
      <c r="K260" s="293"/>
      <c r="L260" s="293"/>
    </row>
    <row r="261" spans="1:12">
      <c r="A261" s="298"/>
      <c r="B261" s="298"/>
      <c r="C261" s="298"/>
      <c r="D261" s="298"/>
      <c r="E261" s="298"/>
      <c r="F261" s="298"/>
      <c r="G261" s="298"/>
      <c r="H261" s="298"/>
      <c r="I261" s="298"/>
      <c r="J261" s="298"/>
      <c r="K261" s="298"/>
      <c r="L261" s="298"/>
    </row>
    <row r="262" spans="1:12" ht="15.55">
      <c r="A262" s="304" t="s">
        <v>598</v>
      </c>
      <c r="B262" s="298"/>
      <c r="C262" s="298"/>
      <c r="D262" s="298"/>
      <c r="E262" s="298"/>
      <c r="F262" s="298"/>
      <c r="G262" s="298"/>
      <c r="H262" s="298"/>
      <c r="I262" s="298"/>
      <c r="J262" s="298"/>
      <c r="K262" s="298"/>
      <c r="L262" s="298"/>
    </row>
    <row r="263" spans="1:12" s="123" customFormat="1" ht="14.4">
      <c r="A263" s="322" t="s">
        <v>599</v>
      </c>
      <c r="B263" s="322"/>
      <c r="C263" s="322"/>
      <c r="D263" s="322"/>
      <c r="E263" s="322"/>
      <c r="F263" s="322"/>
      <c r="G263" s="322"/>
      <c r="H263" s="322"/>
      <c r="I263" s="322"/>
      <c r="J263" s="298"/>
      <c r="K263" s="298"/>
      <c r="L263" s="298"/>
    </row>
    <row r="264" spans="1:12" s="123" customFormat="1">
      <c r="A264" s="293"/>
      <c r="B264" s="293"/>
      <c r="C264" s="293"/>
      <c r="D264" s="293"/>
      <c r="E264" s="293"/>
      <c r="F264" s="293"/>
      <c r="G264" s="293"/>
      <c r="H264" s="293"/>
      <c r="I264" s="293"/>
      <c r="J264" s="293"/>
      <c r="K264" s="293"/>
      <c r="L264" s="293"/>
    </row>
    <row r="265" spans="1:12" s="123" customFormat="1">
      <c r="A265" s="298" t="s">
        <v>600</v>
      </c>
      <c r="B265" s="293"/>
      <c r="C265" s="293"/>
      <c r="D265" s="293"/>
      <c r="E265" s="293"/>
      <c r="F265" s="293"/>
      <c r="G265" s="293"/>
      <c r="H265" s="293"/>
      <c r="I265" s="293"/>
      <c r="J265" s="293"/>
      <c r="K265" s="293"/>
      <c r="L265" s="293"/>
    </row>
    <row r="266" spans="1:12">
      <c r="A266" s="293"/>
      <c r="B266" s="293"/>
      <c r="C266" s="293"/>
      <c r="D266" s="293"/>
      <c r="E266" s="293"/>
      <c r="F266" s="293"/>
      <c r="G266" s="293"/>
      <c r="H266" s="293"/>
      <c r="I266" s="293"/>
      <c r="J266" s="293"/>
      <c r="K266" s="293"/>
      <c r="L266" s="293"/>
    </row>
    <row r="267" spans="1:12">
      <c r="A267" s="383" t="s">
        <v>601</v>
      </c>
      <c r="B267" s="383"/>
      <c r="C267" s="383"/>
      <c r="D267" s="383"/>
      <c r="E267" s="383"/>
      <c r="F267" s="383"/>
      <c r="G267" s="383"/>
      <c r="H267" s="383"/>
      <c r="I267" s="383"/>
      <c r="J267" s="293"/>
      <c r="K267" s="293"/>
      <c r="L267" s="293"/>
    </row>
    <row r="268" spans="1:12">
      <c r="A268" s="293"/>
      <c r="B268" s="293"/>
      <c r="C268" s="293"/>
      <c r="D268" s="293"/>
      <c r="E268" s="293"/>
      <c r="F268" s="293"/>
      <c r="G268" s="293"/>
      <c r="H268" s="293"/>
      <c r="I268" s="293"/>
      <c r="J268" s="293"/>
      <c r="K268" s="293"/>
      <c r="L268" s="293"/>
    </row>
    <row r="269" spans="1:12" ht="14.4">
      <c r="A269" s="384" t="s">
        <v>602</v>
      </c>
      <c r="B269" s="293"/>
      <c r="C269" s="293"/>
      <c r="D269" s="293"/>
      <c r="E269" s="293"/>
      <c r="F269" s="293"/>
      <c r="G269" s="293"/>
      <c r="H269" s="293"/>
      <c r="I269" s="293"/>
      <c r="J269" s="293"/>
      <c r="K269" s="293"/>
      <c r="L269" s="293"/>
    </row>
    <row r="270" spans="1:12" ht="14.4">
      <c r="A270" s="384" t="s">
        <v>603</v>
      </c>
      <c r="B270" s="293"/>
      <c r="C270" s="293"/>
      <c r="D270" s="293"/>
      <c r="E270" s="293"/>
      <c r="F270" s="293"/>
      <c r="G270" s="293"/>
      <c r="H270" s="293"/>
      <c r="I270" s="293"/>
      <c r="J270" s="293"/>
      <c r="K270" s="293"/>
      <c r="L270" s="293"/>
    </row>
    <row r="271" spans="1:12" ht="14.4">
      <c r="A271" s="384" t="s">
        <v>604</v>
      </c>
      <c r="B271" s="293"/>
      <c r="C271" s="293"/>
      <c r="D271" s="293"/>
      <c r="E271" s="293"/>
      <c r="F271" s="293"/>
      <c r="G271" s="293"/>
      <c r="H271" s="293"/>
      <c r="I271" s="293"/>
      <c r="J271" s="293"/>
      <c r="K271" s="293"/>
      <c r="L271" s="293"/>
    </row>
    <row r="272" spans="1:12" ht="14.4">
      <c r="A272" s="384" t="s">
        <v>605</v>
      </c>
      <c r="B272" s="293"/>
      <c r="C272" s="293"/>
      <c r="D272" s="293"/>
      <c r="E272" s="293"/>
      <c r="F272" s="293"/>
      <c r="G272" s="293"/>
      <c r="H272" s="293"/>
      <c r="I272" s="293"/>
      <c r="J272" s="293"/>
      <c r="K272" s="293"/>
      <c r="L272" s="293"/>
    </row>
    <row r="273" spans="1:12" ht="14.4">
      <c r="A273" s="384" t="s">
        <v>606</v>
      </c>
      <c r="B273" s="293"/>
      <c r="C273" s="293"/>
      <c r="D273" s="293"/>
      <c r="E273" s="293"/>
      <c r="F273" s="293"/>
      <c r="G273" s="293"/>
      <c r="H273" s="293"/>
      <c r="I273" s="293"/>
      <c r="J273" s="293"/>
      <c r="K273" s="293"/>
      <c r="L273" s="293"/>
    </row>
    <row r="274" spans="1:12" ht="14.4">
      <c r="A274" s="384" t="s">
        <v>607</v>
      </c>
      <c r="B274" s="293"/>
      <c r="C274" s="293"/>
      <c r="D274" s="293"/>
      <c r="E274" s="293"/>
      <c r="F274" s="293"/>
      <c r="G274" s="293"/>
      <c r="H274" s="293"/>
      <c r="I274" s="293"/>
      <c r="J274" s="293"/>
      <c r="K274" s="293"/>
      <c r="L274" s="293"/>
    </row>
    <row r="275" spans="1:12">
      <c r="A275" s="293"/>
      <c r="B275" s="293"/>
      <c r="C275" s="293"/>
      <c r="D275" s="293"/>
      <c r="E275" s="293"/>
      <c r="F275" s="293"/>
      <c r="G275" s="293"/>
      <c r="H275" s="293"/>
      <c r="I275" s="293"/>
      <c r="J275" s="293"/>
      <c r="K275" s="293"/>
      <c r="L275" s="293"/>
    </row>
    <row r="276" spans="1:12">
      <c r="A276" s="298" t="s">
        <v>608</v>
      </c>
      <c r="B276" s="293"/>
      <c r="C276" s="293"/>
      <c r="D276" s="293"/>
      <c r="E276" s="293"/>
      <c r="F276" s="293"/>
      <c r="G276" s="293"/>
      <c r="H276" s="293"/>
      <c r="I276" s="293"/>
      <c r="J276" s="293"/>
      <c r="K276" s="293"/>
      <c r="L276" s="293"/>
    </row>
    <row r="277" spans="1:12">
      <c r="A277" s="293" t="s">
        <v>609</v>
      </c>
      <c r="B277" s="293"/>
      <c r="C277" s="293"/>
      <c r="D277" s="293"/>
      <c r="E277" s="293"/>
      <c r="F277" s="293"/>
      <c r="G277" s="293"/>
      <c r="H277" s="293"/>
      <c r="I277" s="293"/>
      <c r="J277" s="293"/>
      <c r="K277" s="293"/>
      <c r="L277" s="293"/>
    </row>
    <row r="278" spans="1:12">
      <c r="A278" s="385"/>
      <c r="B278" s="293"/>
      <c r="C278" s="293"/>
      <c r="D278" s="293"/>
      <c r="E278" s="293"/>
      <c r="F278" s="293"/>
      <c r="G278" s="293"/>
      <c r="H278" s="293"/>
      <c r="I278" s="293"/>
      <c r="J278" s="293"/>
      <c r="K278" s="293"/>
      <c r="L278" s="293"/>
    </row>
    <row r="279" spans="1:12">
      <c r="A279" s="297" t="s">
        <v>610</v>
      </c>
      <c r="B279" s="297"/>
      <c r="C279" s="297"/>
      <c r="D279" s="297"/>
      <c r="E279" s="297"/>
      <c r="F279" s="297"/>
      <c r="G279" s="297"/>
      <c r="H279" s="297"/>
      <c r="I279" s="297"/>
      <c r="J279" s="293"/>
      <c r="K279" s="293"/>
      <c r="L279" s="293"/>
    </row>
    <row r="280" spans="1:12" ht="13.85">
      <c r="A280" s="368"/>
      <c r="B280" s="386"/>
      <c r="C280" s="387"/>
      <c r="D280" s="386"/>
      <c r="E280" s="293"/>
      <c r="F280" s="293"/>
      <c r="G280" s="293"/>
      <c r="H280" s="293"/>
      <c r="I280" s="293"/>
      <c r="J280" s="293"/>
      <c r="K280" s="293"/>
      <c r="L280" s="293"/>
    </row>
    <row r="281" spans="1:12" ht="15.55">
      <c r="A281" s="360" t="s">
        <v>611</v>
      </c>
      <c r="E281" s="293"/>
      <c r="F281" s="293"/>
      <c r="G281" s="293"/>
      <c r="H281" s="293"/>
      <c r="I281" s="293"/>
      <c r="J281" s="293"/>
      <c r="K281" s="293"/>
      <c r="L281" s="293"/>
    </row>
    <row r="282" spans="1:12" ht="15.55">
      <c r="A282" s="360"/>
      <c r="E282" s="293"/>
      <c r="F282" s="293"/>
      <c r="G282" s="293"/>
      <c r="H282" s="293"/>
      <c r="I282" s="293"/>
      <c r="J282" s="293"/>
      <c r="K282" s="293"/>
      <c r="L282" s="293"/>
    </row>
    <row r="283" spans="1:12" ht="28.8">
      <c r="A283" s="361" t="s">
        <v>488</v>
      </c>
      <c r="B283" s="362" t="s">
        <v>553</v>
      </c>
      <c r="C283" s="286"/>
      <c r="D283" s="362" t="s">
        <v>525</v>
      </c>
      <c r="E283" s="293"/>
      <c r="F283" s="293"/>
      <c r="G283" s="293"/>
      <c r="H283" s="293"/>
      <c r="I283" s="293"/>
      <c r="J283" s="293"/>
      <c r="K283" s="293"/>
      <c r="L283" s="293"/>
    </row>
    <row r="284" spans="1:12" ht="15" thickBot="1">
      <c r="A284" s="361"/>
      <c r="B284" s="306" t="s">
        <v>474</v>
      </c>
      <c r="C284" s="286"/>
      <c r="D284" s="306" t="s">
        <v>475</v>
      </c>
      <c r="E284" s="293"/>
      <c r="F284" s="293"/>
      <c r="G284" s="293"/>
      <c r="H284" s="293"/>
      <c r="I284" s="293"/>
      <c r="J284" s="293"/>
      <c r="K284" s="293"/>
      <c r="L284" s="293"/>
    </row>
    <row r="285" spans="1:12" ht="14.4">
      <c r="A285" s="124"/>
      <c r="B285" s="124"/>
      <c r="C285" s="126"/>
      <c r="D285" s="124"/>
      <c r="E285" s="293"/>
      <c r="F285" s="293"/>
      <c r="G285" s="293"/>
      <c r="H285" s="293"/>
      <c r="I285" s="293"/>
      <c r="J285" s="293"/>
      <c r="K285" s="293"/>
      <c r="L285" s="293"/>
    </row>
    <row r="286" spans="1:12" ht="28.8">
      <c r="A286" s="305" t="s">
        <v>612</v>
      </c>
      <c r="B286" s="307">
        <v>392</v>
      </c>
      <c r="C286" s="124"/>
      <c r="D286" s="307">
        <v>40</v>
      </c>
      <c r="E286" s="293"/>
      <c r="F286" s="293"/>
      <c r="G286" s="293"/>
      <c r="H286" s="293"/>
      <c r="I286" s="293"/>
      <c r="J286" s="293"/>
      <c r="K286" s="293"/>
      <c r="L286" s="293"/>
    </row>
    <row r="287" spans="1:12" ht="28.8">
      <c r="A287" s="305" t="s">
        <v>613</v>
      </c>
      <c r="B287" s="311">
        <v>1026</v>
      </c>
      <c r="C287" s="124"/>
      <c r="D287" s="311">
        <v>1026</v>
      </c>
      <c r="E287" s="293"/>
      <c r="F287" s="293"/>
      <c r="G287" s="293"/>
      <c r="H287" s="293"/>
      <c r="I287" s="293"/>
      <c r="J287" s="293"/>
      <c r="K287" s="293"/>
      <c r="L287" s="293"/>
    </row>
    <row r="288" spans="1:12" ht="28.8">
      <c r="A288" s="305" t="s">
        <v>614</v>
      </c>
      <c r="B288" s="307">
        <v>384</v>
      </c>
      <c r="C288" s="124"/>
      <c r="D288" s="307">
        <v>384</v>
      </c>
      <c r="E288" s="293"/>
      <c r="F288" s="293"/>
      <c r="G288" s="293"/>
      <c r="H288" s="293"/>
      <c r="I288" s="293"/>
      <c r="J288" s="293"/>
      <c r="K288" s="293"/>
      <c r="L288" s="293"/>
    </row>
    <row r="289" spans="1:12" ht="15" thickBot="1">
      <c r="A289" s="305" t="s">
        <v>615</v>
      </c>
      <c r="B289" s="371">
        <v>1200</v>
      </c>
      <c r="C289" s="124"/>
      <c r="D289" s="308" t="s">
        <v>492</v>
      </c>
      <c r="E289" s="293"/>
      <c r="F289" s="293"/>
      <c r="G289" s="293"/>
      <c r="H289" s="293"/>
      <c r="I289" s="293"/>
      <c r="J289" s="293"/>
      <c r="K289" s="293"/>
      <c r="L289" s="293"/>
    </row>
    <row r="290" spans="1:12" ht="15" thickBot="1">
      <c r="A290" s="363" t="s">
        <v>510</v>
      </c>
      <c r="B290" s="364">
        <v>3002</v>
      </c>
      <c r="C290" s="124"/>
      <c r="D290" s="364">
        <v>1450</v>
      </c>
      <c r="E290" s="293"/>
      <c r="F290" s="293"/>
      <c r="G290" s="293"/>
      <c r="H290" s="293"/>
      <c r="I290" s="293"/>
      <c r="J290" s="293"/>
      <c r="K290" s="293"/>
      <c r="L290" s="293"/>
    </row>
    <row r="291" spans="1:12" ht="16.149999999999999" thickTop="1">
      <c r="A291" s="388"/>
      <c r="E291" s="293"/>
      <c r="F291" s="293"/>
      <c r="G291" s="293"/>
      <c r="H291" s="293"/>
      <c r="I291" s="293"/>
      <c r="J291" s="293"/>
      <c r="K291" s="293"/>
      <c r="L291" s="293"/>
    </row>
    <row r="292" spans="1:12" ht="13.85">
      <c r="A292" s="368"/>
      <c r="B292" s="369"/>
      <c r="C292" s="370"/>
      <c r="D292" s="369"/>
      <c r="E292" s="293"/>
      <c r="F292" s="293"/>
      <c r="G292" s="293"/>
      <c r="H292" s="293"/>
      <c r="I292" s="293"/>
      <c r="J292" s="293"/>
      <c r="K292" s="293"/>
      <c r="L292" s="293"/>
    </row>
    <row r="293" spans="1:12">
      <c r="A293" s="389" t="s">
        <v>616</v>
      </c>
      <c r="B293" s="389"/>
      <c r="C293" s="389"/>
      <c r="D293" s="389"/>
      <c r="E293" s="389"/>
      <c r="F293" s="389"/>
      <c r="G293" s="389"/>
      <c r="H293" s="389"/>
      <c r="I293" s="389"/>
      <c r="J293" s="293"/>
      <c r="K293" s="293"/>
      <c r="L293" s="293"/>
    </row>
    <row r="294" spans="1:12" ht="13.85">
      <c r="A294" s="368"/>
      <c r="B294" s="369"/>
      <c r="C294" s="370"/>
      <c r="D294" s="369"/>
      <c r="E294" s="293"/>
      <c r="F294" s="293"/>
      <c r="G294" s="293"/>
      <c r="H294" s="293"/>
      <c r="I294" s="293"/>
      <c r="J294" s="293"/>
      <c r="K294" s="293"/>
      <c r="L294" s="293"/>
    </row>
    <row r="295" spans="1:12" ht="15.55">
      <c r="A295" s="304" t="s">
        <v>617</v>
      </c>
      <c r="E295" s="293"/>
      <c r="F295" s="293"/>
      <c r="G295" s="293"/>
      <c r="H295" s="293"/>
      <c r="I295" s="293"/>
      <c r="J295" s="293"/>
      <c r="K295" s="293"/>
      <c r="L295" s="293"/>
    </row>
    <row r="296" spans="1:12" ht="15" thickBot="1">
      <c r="A296" s="305" t="s">
        <v>488</v>
      </c>
      <c r="B296" s="306" t="s">
        <v>474</v>
      </c>
      <c r="C296" s="124"/>
      <c r="D296" s="306" t="s">
        <v>475</v>
      </c>
      <c r="E296" s="293"/>
      <c r="F296" s="293"/>
      <c r="G296" s="293"/>
      <c r="H296" s="293"/>
      <c r="I296" s="293"/>
      <c r="J296" s="293"/>
      <c r="K296" s="293"/>
      <c r="L296" s="293"/>
    </row>
    <row r="297" spans="1:12" ht="14.4">
      <c r="A297" s="125"/>
      <c r="B297" s="126"/>
      <c r="C297" s="126"/>
      <c r="D297" s="126"/>
      <c r="E297" s="293"/>
      <c r="F297" s="293"/>
      <c r="G297" s="293"/>
      <c r="H297" s="293"/>
      <c r="I297" s="293"/>
      <c r="J297" s="293"/>
      <c r="K297" s="293"/>
      <c r="L297" s="293"/>
    </row>
    <row r="298" spans="1:12" ht="28.8">
      <c r="A298" s="305" t="s">
        <v>618</v>
      </c>
      <c r="B298" s="307">
        <v>102</v>
      </c>
      <c r="C298" s="124"/>
      <c r="D298" s="307">
        <v>47</v>
      </c>
      <c r="E298" s="293"/>
      <c r="F298" s="293"/>
      <c r="G298" s="293"/>
      <c r="H298" s="293"/>
      <c r="I298" s="293"/>
      <c r="J298" s="293"/>
      <c r="K298" s="293"/>
      <c r="L298" s="293"/>
    </row>
    <row r="299" spans="1:12" ht="28.8">
      <c r="A299" s="305" t="s">
        <v>619</v>
      </c>
      <c r="B299" s="307">
        <v>230</v>
      </c>
      <c r="C299" s="124"/>
      <c r="D299" s="307">
        <v>133</v>
      </c>
      <c r="E299" s="293"/>
      <c r="F299" s="293"/>
      <c r="G299" s="293"/>
      <c r="H299" s="293"/>
      <c r="I299" s="293"/>
      <c r="J299" s="293"/>
      <c r="K299" s="293"/>
      <c r="L299" s="293"/>
    </row>
    <row r="300" spans="1:12" ht="28.8">
      <c r="A300" s="305" t="s">
        <v>620</v>
      </c>
      <c r="B300" s="307">
        <v>407</v>
      </c>
      <c r="C300" s="124"/>
      <c r="D300" s="307">
        <v>451</v>
      </c>
      <c r="E300" s="293"/>
      <c r="F300" s="293"/>
      <c r="G300" s="293"/>
      <c r="H300" s="293"/>
      <c r="I300" s="293"/>
      <c r="J300" s="293"/>
      <c r="K300" s="293"/>
      <c r="L300" s="293"/>
    </row>
    <row r="301" spans="1:12" ht="43.2">
      <c r="A301" s="305" t="s">
        <v>621</v>
      </c>
      <c r="B301" s="307">
        <v>322</v>
      </c>
      <c r="C301" s="124"/>
      <c r="D301" s="307">
        <v>147</v>
      </c>
      <c r="E301" s="293"/>
      <c r="F301" s="293"/>
      <c r="G301" s="293"/>
      <c r="H301" s="293"/>
      <c r="I301" s="293"/>
      <c r="J301" s="293"/>
      <c r="K301" s="293"/>
      <c r="L301" s="293"/>
    </row>
    <row r="302" spans="1:12" ht="28.8">
      <c r="A302" s="305" t="s">
        <v>622</v>
      </c>
      <c r="B302" s="307">
        <v>46</v>
      </c>
      <c r="C302" s="124"/>
      <c r="D302" s="307">
        <v>45</v>
      </c>
      <c r="E302" s="293"/>
      <c r="F302" s="293"/>
      <c r="G302" s="293"/>
      <c r="H302" s="293"/>
      <c r="I302" s="293"/>
      <c r="J302" s="293"/>
      <c r="K302" s="293"/>
      <c r="L302" s="293"/>
    </row>
    <row r="303" spans="1:12" ht="14.4">
      <c r="A303" s="305" t="s">
        <v>623</v>
      </c>
      <c r="B303" s="307">
        <v>82</v>
      </c>
      <c r="C303" s="124"/>
      <c r="D303" s="307">
        <v>77</v>
      </c>
      <c r="E303" s="293"/>
      <c r="F303" s="293"/>
      <c r="G303" s="293"/>
      <c r="H303" s="293"/>
      <c r="I303" s="293"/>
      <c r="J303" s="293"/>
      <c r="K303" s="293"/>
      <c r="L303" s="293"/>
    </row>
    <row r="304" spans="1:12" ht="14.4">
      <c r="A304" s="305" t="s">
        <v>624</v>
      </c>
      <c r="B304" s="307">
        <v>24</v>
      </c>
      <c r="C304" s="124"/>
      <c r="D304" s="307">
        <v>24</v>
      </c>
      <c r="E304" s="293"/>
      <c r="F304" s="293"/>
      <c r="G304" s="293"/>
      <c r="H304" s="293"/>
      <c r="I304" s="293"/>
      <c r="J304" s="293"/>
      <c r="K304" s="293"/>
      <c r="L304" s="293"/>
    </row>
    <row r="305" spans="1:12" ht="14.4">
      <c r="A305" s="305" t="s">
        <v>625</v>
      </c>
      <c r="B305" s="307">
        <v>8</v>
      </c>
      <c r="C305" s="124"/>
      <c r="D305" s="307">
        <v>4</v>
      </c>
      <c r="E305" s="293"/>
      <c r="F305" s="293"/>
      <c r="G305" s="293"/>
      <c r="H305" s="293"/>
      <c r="I305" s="293"/>
      <c r="J305" s="293"/>
      <c r="K305" s="293"/>
      <c r="L305" s="293"/>
    </row>
    <row r="306" spans="1:12" ht="28.8">
      <c r="A306" s="305" t="s">
        <v>626</v>
      </c>
      <c r="B306" s="307">
        <v>19</v>
      </c>
      <c r="C306" s="124"/>
      <c r="D306" s="307">
        <v>27</v>
      </c>
      <c r="E306" s="293"/>
      <c r="F306" s="293"/>
      <c r="G306" s="293"/>
      <c r="H306" s="293"/>
      <c r="I306" s="293"/>
      <c r="J306" s="293"/>
      <c r="K306" s="293"/>
      <c r="L306" s="293"/>
    </row>
    <row r="307" spans="1:12" ht="14.4">
      <c r="A307" s="305" t="s">
        <v>627</v>
      </c>
      <c r="B307" s="307">
        <v>7</v>
      </c>
      <c r="C307" s="124"/>
      <c r="D307" s="307">
        <v>4</v>
      </c>
      <c r="E307" s="293"/>
      <c r="F307" s="293"/>
      <c r="G307" s="293"/>
      <c r="H307" s="293"/>
      <c r="I307" s="293"/>
      <c r="J307" s="293"/>
      <c r="K307" s="293"/>
      <c r="L307" s="293"/>
    </row>
    <row r="308" spans="1:12" ht="28.8">
      <c r="A308" s="305" t="s">
        <v>628</v>
      </c>
      <c r="B308" s="307">
        <v>14</v>
      </c>
      <c r="C308" s="124"/>
      <c r="D308" s="307">
        <v>14</v>
      </c>
      <c r="E308" s="293"/>
      <c r="F308" s="293"/>
      <c r="G308" s="293"/>
      <c r="H308" s="293"/>
      <c r="I308" s="293"/>
      <c r="J308" s="293"/>
      <c r="K308" s="293"/>
      <c r="L308" s="293"/>
    </row>
    <row r="309" spans="1:12" ht="15" thickBot="1">
      <c r="A309" s="305" t="s">
        <v>629</v>
      </c>
      <c r="B309" s="308">
        <v>5</v>
      </c>
      <c r="C309" s="124"/>
      <c r="D309" s="308">
        <v>5</v>
      </c>
      <c r="E309" s="293"/>
      <c r="F309" s="293"/>
      <c r="G309" s="293"/>
      <c r="H309" s="293"/>
      <c r="I309" s="293"/>
      <c r="J309" s="293"/>
      <c r="K309" s="293"/>
      <c r="L309" s="293"/>
    </row>
    <row r="310" spans="1:12" ht="43.8" thickBot="1">
      <c r="A310" s="309" t="s">
        <v>630</v>
      </c>
      <c r="B310" s="318">
        <v>1266</v>
      </c>
      <c r="C310" s="124"/>
      <c r="D310" s="382">
        <v>978</v>
      </c>
      <c r="E310" s="293"/>
      <c r="F310" s="293"/>
      <c r="G310" s="293"/>
      <c r="H310" s="293"/>
      <c r="I310" s="293"/>
      <c r="J310" s="293"/>
      <c r="K310" s="293"/>
      <c r="L310" s="293"/>
    </row>
    <row r="311" spans="1:12" ht="15" thickTop="1">
      <c r="A311" s="390"/>
      <c r="E311" s="293"/>
      <c r="F311" s="293"/>
      <c r="G311" s="293"/>
      <c r="H311" s="293"/>
      <c r="I311" s="293"/>
      <c r="J311" s="293"/>
      <c r="K311" s="293"/>
      <c r="L311" s="293"/>
    </row>
    <row r="312" spans="1:12" ht="14.4">
      <c r="A312" s="376" t="s">
        <v>631</v>
      </c>
      <c r="E312" s="293"/>
      <c r="F312" s="293"/>
      <c r="G312" s="293"/>
      <c r="H312" s="293"/>
      <c r="I312" s="293"/>
      <c r="J312" s="293"/>
      <c r="K312" s="293"/>
      <c r="L312" s="293"/>
    </row>
    <row r="313" spans="1:12" ht="30.55">
      <c r="A313" s="391"/>
      <c r="E313" s="293"/>
      <c r="F313" s="293"/>
      <c r="G313" s="293"/>
      <c r="H313" s="293"/>
      <c r="I313" s="293"/>
      <c r="J313" s="293"/>
      <c r="K313" s="293"/>
      <c r="L313" s="293"/>
    </row>
    <row r="314" spans="1:12" ht="15.55">
      <c r="A314" s="304" t="s">
        <v>632</v>
      </c>
      <c r="E314" s="293"/>
      <c r="F314" s="293"/>
      <c r="G314" s="293"/>
      <c r="H314" s="293"/>
      <c r="I314" s="293"/>
      <c r="J314" s="293"/>
      <c r="K314" s="293"/>
      <c r="L314" s="293"/>
    </row>
    <row r="315" spans="1:12" ht="15" thickBot="1">
      <c r="A315" s="305" t="s">
        <v>488</v>
      </c>
      <c r="B315" s="306" t="s">
        <v>474</v>
      </c>
      <c r="C315" s="124"/>
      <c r="D315" s="306" t="s">
        <v>475</v>
      </c>
      <c r="E315" s="293"/>
      <c r="F315" s="293"/>
      <c r="G315" s="293"/>
      <c r="H315" s="293"/>
      <c r="I315" s="293"/>
      <c r="J315" s="293"/>
      <c r="K315" s="293"/>
      <c r="L315" s="293"/>
    </row>
    <row r="316" spans="1:12" ht="14.4">
      <c r="A316" s="125"/>
      <c r="B316" s="126"/>
      <c r="C316" s="126"/>
      <c r="D316" s="126"/>
      <c r="E316" s="293"/>
      <c r="F316" s="293"/>
      <c r="G316" s="293"/>
      <c r="H316" s="293"/>
      <c r="I316" s="293"/>
      <c r="J316" s="293"/>
      <c r="K316" s="293"/>
      <c r="L316" s="293"/>
    </row>
    <row r="317" spans="1:12" ht="28.8">
      <c r="A317" s="305" t="s">
        <v>633</v>
      </c>
      <c r="B317" s="307">
        <v>10</v>
      </c>
      <c r="C317" s="124"/>
      <c r="D317" s="307">
        <v>10</v>
      </c>
      <c r="E317" s="293"/>
      <c r="F317" s="293"/>
      <c r="G317" s="293"/>
      <c r="H317" s="293"/>
      <c r="I317" s="293"/>
      <c r="J317" s="293"/>
      <c r="K317" s="293"/>
      <c r="L317" s="293"/>
    </row>
    <row r="318" spans="1:12" ht="28.8">
      <c r="A318" s="305" t="s">
        <v>634</v>
      </c>
      <c r="B318" s="307">
        <v>1</v>
      </c>
      <c r="C318" s="124"/>
      <c r="D318" s="307">
        <v>2</v>
      </c>
      <c r="E318" s="293"/>
      <c r="F318" s="293"/>
      <c r="G318" s="293"/>
      <c r="H318" s="293"/>
      <c r="I318" s="293"/>
      <c r="J318" s="293"/>
      <c r="K318" s="293"/>
      <c r="L318" s="293"/>
    </row>
    <row r="319" spans="1:12" ht="58.2" thickBot="1">
      <c r="A319" s="305" t="s">
        <v>635</v>
      </c>
      <c r="B319" s="307">
        <v>11</v>
      </c>
      <c r="C319" s="124"/>
      <c r="D319" s="307" t="s">
        <v>492</v>
      </c>
      <c r="E319" s="293"/>
      <c r="F319" s="293"/>
      <c r="G319" s="293"/>
      <c r="H319" s="293"/>
      <c r="I319" s="293"/>
      <c r="J319" s="293"/>
      <c r="K319" s="293"/>
      <c r="L319" s="293"/>
    </row>
    <row r="320" spans="1:12" ht="29.4" thickBot="1">
      <c r="A320" s="309" t="s">
        <v>636</v>
      </c>
      <c r="B320" s="392">
        <v>22</v>
      </c>
      <c r="C320" s="124"/>
      <c r="D320" s="392">
        <v>12</v>
      </c>
      <c r="E320" s="293"/>
      <c r="F320" s="293"/>
      <c r="G320" s="293"/>
      <c r="H320" s="293"/>
      <c r="I320" s="293"/>
      <c r="J320" s="293"/>
      <c r="K320" s="293"/>
      <c r="L320" s="293"/>
    </row>
    <row r="321" spans="1:12" ht="14.4">
      <c r="A321" s="124"/>
      <c r="B321" s="124"/>
      <c r="C321" s="124"/>
      <c r="D321" s="124"/>
      <c r="E321" s="293"/>
      <c r="F321" s="293"/>
      <c r="G321" s="293"/>
      <c r="H321" s="293"/>
      <c r="I321" s="293"/>
      <c r="J321" s="293"/>
      <c r="K321" s="293"/>
      <c r="L321" s="293"/>
    </row>
    <row r="322" spans="1:12" ht="28.8">
      <c r="A322" s="305" t="s">
        <v>637</v>
      </c>
      <c r="B322" s="307">
        <v>-407</v>
      </c>
      <c r="C322" s="124"/>
      <c r="D322" s="307">
        <v>-419</v>
      </c>
      <c r="E322" s="293"/>
      <c r="F322" s="293"/>
      <c r="G322" s="293"/>
      <c r="H322" s="293"/>
      <c r="I322" s="293"/>
      <c r="J322" s="293"/>
      <c r="K322" s="293"/>
      <c r="L322" s="293"/>
    </row>
    <row r="323" spans="1:12" ht="28.8">
      <c r="A323" s="305" t="s">
        <v>638</v>
      </c>
      <c r="B323" s="307">
        <v>-312</v>
      </c>
      <c r="C323" s="124"/>
      <c r="D323" s="307">
        <v>-279</v>
      </c>
      <c r="E323" s="293"/>
      <c r="F323" s="293"/>
      <c r="G323" s="293"/>
      <c r="H323" s="293"/>
      <c r="I323" s="293"/>
      <c r="J323" s="293"/>
      <c r="K323" s="293"/>
      <c r="L323" s="293"/>
    </row>
    <row r="324" spans="1:12" ht="28.8">
      <c r="A324" s="305" t="s">
        <v>639</v>
      </c>
      <c r="B324" s="307">
        <v>-2</v>
      </c>
      <c r="C324" s="124"/>
      <c r="D324" s="307">
        <v>-1</v>
      </c>
      <c r="E324" s="293"/>
      <c r="F324" s="293"/>
      <c r="G324" s="293"/>
      <c r="H324" s="293"/>
      <c r="I324" s="293"/>
      <c r="J324" s="293"/>
      <c r="K324" s="293"/>
      <c r="L324" s="293"/>
    </row>
    <row r="325" spans="1:12" ht="28.8">
      <c r="A325" s="305" t="s">
        <v>640</v>
      </c>
      <c r="B325" s="307">
        <v>-10</v>
      </c>
      <c r="C325" s="124"/>
      <c r="D325" s="307" t="s">
        <v>492</v>
      </c>
      <c r="E325" s="293"/>
      <c r="F325" s="293"/>
      <c r="G325" s="293"/>
      <c r="H325" s="293"/>
      <c r="I325" s="293"/>
      <c r="J325" s="293"/>
      <c r="K325" s="293"/>
      <c r="L325" s="293"/>
    </row>
    <row r="326" spans="1:12" ht="15" thickBot="1">
      <c r="A326" s="305" t="s">
        <v>641</v>
      </c>
      <c r="B326" s="307">
        <v>-2</v>
      </c>
      <c r="C326" s="124"/>
      <c r="D326" s="307" t="s">
        <v>492</v>
      </c>
      <c r="E326" s="293"/>
      <c r="F326" s="293"/>
      <c r="G326" s="293"/>
      <c r="H326" s="293"/>
      <c r="I326" s="293"/>
      <c r="J326" s="293"/>
      <c r="K326" s="293"/>
      <c r="L326" s="293"/>
    </row>
    <row r="327" spans="1:12" ht="29.4" thickBot="1">
      <c r="A327" s="309" t="s">
        <v>642</v>
      </c>
      <c r="B327" s="392">
        <v>-733</v>
      </c>
      <c r="C327" s="124"/>
      <c r="D327" s="392">
        <v>-699</v>
      </c>
      <c r="E327" s="293"/>
      <c r="F327" s="293"/>
      <c r="G327" s="293"/>
      <c r="H327" s="293"/>
      <c r="I327" s="293"/>
      <c r="J327" s="293"/>
      <c r="K327" s="293"/>
      <c r="L327" s="293"/>
    </row>
    <row r="328" spans="1:12" ht="15" thickBot="1">
      <c r="A328" s="124"/>
      <c r="B328" s="317"/>
      <c r="C328" s="124"/>
      <c r="D328" s="317"/>
      <c r="E328" s="393"/>
      <c r="F328" s="393"/>
      <c r="G328" s="393"/>
      <c r="H328" s="370"/>
      <c r="I328" s="293"/>
      <c r="J328" s="293"/>
      <c r="K328" s="293"/>
      <c r="L328" s="293"/>
    </row>
    <row r="329" spans="1:12" ht="43.8" thickBot="1">
      <c r="A329" s="309" t="s">
        <v>643</v>
      </c>
      <c r="B329" s="382">
        <v>-711</v>
      </c>
      <c r="C329" s="124"/>
      <c r="D329" s="382">
        <v>-687</v>
      </c>
      <c r="E329" s="394"/>
      <c r="F329" s="395"/>
      <c r="G329" s="396"/>
      <c r="H329" s="396"/>
      <c r="I329" s="293"/>
      <c r="J329" s="293"/>
      <c r="K329" s="293"/>
      <c r="L329" s="293"/>
    </row>
    <row r="330" spans="1:12" ht="13.25" thickTop="1">
      <c r="A330" s="397"/>
      <c r="B330" s="394"/>
      <c r="C330" s="395"/>
      <c r="D330" s="394"/>
      <c r="E330" s="394"/>
      <c r="F330" s="395"/>
      <c r="G330" s="396"/>
      <c r="H330" s="396"/>
      <c r="I330" s="293"/>
      <c r="J330" s="293"/>
      <c r="K330" s="293"/>
      <c r="L330" s="293"/>
    </row>
    <row r="331" spans="1:12" ht="27.65" customHeight="1">
      <c r="A331" s="398" t="s">
        <v>644</v>
      </c>
      <c r="B331" s="398"/>
      <c r="C331" s="398"/>
      <c r="D331" s="398"/>
      <c r="E331" s="398"/>
      <c r="F331" s="398"/>
      <c r="G331" s="398"/>
      <c r="H331" s="398"/>
      <c r="I331" s="398"/>
      <c r="J331" s="293"/>
      <c r="K331" s="293"/>
      <c r="L331" s="293"/>
    </row>
    <row r="332" spans="1:12" ht="14.4">
      <c r="A332" s="376" t="s">
        <v>645</v>
      </c>
      <c r="H332" s="396"/>
      <c r="I332" s="293"/>
      <c r="J332" s="293"/>
      <c r="K332" s="293"/>
      <c r="L332" s="293"/>
    </row>
    <row r="333" spans="1:12" ht="27.1" customHeight="1">
      <c r="A333" s="376"/>
      <c r="H333" s="396"/>
      <c r="I333" s="293"/>
      <c r="J333" s="293"/>
      <c r="K333" s="293"/>
      <c r="L333" s="293"/>
    </row>
    <row r="334" spans="1:12" ht="27.1" customHeight="1" thickBot="1">
      <c r="A334" s="399" t="s">
        <v>488</v>
      </c>
      <c r="B334" s="400" t="s">
        <v>646</v>
      </c>
      <c r="C334" s="400" t="s">
        <v>647</v>
      </c>
      <c r="D334" s="400" t="s">
        <v>648</v>
      </c>
      <c r="E334" s="400" t="s">
        <v>649</v>
      </c>
      <c r="F334" s="400" t="s">
        <v>650</v>
      </c>
      <c r="G334" s="400" t="s">
        <v>651</v>
      </c>
      <c r="H334" s="293"/>
      <c r="I334" s="293"/>
      <c r="J334" s="293"/>
      <c r="K334" s="293"/>
      <c r="L334" s="293"/>
    </row>
    <row r="335" spans="1:12" ht="137.1" customHeight="1">
      <c r="A335" s="309" t="s">
        <v>652</v>
      </c>
      <c r="B335" s="401" t="s">
        <v>653</v>
      </c>
      <c r="C335" s="402">
        <v>10695</v>
      </c>
      <c r="D335" s="401" t="s">
        <v>654</v>
      </c>
      <c r="E335" s="401" t="s">
        <v>655</v>
      </c>
      <c r="F335" s="402">
        <v>10618</v>
      </c>
      <c r="G335" s="305" t="s">
        <v>656</v>
      </c>
      <c r="H335" s="293"/>
      <c r="I335" s="293"/>
      <c r="J335" s="293"/>
      <c r="K335" s="293"/>
      <c r="L335" s="293"/>
    </row>
    <row r="336" spans="1:12" ht="78.95" customHeight="1">
      <c r="A336" s="309" t="s">
        <v>657</v>
      </c>
      <c r="B336" s="401" t="s">
        <v>658</v>
      </c>
      <c r="C336" s="402">
        <v>6525</v>
      </c>
      <c r="D336" s="401" t="s">
        <v>659</v>
      </c>
      <c r="E336" s="401" t="s">
        <v>660</v>
      </c>
      <c r="F336" s="402">
        <v>6525</v>
      </c>
      <c r="G336" s="305" t="s">
        <v>661</v>
      </c>
      <c r="H336" s="293"/>
      <c r="I336" s="293"/>
      <c r="J336" s="293"/>
      <c r="K336" s="293"/>
      <c r="L336" s="293"/>
    </row>
    <row r="337" spans="1:12" ht="72">
      <c r="A337" s="309" t="s">
        <v>662</v>
      </c>
      <c r="B337" s="401" t="s">
        <v>663</v>
      </c>
      <c r="C337" s="402">
        <v>1261</v>
      </c>
      <c r="D337" s="401" t="s">
        <v>659</v>
      </c>
      <c r="E337" s="401" t="s">
        <v>660</v>
      </c>
      <c r="F337" s="402">
        <v>1261</v>
      </c>
      <c r="G337" s="305" t="s">
        <v>661</v>
      </c>
      <c r="H337" s="293"/>
      <c r="I337" s="293"/>
      <c r="J337" s="293"/>
      <c r="K337" s="293"/>
      <c r="L337" s="293"/>
    </row>
    <row r="338" spans="1:12" ht="43.2">
      <c r="A338" s="309" t="s">
        <v>664</v>
      </c>
      <c r="B338" s="401" t="s">
        <v>665</v>
      </c>
      <c r="C338" s="402">
        <v>2807</v>
      </c>
      <c r="D338" s="401" t="s">
        <v>666</v>
      </c>
      <c r="E338" s="401" t="s">
        <v>667</v>
      </c>
      <c r="F338" s="402">
        <v>2807</v>
      </c>
      <c r="G338" s="305" t="s">
        <v>668</v>
      </c>
      <c r="H338" s="293"/>
      <c r="I338" s="293"/>
      <c r="J338" s="293"/>
      <c r="K338" s="293"/>
      <c r="L338" s="293"/>
    </row>
    <row r="339" spans="1:12" ht="43.2">
      <c r="A339" s="309" t="s">
        <v>669</v>
      </c>
      <c r="B339" s="401" t="s">
        <v>670</v>
      </c>
      <c r="C339" s="402">
        <v>2446</v>
      </c>
      <c r="D339" s="401" t="s">
        <v>671</v>
      </c>
      <c r="E339" s="401" t="s">
        <v>667</v>
      </c>
      <c r="F339" s="402">
        <v>2446</v>
      </c>
      <c r="G339" s="305" t="s">
        <v>672</v>
      </c>
      <c r="H339" s="293"/>
      <c r="I339" s="293"/>
      <c r="J339" s="293"/>
      <c r="K339" s="293"/>
      <c r="L339" s="293"/>
    </row>
    <row r="340" spans="1:12" ht="43.2">
      <c r="A340" s="309" t="s">
        <v>673</v>
      </c>
      <c r="B340" s="401" t="s">
        <v>674</v>
      </c>
      <c r="C340" s="402">
        <v>5421</v>
      </c>
      <c r="D340" s="401" t="s">
        <v>654</v>
      </c>
      <c r="E340" s="401" t="s">
        <v>655</v>
      </c>
      <c r="F340" s="402">
        <v>4714</v>
      </c>
      <c r="G340" s="305" t="s">
        <v>675</v>
      </c>
      <c r="H340" s="293"/>
      <c r="I340" s="293"/>
      <c r="J340" s="293"/>
      <c r="K340" s="293"/>
      <c r="L340" s="293"/>
    </row>
    <row r="341" spans="1:12" ht="43.2">
      <c r="A341" s="309" t="s">
        <v>676</v>
      </c>
      <c r="B341" s="401" t="s">
        <v>677</v>
      </c>
      <c r="C341" s="401">
        <v>9</v>
      </c>
      <c r="D341" s="401" t="s">
        <v>678</v>
      </c>
      <c r="E341" s="401" t="s">
        <v>667</v>
      </c>
      <c r="F341" s="401">
        <v>9</v>
      </c>
      <c r="G341" s="305" t="s">
        <v>679</v>
      </c>
      <c r="H341" s="293"/>
      <c r="I341" s="293"/>
      <c r="J341" s="293"/>
      <c r="K341" s="293"/>
      <c r="L341" s="293"/>
    </row>
    <row r="342" spans="1:12">
      <c r="A342" s="403"/>
      <c r="B342" s="293"/>
      <c r="C342" s="293"/>
      <c r="D342" s="293"/>
      <c r="E342" s="293"/>
      <c r="F342" s="293"/>
      <c r="G342" s="293"/>
      <c r="H342" s="293"/>
      <c r="I342" s="293"/>
      <c r="J342" s="293"/>
      <c r="K342" s="293"/>
      <c r="L342" s="293"/>
    </row>
    <row r="343" spans="1:12">
      <c r="A343" s="404" t="s">
        <v>680</v>
      </c>
      <c r="B343" s="293"/>
      <c r="C343" s="293"/>
      <c r="D343" s="293"/>
      <c r="E343" s="293"/>
      <c r="F343" s="293"/>
      <c r="G343" s="293"/>
      <c r="H343" s="293"/>
      <c r="I343" s="293"/>
      <c r="J343" s="293"/>
      <c r="K343" s="293"/>
      <c r="L343" s="293"/>
    </row>
    <row r="344" spans="1:12" ht="14.4">
      <c r="A344" s="322" t="s">
        <v>681</v>
      </c>
      <c r="B344" s="322"/>
      <c r="C344" s="322"/>
      <c r="D344" s="322"/>
      <c r="E344" s="322"/>
      <c r="F344" s="322"/>
      <c r="G344" s="322"/>
      <c r="H344" s="322"/>
      <c r="I344" s="322"/>
      <c r="J344" s="293"/>
      <c r="K344" s="293"/>
      <c r="L344" s="293"/>
    </row>
    <row r="345" spans="1:12">
      <c r="A345" s="378"/>
      <c r="B345" s="405"/>
      <c r="C345" s="293"/>
      <c r="D345" s="293"/>
      <c r="E345" s="293"/>
      <c r="F345" s="293"/>
      <c r="G345" s="293"/>
      <c r="H345" s="293"/>
      <c r="I345" s="293"/>
      <c r="J345" s="293"/>
      <c r="K345" s="293"/>
      <c r="L345" s="293"/>
    </row>
    <row r="346" spans="1:12" ht="40.35" customHeight="1">
      <c r="A346" s="297" t="s">
        <v>682</v>
      </c>
      <c r="B346" s="297"/>
      <c r="C346" s="297"/>
      <c r="D346" s="297"/>
      <c r="E346" s="297"/>
      <c r="F346" s="297"/>
      <c r="G346" s="297"/>
      <c r="H346" s="297"/>
      <c r="I346" s="297"/>
      <c r="J346" s="293"/>
      <c r="K346" s="293"/>
      <c r="L346" s="293"/>
    </row>
    <row r="347" spans="1:12">
      <c r="A347" s="378"/>
      <c r="B347" s="405"/>
      <c r="C347" s="293"/>
      <c r="D347" s="293"/>
      <c r="E347" s="293"/>
      <c r="F347" s="293"/>
      <c r="G347" s="293"/>
      <c r="H347" s="293"/>
      <c r="I347" s="293"/>
      <c r="J347" s="293"/>
      <c r="K347" s="293"/>
      <c r="L347" s="293"/>
    </row>
    <row r="348" spans="1:12">
      <c r="A348" s="404" t="s">
        <v>683</v>
      </c>
      <c r="B348" s="293"/>
      <c r="C348" s="293"/>
      <c r="D348" s="293"/>
      <c r="E348" s="293"/>
      <c r="F348" s="293"/>
      <c r="G348" s="293"/>
      <c r="H348" s="293"/>
      <c r="I348" s="293"/>
      <c r="J348" s="293"/>
      <c r="K348" s="293"/>
      <c r="L348" s="293"/>
    </row>
    <row r="349" spans="1:12">
      <c r="A349" s="406"/>
      <c r="B349" s="293"/>
      <c r="C349" s="293"/>
      <c r="D349" s="293"/>
      <c r="E349" s="293"/>
      <c r="F349" s="293"/>
      <c r="G349" s="293"/>
      <c r="H349" s="293"/>
      <c r="I349" s="293"/>
      <c r="J349" s="293"/>
      <c r="K349" s="293"/>
      <c r="L349" s="293"/>
    </row>
    <row r="350" spans="1:12" ht="15.55">
      <c r="A350" s="304" t="s">
        <v>684</v>
      </c>
      <c r="C350" s="293"/>
      <c r="D350" s="293"/>
      <c r="E350" s="293"/>
      <c r="F350" s="293"/>
      <c r="G350" s="293"/>
      <c r="H350" s="293"/>
      <c r="I350" s="293"/>
      <c r="J350" s="293"/>
      <c r="K350" s="293"/>
      <c r="L350" s="293"/>
    </row>
    <row r="351" spans="1:12" ht="15.55">
      <c r="A351" s="407"/>
      <c r="C351" s="293"/>
      <c r="D351" s="293"/>
      <c r="E351" s="293"/>
      <c r="F351" s="293"/>
      <c r="G351" s="293"/>
      <c r="H351" s="293"/>
      <c r="I351" s="293"/>
      <c r="J351" s="293"/>
      <c r="K351" s="293"/>
      <c r="L351" s="293"/>
    </row>
    <row r="352" spans="1:12" ht="14.4">
      <c r="A352" s="376" t="s">
        <v>685</v>
      </c>
      <c r="C352" s="293"/>
      <c r="D352" s="293"/>
      <c r="E352" s="293"/>
      <c r="F352" s="293"/>
      <c r="G352" s="293"/>
      <c r="H352" s="293"/>
      <c r="I352" s="293"/>
      <c r="J352" s="293"/>
      <c r="K352" s="293"/>
      <c r="L352" s="293"/>
    </row>
    <row r="353" spans="1:12" ht="15.55">
      <c r="A353" s="407"/>
      <c r="C353" s="293"/>
      <c r="D353" s="293"/>
      <c r="E353" s="293"/>
      <c r="F353" s="293"/>
      <c r="G353" s="293"/>
      <c r="H353" s="293"/>
      <c r="I353" s="293"/>
      <c r="J353" s="293"/>
      <c r="K353" s="293"/>
      <c r="L353" s="293"/>
    </row>
    <row r="354" spans="1:12" ht="28.8">
      <c r="A354" s="408"/>
      <c r="B354" s="409" t="s">
        <v>488</v>
      </c>
      <c r="C354" s="293"/>
      <c r="D354" s="293"/>
      <c r="E354" s="293"/>
      <c r="F354" s="293"/>
      <c r="G354" s="293"/>
      <c r="H354" s="293"/>
      <c r="I354" s="293"/>
      <c r="J354" s="293"/>
      <c r="K354" s="293"/>
      <c r="L354" s="293"/>
    </row>
    <row r="355" spans="1:12" ht="28.8">
      <c r="A355" s="309" t="s">
        <v>686</v>
      </c>
      <c r="B355" s="410">
        <v>2259</v>
      </c>
      <c r="C355" s="293"/>
      <c r="D355" s="293"/>
      <c r="E355" s="293"/>
      <c r="F355" s="293"/>
      <c r="G355" s="293"/>
      <c r="H355" s="293"/>
      <c r="I355" s="293"/>
      <c r="J355" s="293"/>
      <c r="K355" s="293"/>
      <c r="L355" s="293"/>
    </row>
    <row r="356" spans="1:12" ht="28.8">
      <c r="A356" s="305" t="s">
        <v>687</v>
      </c>
      <c r="B356" s="401">
        <v>-136</v>
      </c>
      <c r="C356" s="293"/>
      <c r="D356" s="293"/>
      <c r="E356" s="293"/>
      <c r="F356" s="293"/>
      <c r="G356" s="293"/>
      <c r="H356" s="293"/>
      <c r="I356" s="293"/>
      <c r="J356" s="293"/>
      <c r="K356" s="293"/>
      <c r="L356" s="293"/>
    </row>
    <row r="357" spans="1:12" ht="43.2">
      <c r="A357" s="305" t="s">
        <v>688</v>
      </c>
      <c r="B357" s="401" t="s">
        <v>492</v>
      </c>
      <c r="C357" s="293"/>
      <c r="D357" s="293"/>
      <c r="E357" s="293"/>
      <c r="F357" s="293"/>
      <c r="G357" s="293"/>
      <c r="H357" s="293"/>
      <c r="I357" s="293"/>
      <c r="J357" s="293"/>
      <c r="K357" s="293"/>
      <c r="L357" s="293"/>
    </row>
    <row r="358" spans="1:12" ht="28.8">
      <c r="A358" s="305" t="s">
        <v>689</v>
      </c>
      <c r="B358" s="401">
        <v>-8</v>
      </c>
      <c r="C358" s="293"/>
      <c r="D358" s="293"/>
      <c r="E358" s="293"/>
      <c r="F358" s="293"/>
      <c r="G358" s="293"/>
      <c r="H358" s="293"/>
      <c r="I358" s="293"/>
      <c r="J358" s="293"/>
      <c r="K358" s="293"/>
      <c r="L358" s="293"/>
    </row>
    <row r="359" spans="1:12" ht="28.8">
      <c r="A359" s="309" t="s">
        <v>690</v>
      </c>
      <c r="B359" s="410">
        <v>2115</v>
      </c>
      <c r="C359" s="293"/>
      <c r="D359" s="293"/>
      <c r="E359" s="293"/>
      <c r="F359" s="293"/>
      <c r="G359" s="293"/>
      <c r="H359" s="293"/>
      <c r="I359" s="293"/>
      <c r="J359" s="293"/>
      <c r="K359" s="293"/>
      <c r="L359" s="293"/>
    </row>
    <row r="360" spans="1:12">
      <c r="A360" s="298"/>
      <c r="B360" s="293"/>
      <c r="C360" s="293"/>
      <c r="D360" s="293"/>
      <c r="E360" s="293"/>
      <c r="F360" s="293"/>
      <c r="G360" s="293"/>
      <c r="H360" s="293"/>
      <c r="I360" s="293"/>
      <c r="J360" s="293"/>
      <c r="K360" s="293"/>
      <c r="L360" s="293"/>
    </row>
    <row r="361" spans="1:12">
      <c r="A361" s="298"/>
      <c r="B361" s="293"/>
      <c r="C361" s="293"/>
      <c r="D361" s="293"/>
      <c r="E361" s="293"/>
      <c r="F361" s="293"/>
      <c r="G361" s="293"/>
      <c r="H361" s="293"/>
      <c r="I361" s="293"/>
      <c r="J361" s="293"/>
      <c r="K361" s="293"/>
      <c r="L361" s="293"/>
    </row>
    <row r="362" spans="1:12" ht="40.9" customHeight="1">
      <c r="A362" s="383" t="s">
        <v>691</v>
      </c>
      <c r="B362" s="383"/>
      <c r="C362" s="383"/>
      <c r="D362" s="383"/>
      <c r="E362" s="383"/>
      <c r="F362" s="383"/>
      <c r="G362" s="383"/>
      <c r="H362" s="383"/>
      <c r="I362" s="383"/>
      <c r="J362" s="293"/>
      <c r="K362" s="293"/>
      <c r="L362" s="293"/>
    </row>
    <row r="363" spans="1:12">
      <c r="A363" s="298"/>
      <c r="B363" s="293"/>
      <c r="C363" s="293"/>
      <c r="D363" s="293"/>
      <c r="E363" s="293"/>
      <c r="F363" s="293"/>
      <c r="G363" s="293"/>
      <c r="H363" s="293"/>
      <c r="I363" s="293"/>
      <c r="J363" s="293"/>
      <c r="K363" s="293"/>
      <c r="L363" s="293"/>
    </row>
    <row r="364" spans="1:12">
      <c r="A364" s="298" t="s">
        <v>692</v>
      </c>
      <c r="B364" s="293"/>
      <c r="C364" s="293"/>
      <c r="D364" s="293"/>
      <c r="E364" s="293"/>
      <c r="F364" s="293"/>
      <c r="G364" s="293"/>
      <c r="H364" s="293"/>
      <c r="I364" s="293"/>
      <c r="J364" s="293"/>
      <c r="K364" s="293"/>
      <c r="L364" s="293"/>
    </row>
    <row r="365" spans="1:12">
      <c r="A365" s="293"/>
      <c r="B365" s="293"/>
      <c r="C365" s="293"/>
      <c r="D365" s="293"/>
      <c r="E365" s="293"/>
      <c r="F365" s="293"/>
      <c r="G365" s="293"/>
      <c r="H365" s="293"/>
      <c r="I365" s="293"/>
      <c r="J365" s="293"/>
      <c r="K365" s="293"/>
      <c r="L365" s="293"/>
    </row>
    <row r="366" spans="1:12">
      <c r="A366" s="298" t="s">
        <v>693</v>
      </c>
      <c r="B366" s="293"/>
      <c r="C366" s="293"/>
      <c r="D366" s="293"/>
      <c r="E366" s="293"/>
      <c r="F366" s="293"/>
      <c r="G366" s="293"/>
      <c r="H366" s="293"/>
      <c r="I366" s="293"/>
      <c r="J366" s="293"/>
      <c r="K366" s="293"/>
      <c r="L366" s="293"/>
    </row>
    <row r="367" spans="1:12">
      <c r="A367" s="293"/>
      <c r="B367" s="293"/>
      <c r="C367" s="293"/>
      <c r="D367" s="293"/>
      <c r="E367" s="293"/>
      <c r="F367" s="293"/>
      <c r="G367" s="293"/>
      <c r="H367" s="293"/>
      <c r="I367" s="293"/>
      <c r="J367" s="293"/>
      <c r="K367" s="293"/>
      <c r="L367" s="293"/>
    </row>
    <row r="368" spans="1:12">
      <c r="A368" s="298" t="s">
        <v>694</v>
      </c>
      <c r="B368" s="293"/>
      <c r="C368" s="293"/>
      <c r="D368" s="293"/>
      <c r="E368" s="293"/>
      <c r="F368" s="293"/>
      <c r="G368" s="293"/>
      <c r="H368" s="293"/>
      <c r="I368" s="293"/>
      <c r="J368" s="293"/>
      <c r="K368" s="293"/>
      <c r="L368" s="293"/>
    </row>
    <row r="369" spans="1:12">
      <c r="A369" s="298"/>
      <c r="B369" s="293"/>
      <c r="C369" s="293"/>
      <c r="D369" s="293"/>
      <c r="E369" s="293"/>
      <c r="F369" s="293"/>
      <c r="G369" s="293"/>
      <c r="H369" s="293"/>
      <c r="I369" s="293"/>
      <c r="J369" s="293"/>
      <c r="K369" s="293"/>
      <c r="L369" s="293"/>
    </row>
    <row r="370" spans="1:12">
      <c r="A370" s="293" t="s">
        <v>462</v>
      </c>
      <c r="B370" s="293"/>
      <c r="C370" s="293" t="s">
        <v>695</v>
      </c>
      <c r="D370" s="293"/>
      <c r="E370" s="293"/>
      <c r="F370" s="293"/>
      <c r="G370" s="293"/>
      <c r="H370" s="293"/>
      <c r="I370" s="293"/>
      <c r="J370" s="293"/>
      <c r="K370" s="293"/>
      <c r="L370" s="293"/>
    </row>
    <row r="371" spans="1:12">
      <c r="A371" s="293" t="s">
        <v>463</v>
      </c>
      <c r="B371" s="293"/>
      <c r="C371" s="293" t="s">
        <v>695</v>
      </c>
      <c r="D371" s="293"/>
      <c r="E371" s="293"/>
      <c r="F371" s="293"/>
      <c r="G371" s="293"/>
      <c r="H371" s="293"/>
      <c r="I371" s="293"/>
      <c r="J371" s="293"/>
      <c r="K371" s="293"/>
      <c r="L371" s="293"/>
    </row>
    <row r="372" spans="1:12">
      <c r="A372" s="293" t="s">
        <v>464</v>
      </c>
      <c r="B372" s="293"/>
      <c r="C372" s="293" t="s">
        <v>695</v>
      </c>
      <c r="D372" s="293"/>
      <c r="E372" s="293"/>
      <c r="F372" s="293"/>
      <c r="G372" s="293"/>
      <c r="H372" s="293"/>
      <c r="I372" s="293"/>
      <c r="J372" s="293"/>
      <c r="K372" s="293"/>
      <c r="L372" s="293"/>
    </row>
    <row r="373" spans="1:12">
      <c r="A373" s="298"/>
      <c r="B373" s="293"/>
      <c r="C373" s="293"/>
      <c r="D373" s="293"/>
      <c r="E373" s="293"/>
      <c r="F373" s="293"/>
      <c r="G373" s="293"/>
      <c r="H373" s="293"/>
      <c r="I373" s="293"/>
      <c r="J373" s="293"/>
      <c r="K373" s="293"/>
      <c r="L373" s="293"/>
    </row>
    <row r="374" spans="1:12">
      <c r="A374" s="298" t="s">
        <v>696</v>
      </c>
      <c r="B374" s="293"/>
      <c r="C374" s="293"/>
      <c r="D374" s="293"/>
      <c r="E374" s="293"/>
      <c r="F374" s="293"/>
      <c r="G374" s="293"/>
      <c r="H374" s="293"/>
      <c r="I374" s="293"/>
      <c r="J374" s="293"/>
      <c r="K374" s="293"/>
      <c r="L374" s="293"/>
    </row>
    <row r="375" spans="1:12">
      <c r="A375" s="298"/>
      <c r="B375" s="293"/>
      <c r="C375" s="293"/>
      <c r="D375" s="293"/>
      <c r="E375" s="293"/>
      <c r="F375" s="293"/>
      <c r="G375" s="293"/>
      <c r="H375" s="293"/>
      <c r="I375" s="293"/>
      <c r="J375" s="293"/>
      <c r="K375" s="293"/>
      <c r="L375" s="293"/>
    </row>
    <row r="376" spans="1:12" ht="28.25" customHeight="1">
      <c r="A376" s="383" t="s">
        <v>697</v>
      </c>
      <c r="B376" s="383"/>
      <c r="C376" s="383"/>
      <c r="D376" s="383"/>
      <c r="E376" s="383"/>
      <c r="F376" s="383"/>
      <c r="G376" s="383"/>
      <c r="H376" s="383"/>
      <c r="I376" s="383"/>
      <c r="J376" s="302"/>
      <c r="K376" s="302"/>
      <c r="L376" s="302"/>
    </row>
    <row r="377" spans="1:12">
      <c r="A377" s="411"/>
      <c r="B377" s="293"/>
      <c r="C377" s="293"/>
      <c r="D377" s="293"/>
      <c r="E377" s="293"/>
      <c r="F377" s="293"/>
      <c r="G377" s="293"/>
      <c r="H377" s="293"/>
      <c r="I377" s="293"/>
      <c r="J377" s="293"/>
      <c r="K377" s="293"/>
      <c r="L377" s="293"/>
    </row>
    <row r="378" spans="1:12">
      <c r="A378" s="298" t="s">
        <v>698</v>
      </c>
      <c r="B378" s="293"/>
      <c r="C378" s="293"/>
      <c r="D378" s="293"/>
      <c r="E378" s="293"/>
      <c r="F378" s="293"/>
      <c r="G378" s="293"/>
      <c r="H378" s="293"/>
      <c r="I378" s="293"/>
      <c r="J378" s="293"/>
      <c r="K378" s="293"/>
      <c r="L378" s="293"/>
    </row>
    <row r="379" spans="1:12">
      <c r="A379" s="412"/>
      <c r="B379" s="412"/>
      <c r="C379" s="293"/>
      <c r="D379" s="293"/>
      <c r="E379" s="293"/>
      <c r="F379" s="293"/>
      <c r="G379" s="293"/>
      <c r="H379" s="293"/>
      <c r="I379" s="293"/>
      <c r="J379" s="293"/>
      <c r="K379" s="293"/>
      <c r="L379" s="293"/>
    </row>
    <row r="380" spans="1:12" ht="27.65" customHeight="1">
      <c r="A380" s="383" t="s">
        <v>699</v>
      </c>
      <c r="B380" s="383"/>
      <c r="C380" s="383"/>
      <c r="D380" s="383"/>
      <c r="E380" s="383"/>
      <c r="F380" s="383"/>
      <c r="G380" s="383"/>
      <c r="H380" s="383"/>
      <c r="I380" s="383"/>
      <c r="J380" s="302"/>
      <c r="K380" s="302"/>
      <c r="L380" s="302"/>
    </row>
    <row r="381" spans="1:12">
      <c r="A381" s="413"/>
      <c r="B381" s="413"/>
      <c r="C381" s="413"/>
      <c r="D381" s="412"/>
      <c r="E381" s="412"/>
      <c r="F381" s="412"/>
      <c r="G381" s="412"/>
      <c r="H381" s="412"/>
      <c r="I381" s="414"/>
      <c r="J381" s="414"/>
      <c r="K381" s="414"/>
      <c r="L381" s="414"/>
    </row>
    <row r="382" spans="1:12">
      <c r="A382" s="418" t="s">
        <v>700</v>
      </c>
      <c r="B382" s="418"/>
      <c r="C382" s="418"/>
      <c r="D382" s="418"/>
      <c r="E382" s="418"/>
      <c r="F382" s="418"/>
      <c r="G382" s="418"/>
      <c r="H382" s="418"/>
      <c r="I382" s="418"/>
      <c r="J382" s="301"/>
      <c r="K382" s="301"/>
      <c r="L382" s="301"/>
    </row>
    <row r="383" spans="1:12">
      <c r="A383" s="302"/>
      <c r="B383" s="293"/>
      <c r="C383" s="302"/>
      <c r="D383" s="302"/>
      <c r="E383" s="302"/>
      <c r="F383" s="302"/>
      <c r="G383" s="302"/>
      <c r="H383" s="302"/>
      <c r="I383" s="302"/>
      <c r="J383" s="302"/>
      <c r="K383" s="302"/>
      <c r="L383" s="302"/>
    </row>
    <row r="384" spans="1:12" ht="14.4">
      <c r="A384" s="322" t="s">
        <v>701</v>
      </c>
      <c r="B384" s="322"/>
      <c r="C384" s="322"/>
      <c r="D384" s="322"/>
      <c r="E384" s="322"/>
      <c r="F384" s="322"/>
      <c r="G384" s="322"/>
      <c r="H384" s="322"/>
      <c r="I384" s="322"/>
      <c r="J384" s="301"/>
      <c r="K384" s="301"/>
      <c r="L384" s="301"/>
    </row>
    <row r="385" spans="1:12">
      <c r="A385" s="415"/>
      <c r="B385" s="416"/>
      <c r="C385" s="417"/>
      <c r="D385" s="415"/>
      <c r="E385" s="415"/>
      <c r="F385" s="415"/>
      <c r="G385" s="415"/>
      <c r="H385" s="415"/>
      <c r="I385" s="414"/>
      <c r="J385" s="414"/>
      <c r="K385" s="414"/>
      <c r="L385" s="414"/>
    </row>
    <row r="386" spans="1:12" ht="15.55">
      <c r="A386" s="304" t="s">
        <v>702</v>
      </c>
      <c r="E386" s="415"/>
      <c r="F386" s="415"/>
      <c r="G386" s="415"/>
      <c r="H386" s="415"/>
      <c r="I386" s="301"/>
      <c r="J386" s="301"/>
      <c r="K386" s="301"/>
      <c r="L386" s="301"/>
    </row>
    <row r="387" spans="1:12" ht="14.4">
      <c r="A387" s="390"/>
      <c r="E387" s="301"/>
      <c r="F387" s="301"/>
      <c r="G387" s="301"/>
      <c r="H387" s="301"/>
      <c r="I387" s="301"/>
      <c r="J387" s="301"/>
      <c r="K387" s="301"/>
      <c r="L387" s="301"/>
    </row>
    <row r="388" spans="1:12" ht="14.4">
      <c r="A388" s="419" t="s">
        <v>703</v>
      </c>
      <c r="B388" s="419"/>
      <c r="C388" s="419"/>
      <c r="D388" s="419"/>
      <c r="E388" s="412"/>
      <c r="F388" s="412"/>
      <c r="G388" s="412"/>
      <c r="H388" s="412"/>
      <c r="I388" s="414"/>
      <c r="J388" s="414"/>
      <c r="K388" s="414"/>
      <c r="L388" s="414"/>
    </row>
    <row r="389" spans="1:12" ht="20.75">
      <c r="A389" s="420" t="s">
        <v>704</v>
      </c>
      <c r="B389" s="434" t="s">
        <v>705</v>
      </c>
      <c r="C389" s="434" t="s">
        <v>706</v>
      </c>
      <c r="D389" s="435" t="s">
        <v>707</v>
      </c>
      <c r="E389" s="435"/>
      <c r="F389" s="415"/>
      <c r="G389" s="415"/>
      <c r="H389" s="415"/>
      <c r="I389" s="414"/>
      <c r="J389" s="414"/>
      <c r="K389" s="414"/>
      <c r="L389" s="414"/>
    </row>
    <row r="390" spans="1:12" ht="41.5" customHeight="1">
      <c r="A390" s="436" t="s">
        <v>708</v>
      </c>
      <c r="B390" s="452" t="s">
        <v>737</v>
      </c>
      <c r="C390" s="437" t="s">
        <v>709</v>
      </c>
      <c r="D390" s="438" t="s">
        <v>710</v>
      </c>
      <c r="E390" s="438"/>
      <c r="F390" s="415"/>
      <c r="G390" s="415"/>
      <c r="H390" s="415"/>
      <c r="I390" s="301"/>
      <c r="J390" s="301"/>
      <c r="K390" s="301"/>
      <c r="L390" s="301"/>
    </row>
    <row r="391" spans="1:12" ht="42.05" customHeight="1" thickBot="1">
      <c r="A391" s="439" t="s">
        <v>492</v>
      </c>
      <c r="B391" s="443" t="s">
        <v>492</v>
      </c>
      <c r="C391" s="440" t="s">
        <v>711</v>
      </c>
      <c r="D391" s="441"/>
      <c r="E391" s="441"/>
      <c r="F391" s="301"/>
      <c r="G391" s="301"/>
      <c r="H391" s="301"/>
      <c r="I391" s="301"/>
      <c r="J391" s="301"/>
      <c r="K391" s="301"/>
      <c r="L391" s="301"/>
    </row>
    <row r="392" spans="1:12">
      <c r="A392" s="425"/>
      <c r="B392" s="425"/>
      <c r="C392" s="425"/>
      <c r="D392" s="425"/>
      <c r="E392" s="302"/>
      <c r="F392" s="302"/>
      <c r="G392" s="302"/>
      <c r="H392" s="302"/>
      <c r="I392" s="414"/>
      <c r="J392" s="414"/>
      <c r="K392" s="414"/>
      <c r="L392" s="414"/>
    </row>
    <row r="393" spans="1:12" ht="20.75">
      <c r="A393" s="420" t="s">
        <v>704</v>
      </c>
      <c r="B393" s="434" t="s">
        <v>705</v>
      </c>
      <c r="C393" s="421" t="s">
        <v>706</v>
      </c>
      <c r="D393" s="435" t="s">
        <v>707</v>
      </c>
      <c r="E393" s="435"/>
      <c r="F393" s="302"/>
      <c r="G393" s="302"/>
      <c r="H393" s="302"/>
      <c r="I393" s="414"/>
      <c r="J393" s="414"/>
      <c r="K393" s="414"/>
      <c r="L393" s="414"/>
    </row>
    <row r="394" spans="1:12" ht="58.2" customHeight="1">
      <c r="A394" s="422" t="s">
        <v>712</v>
      </c>
      <c r="B394" s="432">
        <v>124</v>
      </c>
      <c r="C394" s="423" t="s">
        <v>492</v>
      </c>
      <c r="D394" s="444" t="s">
        <v>736</v>
      </c>
      <c r="E394" s="424"/>
      <c r="F394" s="131"/>
      <c r="G394" s="131"/>
      <c r="H394" s="131"/>
      <c r="I394" s="289"/>
      <c r="J394" s="289"/>
      <c r="K394" s="289"/>
      <c r="L394" s="289"/>
    </row>
    <row r="395" spans="1:12" ht="42.05" thickBot="1">
      <c r="A395" s="442" t="s">
        <v>714</v>
      </c>
      <c r="B395" s="446">
        <v>109</v>
      </c>
      <c r="C395" s="446" t="s">
        <v>713</v>
      </c>
      <c r="D395" s="445"/>
      <c r="E395" s="445"/>
      <c r="F395" s="130"/>
      <c r="G395" s="130"/>
      <c r="H395" s="130"/>
      <c r="I395" s="289"/>
      <c r="J395" s="289"/>
      <c r="K395" s="289"/>
      <c r="L395" s="289"/>
    </row>
    <row r="396" spans="1:12">
      <c r="A396" s="425"/>
      <c r="B396" s="425"/>
      <c r="C396" s="425"/>
      <c r="D396" s="425"/>
      <c r="E396" s="129"/>
      <c r="F396" s="129"/>
      <c r="G396" s="129"/>
      <c r="H396" s="129"/>
      <c r="I396" s="129"/>
      <c r="J396" s="129"/>
      <c r="K396" s="129"/>
      <c r="L396" s="129"/>
    </row>
    <row r="397" spans="1:12" ht="20.75">
      <c r="A397" s="420" t="s">
        <v>704</v>
      </c>
      <c r="B397" s="434" t="s">
        <v>705</v>
      </c>
      <c r="C397" s="421" t="s">
        <v>706</v>
      </c>
      <c r="D397" s="435" t="s">
        <v>707</v>
      </c>
      <c r="E397" s="435"/>
      <c r="F397" s="131"/>
      <c r="G397" s="131"/>
      <c r="H397" s="131"/>
      <c r="I397" s="289"/>
      <c r="J397" s="289"/>
      <c r="K397" s="289"/>
      <c r="L397" s="289"/>
    </row>
    <row r="398" spans="1:12" ht="31.1">
      <c r="A398" s="436" t="s">
        <v>715</v>
      </c>
      <c r="B398" s="452" t="s">
        <v>738</v>
      </c>
      <c r="C398" s="437" t="s">
        <v>716</v>
      </c>
      <c r="D398" s="438" t="s">
        <v>717</v>
      </c>
      <c r="E398" s="438"/>
      <c r="F398" s="130"/>
      <c r="G398" s="130"/>
      <c r="H398" s="130"/>
      <c r="I398" s="289"/>
      <c r="J398" s="289"/>
      <c r="K398" s="289"/>
      <c r="L398" s="289"/>
    </row>
    <row r="399" spans="1:12" ht="13.25" thickBot="1">
      <c r="A399" s="439" t="s">
        <v>492</v>
      </c>
      <c r="B399" s="439" t="s">
        <v>492</v>
      </c>
      <c r="C399" s="443" t="s">
        <v>718</v>
      </c>
      <c r="D399" s="441"/>
      <c r="E399" s="441"/>
      <c r="F399" s="130"/>
      <c r="G399" s="130"/>
      <c r="H399" s="130"/>
      <c r="I399" s="289"/>
      <c r="J399" s="289"/>
      <c r="K399" s="289"/>
      <c r="L399" s="289"/>
    </row>
    <row r="400" spans="1:12" ht="14.4">
      <c r="A400" s="456"/>
      <c r="B400" s="456"/>
      <c r="C400" s="456"/>
      <c r="D400" s="456"/>
    </row>
    <row r="401" spans="1:5" ht="14.4">
      <c r="A401" s="419" t="s">
        <v>102</v>
      </c>
      <c r="B401" s="419"/>
      <c r="C401" s="419"/>
      <c r="D401" s="419"/>
    </row>
    <row r="402" spans="1:5" ht="28.8" customHeight="1">
      <c r="A402" s="420" t="s">
        <v>704</v>
      </c>
      <c r="B402" s="434" t="s">
        <v>705</v>
      </c>
      <c r="C402" s="421" t="s">
        <v>706</v>
      </c>
      <c r="D402" s="435" t="s">
        <v>707</v>
      </c>
      <c r="E402" s="435"/>
    </row>
    <row r="403" spans="1:5">
      <c r="A403" s="424" t="s">
        <v>719</v>
      </c>
      <c r="B403" s="451" t="s">
        <v>739</v>
      </c>
      <c r="C403" s="433" t="s">
        <v>720</v>
      </c>
      <c r="D403" s="444" t="s">
        <v>742</v>
      </c>
      <c r="E403" s="424"/>
    </row>
    <row r="404" spans="1:5" ht="70.3" hidden="1" customHeight="1">
      <c r="A404" s="424"/>
      <c r="B404" s="451"/>
      <c r="C404" s="433"/>
      <c r="D404" s="424"/>
      <c r="E404" s="424"/>
    </row>
    <row r="405" spans="1:5" ht="48.4" customHeight="1">
      <c r="A405" s="424"/>
      <c r="B405" s="451"/>
      <c r="C405" s="433"/>
      <c r="D405" s="424"/>
      <c r="E405" s="424"/>
    </row>
    <row r="406" spans="1:5">
      <c r="A406" s="424" t="s">
        <v>721</v>
      </c>
      <c r="B406" s="449" t="s">
        <v>740</v>
      </c>
      <c r="C406" s="433" t="s">
        <v>722</v>
      </c>
      <c r="D406" s="424"/>
      <c r="E406" s="424"/>
    </row>
    <row r="407" spans="1:5">
      <c r="A407" s="424"/>
      <c r="B407" s="448"/>
      <c r="C407" s="433"/>
      <c r="D407" s="424"/>
      <c r="E407" s="424"/>
    </row>
    <row r="408" spans="1:5">
      <c r="A408" s="424"/>
      <c r="B408" s="448"/>
      <c r="C408" s="433"/>
      <c r="D408" s="424"/>
      <c r="E408" s="424"/>
    </row>
    <row r="409" spans="1:5" ht="16.7" customHeight="1">
      <c r="A409" s="424"/>
      <c r="B409" s="448"/>
      <c r="C409" s="433"/>
      <c r="D409" s="424"/>
      <c r="E409" s="424"/>
    </row>
    <row r="410" spans="1:5" ht="20.75" customHeight="1">
      <c r="A410" s="447" t="s">
        <v>492</v>
      </c>
      <c r="B410" s="447" t="s">
        <v>492</v>
      </c>
      <c r="C410" s="450" t="s">
        <v>741</v>
      </c>
      <c r="D410" s="424"/>
      <c r="E410" s="424"/>
    </row>
    <row r="411" spans="1:5" ht="16.7" customHeight="1" thickBot="1">
      <c r="A411" s="445"/>
      <c r="B411" s="445"/>
      <c r="C411" s="441"/>
      <c r="D411" s="445"/>
      <c r="E411" s="445"/>
    </row>
    <row r="412" spans="1:5">
      <c r="A412" s="425"/>
      <c r="B412" s="425"/>
      <c r="C412" s="425"/>
      <c r="D412" s="425"/>
    </row>
    <row r="413" spans="1:5" ht="20.75">
      <c r="A413" s="420" t="s">
        <v>704</v>
      </c>
      <c r="B413" s="434" t="s">
        <v>705</v>
      </c>
      <c r="C413" s="434" t="s">
        <v>706</v>
      </c>
      <c r="D413" s="435" t="s">
        <v>707</v>
      </c>
      <c r="E413" s="435"/>
    </row>
    <row r="414" spans="1:5" ht="12.7" customHeight="1">
      <c r="A414" s="447" t="s">
        <v>724</v>
      </c>
      <c r="B414" s="454" t="s">
        <v>743</v>
      </c>
      <c r="C414" s="438" t="s">
        <v>724</v>
      </c>
      <c r="D414" s="438" t="s">
        <v>723</v>
      </c>
      <c r="E414" s="438"/>
    </row>
    <row r="415" spans="1:5">
      <c r="A415" s="447"/>
      <c r="B415" s="453"/>
      <c r="C415" s="438"/>
      <c r="D415" s="438"/>
      <c r="E415" s="438"/>
    </row>
    <row r="416" spans="1:5">
      <c r="A416" s="447"/>
      <c r="B416" s="453"/>
      <c r="C416" s="438"/>
      <c r="D416" s="438"/>
      <c r="E416" s="438"/>
    </row>
    <row r="417" spans="1:5" ht="21.35" thickBot="1">
      <c r="A417" s="439" t="s">
        <v>725</v>
      </c>
      <c r="B417" s="455" t="s">
        <v>744</v>
      </c>
      <c r="C417" s="440" t="s">
        <v>726</v>
      </c>
      <c r="D417" s="441"/>
      <c r="E417" s="441"/>
    </row>
  </sheetData>
  <mergeCells count="109">
    <mergeCell ref="D413:E413"/>
    <mergeCell ref="D414:E417"/>
    <mergeCell ref="A414:A416"/>
    <mergeCell ref="B414:B416"/>
    <mergeCell ref="C414:C416"/>
    <mergeCell ref="A58:A60"/>
    <mergeCell ref="A66:A68"/>
    <mergeCell ref="D390:E391"/>
    <mergeCell ref="D389:E389"/>
    <mergeCell ref="D393:E393"/>
    <mergeCell ref="D398:E399"/>
    <mergeCell ref="D397:E397"/>
    <mergeCell ref="D402:E402"/>
    <mergeCell ref="D394:E395"/>
    <mergeCell ref="B406:B409"/>
    <mergeCell ref="A403:A405"/>
    <mergeCell ref="C403:C405"/>
    <mergeCell ref="A406:A409"/>
    <mergeCell ref="C406:C409"/>
    <mergeCell ref="A410:A411"/>
    <mergeCell ref="B410:B411"/>
    <mergeCell ref="C410:C411"/>
    <mergeCell ref="B403:B405"/>
    <mergeCell ref="A263:I263"/>
    <mergeCell ref="A267:I267"/>
    <mergeCell ref="A279:I279"/>
    <mergeCell ref="A283:A284"/>
    <mergeCell ref="C283:C284"/>
    <mergeCell ref="A226:A227"/>
    <mergeCell ref="C226:C227"/>
    <mergeCell ref="A238:A239"/>
    <mergeCell ref="C238:C239"/>
    <mergeCell ref="A260:I260"/>
    <mergeCell ref="A165:I165"/>
    <mergeCell ref="A169:A170"/>
    <mergeCell ref="C169:C170"/>
    <mergeCell ref="A180:A181"/>
    <mergeCell ref="C180:C181"/>
    <mergeCell ref="A137:A138"/>
    <mergeCell ref="C137:C138"/>
    <mergeCell ref="A150:I150"/>
    <mergeCell ref="A151:I151"/>
    <mergeCell ref="A155:A156"/>
    <mergeCell ref="C155:C156"/>
    <mergeCell ref="B118:G118"/>
    <mergeCell ref="A119:A120"/>
    <mergeCell ref="C119:C120"/>
    <mergeCell ref="D119:D120"/>
    <mergeCell ref="E119:E120"/>
    <mergeCell ref="F119:F120"/>
    <mergeCell ref="G119:G120"/>
    <mergeCell ref="B104:G104"/>
    <mergeCell ref="A105:A106"/>
    <mergeCell ref="C105:C106"/>
    <mergeCell ref="D105:D106"/>
    <mergeCell ref="E105:E106"/>
    <mergeCell ref="F105:F106"/>
    <mergeCell ref="G105:G106"/>
    <mergeCell ref="A79:I79"/>
    <mergeCell ref="A97:I97"/>
    <mergeCell ref="A98:I98"/>
    <mergeCell ref="A99:I99"/>
    <mergeCell ref="A100:I100"/>
    <mergeCell ref="I399:L399"/>
    <mergeCell ref="A400:D400"/>
    <mergeCell ref="A401:D401"/>
    <mergeCell ref="D403:E411"/>
    <mergeCell ref="I397:L397"/>
    <mergeCell ref="I398:L398"/>
    <mergeCell ref="I395:L395"/>
    <mergeCell ref="I394:L394"/>
    <mergeCell ref="I392:L392"/>
    <mergeCell ref="I393:L393"/>
    <mergeCell ref="I388:L388"/>
    <mergeCell ref="I389:L389"/>
    <mergeCell ref="A388:D388"/>
    <mergeCell ref="I385:L385"/>
    <mergeCell ref="A382:I382"/>
    <mergeCell ref="A384:I384"/>
    <mergeCell ref="A344:I344"/>
    <mergeCell ref="A346:I346"/>
    <mergeCell ref="A362:I362"/>
    <mergeCell ref="A376:I376"/>
    <mergeCell ref="A380:I380"/>
    <mergeCell ref="I381:L381"/>
    <mergeCell ref="A293:I293"/>
    <mergeCell ref="A331:I331"/>
    <mergeCell ref="A250:A251"/>
    <mergeCell ref="C250:C251"/>
    <mergeCell ref="A192:I192"/>
    <mergeCell ref="A195:A196"/>
    <mergeCell ref="C195:C196"/>
    <mergeCell ref="A212:A213"/>
    <mergeCell ref="C212:C213"/>
    <mergeCell ref="A188:E188"/>
    <mergeCell ref="A189:E189"/>
    <mergeCell ref="A190:E190"/>
    <mergeCell ref="A191:E191"/>
    <mergeCell ref="A1:I45"/>
    <mergeCell ref="A46:I46"/>
    <mergeCell ref="A48:I48"/>
    <mergeCell ref="A49:I49"/>
    <mergeCell ref="A50:I50"/>
    <mergeCell ref="A51:I51"/>
    <mergeCell ref="A52:I52"/>
    <mergeCell ref="A53:I53"/>
    <mergeCell ref="A54:I54"/>
    <mergeCell ref="A71:I71"/>
    <mergeCell ref="A74:I74"/>
  </mergeCells>
  <pageMargins left="0.70866141732283472" right="0.70866141732283472" top="0.74803149606299213" bottom="0.74803149606299213" header="0.31496062992125984" footer="0.31496062992125984"/>
  <pageSetup paperSize="9" scale="34" orientation="portrait" r:id="rId1"/>
  <rowBreaks count="4" manualBreakCount="4">
    <brk id="100" max="8" man="1"/>
    <brk id="192" max="8" man="1"/>
    <brk id="291" max="8" man="1"/>
    <brk id="381"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8</vt:i4>
      </vt:variant>
    </vt:vector>
  </HeadingPairs>
  <TitlesOfParts>
    <vt:vector size="15" baseType="lpstr">
      <vt:lpstr>Opći podaci</vt:lpstr>
      <vt:lpstr>Bilanca</vt:lpstr>
      <vt:lpstr>RDG</vt:lpstr>
      <vt:lpstr>NT_I</vt:lpstr>
      <vt:lpstr>NT_D</vt:lpstr>
      <vt:lpstr>PK</vt:lpstr>
      <vt:lpstr>Bilješke</vt:lpstr>
      <vt:lpstr>Bilješke!_Hlk180597270</vt:lpstr>
      <vt:lpstr>Bilješke!_Hlk203988908</vt:lpstr>
      <vt:lpstr>Bilanca!Podrucje_ispisa</vt:lpstr>
      <vt:lpstr>Bilješke!Podrucje_ispisa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Senka Mihalic</cp:lastModifiedBy>
  <cp:lastPrinted>2026-07-31T09:42:05Z</cp:lastPrinted>
  <dcterms:created xsi:type="dcterms:W3CDTF">2008-10-17T11:51:54Z</dcterms:created>
  <dcterms:modified xsi:type="dcterms:W3CDTF">2026-07-31T09:46:35Z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