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C:\Users\senka.mihalic\OneDrive - INGRA d.d\Dokumenti\KINGSTON\OBJAVE (i Zvone arhiva)\OBJAVE\2026\2026 07 31 INGRA TFI Q2 2026\"/>
    </mc:Choice>
  </mc:AlternateContent>
  <xr:revisionPtr revIDLastSave="0" documentId="13_ncr:1_{041873F9-A0A9-4898-BAEB-7C789BFCA924}" xr6:coauthVersionLast="47" xr6:coauthVersionMax="47" xr10:uidLastSave="{00000000-0000-0000-0000-000000000000}"/>
  <bookViews>
    <workbookView xWindow="-104" yWindow="-104" windowWidth="29699" windowHeight="16197"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5" i="18" l="1"/>
  <c r="H13" i="2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<sst xmlns="http://schemas.openxmlformats.org/spreadsheetml/2006/main" count="793" uniqueCount="652">
  <si>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</si>
  <si>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</si>
  <si>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</si>
  <si>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</si>
  <si>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</si>
  <si>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</si>
  <si>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</si>
  <si>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</si>
  <si>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</si>
  <si>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</si>
  <si>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</si>
  <si>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</si>
  <si>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</si>
  <si>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</si>
  <si>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</si>
  <si>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</si>
  <si>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</si>
  <si>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</si>
  <si>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</si>
  <si>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</si>
  <si>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</si>
  <si>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</si>
  <si>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</si>
  <si>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</si>
  <si>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</si>
  <si>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</si>
  <si>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</si>
  <si>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</si>
  <si>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</si>
  <si>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</si>
  <si>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</si>
  <si>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</si>
  <si>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</si>
  <si>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</si>
  <si>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</si>
  <si>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</si>
  <si>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</si>
  <si>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</si>
  <si>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</si>
  <si>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</si>
  <si>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</si>
  <si>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</si>
  <si>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</si>
  <si>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</si>
  <si>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</si>
  <si>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</si>
  <si>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</si>
  <si>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</si>
  <si>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</si>
  <si>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</si>
  <si>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</si>
  <si>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</si>
  <si>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</si>
  <si>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</si>
  <si>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</si>
  <si>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</si>
  <si>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</si>
  <si>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</si>
  <si>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</si>
  <si>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</si>
  <si>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</si>
  <si>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</si>
  <si>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</si>
  <si>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</si>
  <si>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</si>
  <si>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</si>
  <si>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</si>
  <si>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</si>
  <si>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</si>
  <si>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</si>
  <si>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</si>
  <si>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</si>
  <si>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</si>
  <si>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</si>
  <si>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</si>
  <si>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</si>
  <si>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</si>
  <si>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</si>
  <si>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</si>
  <si>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</si>
  <si>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</si>
  <si>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</si>
  <si>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</si>
  <si>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</si>
  <si>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</si>
  <si>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</si>
  <si>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</si>
  <si>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</si>
  <si>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</si>
  <si>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</si>
  <si>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</si>
  <si>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</si>
  <si>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</si>
  <si>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</si>
  <si>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</si>
  <si>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</si>
  <si>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</si>
  <si>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</si>
  <si>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</si>
  <si>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</si>
  <si>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</si>
  <si>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</si>
  <si>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</si>
  <si>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</si>
  <si>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</si>
  <si>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</si>
  <si>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</si>
  <si>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</si>
  <si>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</si>
  <si>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</si>
  <si>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</si>
  <si>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</si>
  <si>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</si>
  <si>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</si>
  <si>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</si>
  <si>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</si>
  <si>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</si>
  <si>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</si>
  <si>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</si>
  <si>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</si>
  <si>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</si>
  <si>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</si>
  <si>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</si>
  <si>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</si>
  <si>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</si>
  <si>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</si>
  <si>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</si>
  <si>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</si>
  <si>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</si>
  <si>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</si>
  <si>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</si>
  <si>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</si>
  <si>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</si>
  <si>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</si>
  <si>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</si>
  <si>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</si>
  <si>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</si>
  <si>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</si>
  <si>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</si>
  <si>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</si>
  <si>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</si>
  <si>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</si>
  <si>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</si>
  <si>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</si>
  <si>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</si>
  <si>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</si>
  <si>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</si>
  <si>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</si>
  <si>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</si>
  <si>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</si>
  <si>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</si>
  <si>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</si>
  <si>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</si>
  <si>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</si>
  <si>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</si>
  <si>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</si>
  <si>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</si>
  <si>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</si>
  <si>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</si>
  <si>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</si>
  <si>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</si>
  <si>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</si>
  <si>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</si>
  <si>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</si>
  <si>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</si>
  <si>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</si>
  <si>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</si>
  <si>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</si>
  <si>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</si>
  <si>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</si>
  <si>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</si>
  <si>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</si>
  <si>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</si>
  <si>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</si>
  <si>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</si>
  <si>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</si>
  <si>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</si>
  <si>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</si>
  <si>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</si>
  <si>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</si>
  <si>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</si>
  <si>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</si>
  <si>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</si>
  <si>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</si>
  <si>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</si>
  <si>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</si>
  <si>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</si>
  <si>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</si>
  <si>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</si>
  <si>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</si>
  <si>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</si>
  <si>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</si>
  <si>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</si>
  <si>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</si>
  <si>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</si>
  <si>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</si>
  <si>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</si>
  <si>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</si>
  <si>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</si>
  <si>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</si>
  <si>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</si>
  <si>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</si>
  <si>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</si>
  <si>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</si>
  <si>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</si>
  <si>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</si>
  <si>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</si>
  <si>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</si>
  <si>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</si>
  <si>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</si>
  <si>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</si>
  <si>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</si>
  <si>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</si>
  <si>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</si>
  <si>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</si>
  <si>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</si>
  <si>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</si>
  <si>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</si>
  <si>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</si>
  <si>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</si>
  <si>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</si>
  <si>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</si>
  <si>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</si>
  <si>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</si>
  <si>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</si>
  <si>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</si>
  <si>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</si>
  <si>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</si>
  <si>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</si>
  <si>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</si>
  <si>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</si>
  <si>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</si>
  <si>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</si>
  <si>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</si>
  <si>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</si>
  <si>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</si>
  <si>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</si>
  <si>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</si>
  <si>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</si>
  <si>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</si>
  <si>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</si>
  <si>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</si>
  <si>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</si>
  <si>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</si>
  <si>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</si>
  <si>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</si>
  <si>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</si>
  <si>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</si>
  <si>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</si>
  <si>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</si>
  <si>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</si>
  <si>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</si>
  <si>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</si>
  <si>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</si>
  <si>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</si>
  <si>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</si>
  <si>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</si>
  <si>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</si>
  <si>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</si>
  <si>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</si>
  <si>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</si>
  <si>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</si>
  <si>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</si>
  <si>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</si>
  <si>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</si>
  <si>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</si>
  <si>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</si>
  <si>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</si>
  <si>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</si>
  <si>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</si>
  <si>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</si>
  <si>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</si>
  <si>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</si>
  <si>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</si>
  <si>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</si>
  <si>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</si>
  <si>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</si>
  <si>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</si>
  <si>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</si>
  <si>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</si>
  <si>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</si>
  <si>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</si>
  <si>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</si>
  <si>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</si>
  <si>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</si>
  <si>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</si>
  <si>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</si>
  <si>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</si>
  <si>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</si>
  <si>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</si>
  <si>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</si>
  <si>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</si>
  <si>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</si>
  <si>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</si>
  <si>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</si>
  <si>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</si>
  <si>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</si>
  <si>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</si>
  <si>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</si>
  <si>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</si>
  <si>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</si>
  <si>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</si>
  <si>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</si>
  <si>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</si>
  <si>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</si>
  <si>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</si>
  <si>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</si>
  <si>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</si>
  <si>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</si>
  <si>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</si>
  <si>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</si>
  <si>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</si>
  <si>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</si>
  <si>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</si>
  <si>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</si>
  <si>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</si>
  <si>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</si>
  <si>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</si>
  <si>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</si>
  <si>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</si>
  <si>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</si>
  <si>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</si>
  <si>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</si>
  <si>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</si>
  <si>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</si>
  <si>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</si>
  <si>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</si>
  <si>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</si>
  <si>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</si>
  <si>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</si>
  <si>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</si>
  <si>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</si>
  <si>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</si>
  <si>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</si>
  <si>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</si>
  <si>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</si>
  <si>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</si>
  <si>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</si>
  <si>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</si>
  <si>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</si>
  <si>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</si>
  <si>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</si>
  <si>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</si>
  <si>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</si>
  <si>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</si>
  <si>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</si>
  <si>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</si>
  <si>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</si>
  <si>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</si>
  <si>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</si>
  <si>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</si>
  <si>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</si>
  <si>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</si>
  <si>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</si>
  <si>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</si>
  <si>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</si>
  <si>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</si>
  <si>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</si>
  <si>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</si>
  <si>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</si>
  <si>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</si>
  <si>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</si>
  <si>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</si>
  <si>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</si>
  <si>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</si>
  <si>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</si>
  <si>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</si>
  <si>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</si>
  <si>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</si>
  <si>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</si>
  <si>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</si>
  <si>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</si>
  <si>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</si>
  <si>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</si>
  <si>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</si>
  <si>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</si>
  <si>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</si>
  <si>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</si>
  <si>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</si>
  <si>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</si>
  <si>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</si>
  <si>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</si>
  <si>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</si>
  <si>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</si>
  <si>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</si>
  <si>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</si>
  <si>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</si>
  <si>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</si>
  <si>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</si>
  <si>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</si>
  <si>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</si>
  <si>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</si>
  <si>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</si>
  <si>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</si>
  <si>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</si>
  <si>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</si>
  <si>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</si>
  <si>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</si>
  <si>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</si>
  <si>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</si>
  <si>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</si>
  <si>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</si>
  <si>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</si>
  <si>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</si>
  <si>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</si>
  <si>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</si>
  <si>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</si>
  <si>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</si>
  <si>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</si>
  <si>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</si>
  <si>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</si>
  <si>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</si>
  <si>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</si>
  <si>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</si>
  <si>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</si>
  <si>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</si>
  <si>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</si>
  <si>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</si>
  <si>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</si>
  <si>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</si>
  <si>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</si>
  <si>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</si>
  <si>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</si>
  <si>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</si>
  <si>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</si>
  <si>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</si>
  <si>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</si>
  <si>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</si>
  <si>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</si>
  <si>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</si>
  <si>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</si>
  <si>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</si>
  <si>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</si>
  <si>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</si>
  <si>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</si>
  <si>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</si>
  <si>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</si>
  <si>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</si>
  <si>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</si>
  <si>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</si>
  <si>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</si>
  <si>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</si>
  <si>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</si>
  <si>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</si>
  <si>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</si>
  <si>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</si>
  <si>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</si>
  <si>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</si>
  <si>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</si>
  <si>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</si>
  <si>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Obveznik: INGRA d.d.</t>
  </si>
  <si>
    <t>03277267</t>
  </si>
  <si>
    <t>HR</t>
  </si>
  <si>
    <t>080020443</t>
  </si>
  <si>
    <t>7478000040JHIQLL5W26</t>
  </si>
  <si>
    <t>2457</t>
  </si>
  <si>
    <t>INGRA d.d.</t>
  </si>
  <si>
    <t>ZAGREB</t>
  </si>
  <si>
    <t>Alexandera von Humboldta 4b</t>
  </si>
  <si>
    <t>ir@ingra.hr</t>
  </si>
  <si>
    <t>www.ingra.hr</t>
  </si>
  <si>
    <t>Asić Ivan</t>
  </si>
  <si>
    <t>016102548</t>
  </si>
  <si>
    <t>ivan.asic@ingra.hr</t>
  </si>
  <si>
    <t>14049708426</t>
  </si>
  <si>
    <t>stanje na dan 30.06.2026.</t>
  </si>
  <si>
    <t>u razdoblju 01.01.2026. do 30.06.2026.</t>
  </si>
  <si>
    <t>u razdoblju  01.01.2026. do 30.06.2026.</t>
  </si>
  <si>
    <t xml:space="preserve">BILJEŠKE UZ FINANCIJSKE IZVJEŠTAJE - TFI
(koji se sastavljaju za tromjesečna razdoblja)
Naziv izdavatelja:  INGRA d.d.
OIB:   14049708426
Izvještajno razdoblje: 01.01.2026. - 30.06.2026.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</si>
  <si>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a) objašnjenje poslovnih događaja koji su značajni za razumijevanje promjena u izvještaju o financijskom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</si>
  <si>
    <t>Objašnjeno u konsolidiranim izvještajima.</t>
  </si>
  <si>
    <t xml:space="preserve">b) informacije gdje je omogućen pristup posljednjim godišnjim financijskim izvještajima, radi razumijevanja informacija objavljenih u bilješkama uz financijske izvještaje sastavljene za izvještajno tromjesečno razdoblje, </t>
  </si>
  <si>
    <t>Pristup godišnjim financijskim izvještajima omogućen je na Internet stranicama Zagrbeačke burze www.zse.hr</t>
  </si>
  <si>
    <t>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</si>
  <si>
    <t>Računovodstvene politike ostale su nepromijenjene u odnosu na godišnje revidirane financijske izvještaje.</t>
  </si>
  <si>
    <t xml:space="preserve">d) objašnjenje poslovnih rezultata u slučaju da izdavatelj obavlja djelatnost sezonske prirode (točke 37. i 38. MRS 34- Financijsko izvještavanje za razdoblja tijekom godine) </t>
  </si>
  <si>
    <t xml:space="preserve">e) ostale objave koje propisuje MRS 34- Financijsko izvještavanje za razdoblja tijekom te godine </t>
  </si>
  <si>
    <t xml:space="preserve">Najznačajniji poslovni prihodi </t>
  </si>
  <si>
    <t>EUR '000</t>
  </si>
  <si>
    <t>2025.</t>
  </si>
  <si>
    <t>2026.</t>
  </si>
  <si>
    <t>Prihodi od inženjering usluga /i/</t>
  </si>
  <si>
    <t>Ukupni prihodi od prodaje</t>
  </si>
  <si>
    <t>Ostali poslovni prihodi</t>
  </si>
  <si>
    <t>Ukupni ostali poslovni prihodi</t>
  </si>
  <si>
    <t xml:space="preserve">Ukupni poslovni prihodi </t>
  </si>
  <si>
    <t>/i/ Najvećim dijelom odnosi se na završene projekte izvođenja dijela građevinskih i montažerskih radova u okviru izgradnje vodno-komunalne infrastrukture aglomeracija.</t>
  </si>
  <si>
    <t>Ključne značajke bilance</t>
  </si>
  <si>
    <t>Materijalna imovina</t>
  </si>
  <si>
    <t xml:space="preserve">31. prosinca </t>
  </si>
  <si>
    <t>30. lipnja</t>
  </si>
  <si>
    <t>Poslovna zgrada - najam</t>
  </si>
  <si>
    <t>Postrojenja i oprema</t>
  </si>
  <si>
    <t>Automobili - najam</t>
  </si>
  <si>
    <t>Transportna sredstva i ostala imovina</t>
  </si>
  <si>
    <t>Imovina u izgradnji /i/</t>
  </si>
  <si>
    <t>Ukupno materijalna imovina</t>
  </si>
  <si>
    <t>/i/ Odnosi se na dva projekta razvoja sunčanih elektrana na Baniji - Roviška 1 i Roviška 2. Projekti su u fazi izrade projektne dokumentacije i ishođenja dozvola.</t>
  </si>
  <si>
    <t>Ulaganja u vrijednosne papire</t>
  </si>
  <si>
    <t>Obveznice ovisnog društva LANIŠTE d.o.o.</t>
  </si>
  <si>
    <t>-</t>
  </si>
  <si>
    <t>Ostale obveznice</t>
  </si>
  <si>
    <t>Ukupno ulaganja u vrijednosne papire</t>
  </si>
  <si>
    <t>Dugoročne financijske obveze</t>
  </si>
  <si>
    <t>Obveze za najam</t>
  </si>
  <si>
    <t>(Kratkoročni dio dugoročnih najmova)</t>
  </si>
  <si>
    <t>Obveze za primljene zajmove</t>
  </si>
  <si>
    <t>(Kratkoročni dio primljenih zajmova)</t>
  </si>
  <si>
    <t>Obveze za sudužništva</t>
  </si>
  <si>
    <t>Ukupne dugoročne financijske obveze</t>
  </si>
  <si>
    <t>Kratkoročne financijske obveze</t>
  </si>
  <si>
    <t>Kratkoročni dio dugoročnih najmova</t>
  </si>
  <si>
    <t>Kratkoročni dio primljenih zajmova</t>
  </si>
  <si>
    <t>Kratkoročni primljeni zajmovi</t>
  </si>
  <si>
    <t>Ukupne kratkoročne financijske obveze</t>
  </si>
  <si>
    <t>Izračun neto duga prikazan je u nastavku:</t>
  </si>
  <si>
    <t>Ukupne financijske obveze</t>
  </si>
  <si>
    <t>Umanjeno za novac i novčane ekvivalente</t>
  </si>
  <si>
    <t>Neto dug</t>
  </si>
  <si>
    <t>Nepredvidive obveze</t>
  </si>
  <si>
    <t>Protiv Društva se u svojstvu tuženika na dan izvještaja o financijskom položaju vodi nekoliko sudskih procesa. Financijski učinci najznačajnijih sudskih procesa iznose približno 2,4 milijuna eura (iznos ne uključuje zatezne kamate i sudske troškove).</t>
  </si>
  <si>
    <t>Informacije o vlastitim dionicama</t>
  </si>
  <si>
    <t>Društvo na dan 30. lipnja 2026. godine posjeduje ukupno 148.635 vlastitih dionica (31. prosinca 2025. godine: 372.670) koje čine 1,14% temeljnog kapitala Društva (31. prosinca 2025. godine: 2,75%).</t>
  </si>
  <si>
    <t>f) u bilješkama uz financijske izvještaje za tromjesečna razdoblja, osim gore navedenih informacija, objavljuju se i sljedeće informacije:</t>
  </si>
  <si>
    <t>1. naziv, sjedište poduzetnika (adresa), pravni oblik poduzetnika, državu osnivanja, matični broj subjekta, osobni identifikacijski broj te, ako je primjenjivo, da je poduzetnik u likvidaciji, stečaju, skraćenom postupku prestanka ili izvanrednoj upravi</t>
  </si>
  <si>
    <t>Izdavatelj: INGRA d.d.</t>
  </si>
  <si>
    <t>Adresa: Alexandera von Humboldta 4b, 10000 Zagreb MBS: 080020443</t>
  </si>
  <si>
    <t>OIB: 14049708426</t>
  </si>
  <si>
    <t>Tržište: Zagrebačka burza d.d. – Redovito tržište LEI: 7478000040JHIQLL5W26</t>
  </si>
  <si>
    <t>Matična država članica: Hrvatska ISIN: HRINGRRA0001</t>
  </si>
  <si>
    <t>Burzovna oznaka: INGR</t>
  </si>
  <si>
    <t>2. usvojene računovodstvene politike (samo naznaku je li došlo do promjene u odnosu na prethodno razdoblje)</t>
  </si>
  <si>
    <t>Računovodstvene politike ostale su nepromijenjene u odnosu na prethodno razdoblje.</t>
  </si>
  <si>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</si>
  <si>
    <t>Vanbilančni zapisi</t>
  </si>
  <si>
    <t xml:space="preserve"> 2025.</t>
  </si>
  <si>
    <t xml:space="preserve"> 2026.</t>
  </si>
  <si>
    <t>Financijske obveze - garancije</t>
  </si>
  <si>
    <t>Nepriznati porezni gubici</t>
  </si>
  <si>
    <t>Nepriznata imovina</t>
  </si>
  <si>
    <t>Ukupno</t>
  </si>
  <si>
    <t>4. iznos i prirodu pojedinih stavki prihoda ili rashoda izuzetne veličine ili pojave</t>
  </si>
  <si>
    <t>Najznačajniji poslovni rashodi</t>
  </si>
  <si>
    <t>Troškovi sirovina i materijala</t>
  </si>
  <si>
    <t>Usluge kooperanata</t>
  </si>
  <si>
    <t>Ostale vanjske usluge</t>
  </si>
  <si>
    <t>Usluge na održavanju imovine</t>
  </si>
  <si>
    <t>Komunalne usluge</t>
  </si>
  <si>
    <t>Premija osiguranja</t>
  </si>
  <si>
    <t>Najam imovine</t>
  </si>
  <si>
    <t>Energija i gorivo</t>
  </si>
  <si>
    <t>Reprezentacija i marketing</t>
  </si>
  <si>
    <t>Bankarske usluge</t>
  </si>
  <si>
    <t>Telekomunikacijske usluge</t>
  </si>
  <si>
    <t>Troškovi prijevoza</t>
  </si>
  <si>
    <t>Ukupno materijalni troškovi</t>
  </si>
  <si>
    <t>Financijski prihodi i rashodi</t>
  </si>
  <si>
    <t>Kamatni prihodi po osnovi ulaganja u dužničke instrumente</t>
  </si>
  <si>
    <t>Prihodi od udjela u dobiti ovisnih društava</t>
  </si>
  <si>
    <t>Prihodi od ostalih kamata</t>
  </si>
  <si>
    <t>Prihodi od fer vrednovanja financijske imovine kroz P&amp;L</t>
  </si>
  <si>
    <t>Ukupni financijski prihodi</t>
  </si>
  <si>
    <t>Kamate po osnovi primljenih zajmova</t>
  </si>
  <si>
    <t>Kamatni rashodi po osnovi najmova</t>
  </si>
  <si>
    <t>Ukupni financijski rashodi</t>
  </si>
  <si>
    <t>Financijski prihodi / rashodi – neto</t>
  </si>
  <si>
    <t>5. iznose koje poduzetnik duguje i koji dospijevaju nakon više od pet godina, kao i ukupna dugovanja poduzetnika pokrivena vrijednim osiguranjem koje je dao poduzetnik, uz naznaku vrste i oblika osiguranja</t>
  </si>
  <si>
    <t>Pregled obveza na dan 30. lipnja 2026. godine:</t>
  </si>
  <si>
    <t>Kamatna stopa</t>
  </si>
  <si>
    <t>Nominalni iznos</t>
  </si>
  <si>
    <t>Dospijeće</t>
  </si>
  <si>
    <t>Način otplate glavnice</t>
  </si>
  <si>
    <t xml:space="preserve">Knjigovodstveni iznos </t>
  </si>
  <si>
    <t>Vrste osiguranja</t>
  </si>
  <si>
    <t>Obveze za dugoročne zajmove prema povezanim društvima</t>
  </si>
  <si>
    <t>4,25% - 5,5%, fiksna</t>
  </si>
  <si>
    <t>2031.</t>
  </si>
  <si>
    <t>Kvartalni anuiteti</t>
  </si>
  <si>
    <t>Neosigurano</t>
  </si>
  <si>
    <t>Obveze za kratkoročne zajmove prema povezanim društvima</t>
  </si>
  <si>
    <t>Revolving</t>
  </si>
  <si>
    <t>Obveze za najam prema leasing društvima</t>
  </si>
  <si>
    <t>3,5% - 4,0%</t>
  </si>
  <si>
    <t>2025. - 2027.</t>
  </si>
  <si>
    <t>Mjesečni anuiteti</t>
  </si>
  <si>
    <t>Vlasništvo nad automobilima</t>
  </si>
  <si>
    <t>Obveze za najam prema povezanim društvima</t>
  </si>
  <si>
    <t>2040.</t>
  </si>
  <si>
    <t>Sudužništva/jamstva</t>
  </si>
  <si>
    <t>n/p</t>
  </si>
  <si>
    <t>Sudužništvo Matice Ingre d.d.</t>
  </si>
  <si>
    <t>6. prosječan broj zaposlenih tijekom tekućeg razdoblja</t>
  </si>
  <si>
    <t>Prosječan broj zaposlenih utvrđen kao prosjek stanja zaposlenih na dan 1. siječnja i krajem svakog tromjesečja prethodne i tekuće godine u 2026. godini: 12 (2025. godina: 14).</t>
  </si>
  <si>
    <t>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</si>
  <si>
    <t>8. ako su u bilanci priznata rezerviranja za odgođeni porez, stanja odgođenog poreza na kraju poslovne godine i kretanja tih stanja tijekom poslovne godine</t>
  </si>
  <si>
    <t>Nema promjena u stanju porezne obveze tijekom promatranog razdoblja i u odnosu na stanje na dan 31.prosinca 2025.</t>
  </si>
  <si>
    <t>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</si>
  <si>
    <t>10. broj i nominalnu vrijednost, ili ako ne postoji nominalna vrijednost, knjigovodstvenu vrijednost dionica ili udjela upisanih tijekom poslovne godine u okviru odobrenog kapitala</t>
  </si>
  <si>
    <t>11. postojanje bilo kakvih potvrda o sudjelovanju, konvertibilnih zadužnica, jamstava, opcija ili sličnih vrijednosnica ili prava, s naznakom njihovog broja i prava koja daju</t>
  </si>
  <si>
    <t>12. naziv, sjedište te pravni oblik svakog poduzetnika u kojemu poduzetnik ima neograničenu odgovornost</t>
  </si>
  <si>
    <t>INGRA NEKRETNINE d.o.o.</t>
  </si>
  <si>
    <t>Alexandera von Humboldta 45, ZAGREB</t>
  </si>
  <si>
    <t>Ulaganja u ovisna društva</t>
  </si>
  <si>
    <t>Ulaganja u ovisna društva prikazana su u nastavku:</t>
  </si>
  <si>
    <t>31. prosinca</t>
  </si>
  <si>
    <t>Udio u kapitalu</t>
  </si>
  <si>
    <t>EUR ‘000</t>
  </si>
  <si>
    <t>%</t>
  </si>
  <si>
    <t>INGRA NEKRETNINE d.o.o. OIB: 00620908601</t>
  </si>
  <si>
    <t>Društvo INGRA NEKRETNINE d.o.o. imatelj je svih udjela u društvu Lanište d.o.o. i društvu Greengra d.o.o.</t>
  </si>
  <si>
    <t>13. naziv i sjedište poduzetnika koji sastavlja tromjesečni konsolidirani financijski izvještaj najveće grupe poduzetnika u kojoj poduzetnik sudjeluje kao kontrolirani član grupe</t>
  </si>
  <si>
    <t xml:space="preserve">14. naziv i sjedište poduzetnika koji sastavlja tromjesečni konsolidirani financijski izvještaj najmanje grupe poduzetnika u kojoj poduzetnik sudjeluje kao kontrolirani član i koji je također uključen u grupu poduzetnika iz točke 13. </t>
  </si>
  <si>
    <t>15. mjesto na kojem je moguće dobiti primjerke tromjesečnih konsolidiranih financijskih izvještaja iz točaka 13. i 14., pod uvjetom da su dostupni</t>
  </si>
  <si>
    <t>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</si>
  <si>
    <t>17. prirodu i financijski učinak značajnih događaja koji su nastupili nakon datuma bilance i nisu odraženi u računu dobiti i gubitka ili bilanci</t>
  </si>
  <si>
    <t>DODATNO</t>
  </si>
  <si>
    <t>Značajne usklade između revidiranih godišnjih izvještaja (MSFI izvještaja) i GFI- POD izvještaja</t>
  </si>
  <si>
    <t>IZVJEŠTAJ O FINANCIJSKOM POLOŽAJU</t>
  </si>
  <si>
    <t>Naziv pozicije u GFI POD izvještaju</t>
  </si>
  <si>
    <t>AOP</t>
  </si>
  <si>
    <t>Naziv pozicije u MSFI izvještaju</t>
  </si>
  <si>
    <t>Objašnjenje</t>
  </si>
  <si>
    <t>Rezerviranja</t>
  </si>
  <si>
    <t>Rezerviranja (dugoročna)</t>
  </si>
  <si>
    <t>Rezerviranja (kratkoročna)</t>
  </si>
  <si>
    <t>Potraživanja (kratkoročna)</t>
  </si>
  <si>
    <t>Potraživanja od kupaca i ostala potraživanja</t>
  </si>
  <si>
    <t>Potraživanja za porez na dobit</t>
  </si>
  <si>
    <t>Sukladno MSFI-jevima, ugovorna imovina zasebno se iskazuje u MSFI izvještajima, dok GFI POD izvještaj nema takvu poziciju. Isto vrijedi i za potraživanje za porez na dobit.</t>
  </si>
  <si>
    <t>Ugovorna imovina</t>
  </si>
  <si>
    <t>Odgođeno plaćanje troškova i prihodi budućeg razdoblja</t>
  </si>
  <si>
    <t>Razlika se odnosi na ukalkulirane obveze prema dobavljačima. Navedene obveze se u MSFI izvještajima iskazuju kao dio obveza prema dobavljačima i ostalih obveza, dok se u GFI POD izvještaju takva obveza iskazuje odvojeno, kao ukalkulirani trošak (odgođeno plaćanje troškova).</t>
  </si>
  <si>
    <t>Kratkoročne obveze (ne uključuju rezerviranja)</t>
  </si>
  <si>
    <t>Kratkoročne obveze</t>
  </si>
  <si>
    <t>Ostali poslovni prihodi s poduzetnicima unutar grupe, Ostali poslovni prihodi (izvan grupe)</t>
  </si>
  <si>
    <t>Materijalni troškovi, ostali troškovi, ostali poslovni rashodi, Druga rezerviranja</t>
  </si>
  <si>
    <t>Trošak materijala, trošak usluga, ostali poslovni rashodi</t>
  </si>
  <si>
    <r>
      <t xml:space="preserve">Ostali dobici / (gubici) </t>
    </r>
    <r>
      <rPr>
        <sz val="7"/>
        <color rgb="FF231F20"/>
        <rFont val="Arial"/>
        <family val="2"/>
        <charset val="238"/>
      </rPr>
      <t>–</t>
    </r>
    <r>
      <rPr>
        <sz val="7"/>
        <color rgb="FF231F20"/>
        <rFont val="Montserrat"/>
      </rPr>
      <t xml:space="preserve"> neto</t>
    </r>
  </si>
  <si>
    <t>Troškovi osoblja</t>
  </si>
  <si>
    <t>Sukladno MSFI-jevima, ako se za oblik izvještavanja računa dobiti i gubitka izabere prikaz po naravi, tada se svi rashodi vezano za zaposlenike moraju iskazivati u jednoj poziciji, uključujući troškove i prihode po osnovi rezerviranja (osim u iznimnim slučajevima kada je trošak osoblja vezan za restrukturiranje, sukladno MRS-u 37).</t>
  </si>
  <si>
    <t>Rezerviranja za mirovine, otpremnine i slične obveze</t>
  </si>
  <si>
    <t>Rezerviranja za otpremnine</t>
  </si>
  <si>
    <t>Financijske obveze - sudužništva/
jamstva /i/</t>
  </si>
  <si>
    <t>/i/ Na dan 30. lipnja 2026. godine odnosi se na četiri financijska instrumenta - kreditne obveze i obveznice (31. prosinca 2025. godine:  5).</t>
  </si>
  <si>
    <t>090</t>
  </si>
  <si>
    <t>Sukladno MSFI-jevima, rezerviranja se, kao i svi drugi oblici obveza, klasificiraju na kratkoročnu i dugoročnu poziciju. U GFI POD izvještaju ne postoji takva klasifikacija.</t>
  </si>
  <si>
    <t>046</t>
  </si>
  <si>
    <t>Sukladno MSFI-jevima, određene transakcije mogu se iskazivati u temeljnim izvještajima na neto osnovi na poziciji Ostali dobici / gubici, uz obveznu detaljnu razradu takve pozicije u bilješkama financijskih izvještaja ako se radi o značajnom iznosu. U GFI POD izvještajima ne postoji takva pozicija pa se u skladus time tako netirani iznos za potrebe izrade GFI POD izvještaja razdvaja na dobitke (koji se prikazuju na poziciji Ostali prihodi) i gubitke (koji se iskazuju na poziciji Ostali poslovni rashodi)</t>
  </si>
  <si>
    <t>005,006</t>
  </si>
  <si>
    <t>009,018,028,
029</t>
  </si>
  <si>
    <t>013</t>
  </si>
  <si>
    <t>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</si>
</sst>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75">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10"/>
      <color rgb="FF231F20"/>
      <name val="Montserrat"/>
      <charset val="238"/>
    </font>
    <font>
      <sz val="11"/>
      <name val="Calibri"/>
      <family val="2"/>
      <charset val="238"/>
    </font>
    <font>
      <sz val="9"/>
      <color rgb="FF231F20"/>
      <name val="Montserrat"/>
      <charset val="238"/>
    </font>
    <font>
      <b/>
      <sz val="9"/>
      <color rgb="FF000000"/>
      <name val="Trebuchet MS"/>
      <family val="2"/>
      <charset val="238"/>
    </font>
    <font>
      <sz val="9"/>
      <name val="Montserrat"/>
      <charset val="238"/>
    </font>
    <font>
      <b/>
      <i/>
      <sz val="10"/>
      <color rgb="FF231F20"/>
      <name val="Montserrat SemiBold"/>
      <charset val="238"/>
    </font>
    <font>
      <sz val="8"/>
      <color rgb="FF231F20"/>
      <name val="Montserrat"/>
      <charset val="238"/>
    </font>
    <font>
      <sz val="8"/>
      <name val="Montserrat"/>
      <charset val="238"/>
    </font>
    <font>
      <b/>
      <sz val="8"/>
      <color rgb="FF231F20"/>
      <name val="Montserrat SemiBold"/>
      <charset val="238"/>
    </font>
    <font>
      <sz val="8"/>
      <name val="Times New Roman"/>
      <family val="1"/>
      <charset val="238"/>
    </font>
    <font>
      <b/>
      <sz val="8"/>
      <color rgb="FF000000"/>
      <name val="Trebuchet MS"/>
      <family val="2"/>
      <charset val="238"/>
    </font>
    <font>
      <sz val="8"/>
      <color rgb="FF000000"/>
      <name val="Trebuchet MS"/>
      <family val="2"/>
      <charset val="238"/>
    </font>
    <font>
      <sz val="9"/>
      <color rgb="FF231F20"/>
      <name val="Arial"/>
      <family val="2"/>
      <charset val="238"/>
    </font>
    <font>
      <b/>
      <sz val="9"/>
      <color rgb="FF231F20"/>
      <name val="Arial"/>
      <family val="2"/>
      <charset val="238"/>
    </font>
    <font>
      <b/>
      <sz val="10"/>
      <color rgb="FF231F20"/>
      <name val="Arial"/>
      <family val="2"/>
      <charset val="238"/>
    </font>
    <font>
      <b/>
      <sz val="9"/>
      <color rgb="FF000000"/>
      <name val="Arial"/>
      <family val="2"/>
      <charset val="238"/>
    </font>
    <font>
      <b/>
      <i/>
      <sz val="10"/>
      <color rgb="FF231F20"/>
      <name val="Arial"/>
      <family val="2"/>
      <charset val="238"/>
    </font>
    <font>
      <sz val="10"/>
      <color rgb="FF231F20"/>
      <name val="Arial"/>
      <family val="2"/>
      <charset val="238"/>
    </font>
    <font>
      <b/>
      <i/>
      <sz val="10"/>
      <name val="Arial"/>
      <family val="2"/>
      <charset val="238"/>
    </font>
    <font>
      <sz val="9"/>
      <name val="Montserrat Medium"/>
    </font>
    <font>
      <b/>
      <i/>
      <sz val="10"/>
      <color rgb="FF231F20"/>
      <name val="Montserrat SemiBold"/>
    </font>
    <font>
      <sz val="9"/>
      <color rgb="FF231F20"/>
      <name val="Montserrat"/>
    </font>
    <font>
      <b/>
      <sz val="9"/>
      <color rgb="FF231F20"/>
      <name val="Montserrat SemiBold"/>
    </font>
    <font>
      <b/>
      <sz val="9"/>
      <color rgb="FF231F20"/>
      <name val="Montserrat"/>
    </font>
    <font>
      <sz val="9"/>
      <name val="Montserrat"/>
    </font>
    <font>
      <b/>
      <sz val="10"/>
      <color rgb="FF231F20"/>
      <name val="Ariel"/>
      <charset val="238"/>
    </font>
    <font>
      <b/>
      <sz val="10"/>
      <color rgb="FF231F20"/>
      <name val="Montserrat"/>
    </font>
    <font>
      <sz val="10"/>
      <name val="Montserrat"/>
    </font>
    <font>
      <sz val="8"/>
      <color rgb="FF231F20"/>
      <name val="Montserrat"/>
    </font>
    <font>
      <b/>
      <sz val="8"/>
      <color rgb="FF231F20"/>
      <name val="Montserrat SemiBold"/>
    </font>
    <font>
      <b/>
      <sz val="10"/>
      <color rgb="FF000000"/>
      <name val="Ariel"/>
      <charset val="238"/>
    </font>
    <font>
      <sz val="10"/>
      <color rgb="FF000000"/>
      <name val="Ariel"/>
      <charset val="238"/>
    </font>
    <font>
      <sz val="10"/>
      <name val="Ariel"/>
      <charset val="238"/>
    </font>
    <font>
      <b/>
      <sz val="7"/>
      <color rgb="FF231F20"/>
      <name val="Montserrat SemiBold"/>
    </font>
    <font>
      <sz val="7"/>
      <color rgb="FF231F20"/>
      <name val="Montserrat"/>
    </font>
    <font>
      <b/>
      <sz val="7"/>
      <name val="Montserrat"/>
    </font>
    <font>
      <sz val="7"/>
      <name val="Times New Roman"/>
      <family val="1"/>
      <charset val="238"/>
    </font>
    <font>
      <b/>
      <sz val="9"/>
      <name val="Montserrat"/>
    </font>
    <font>
      <sz val="7"/>
      <color rgb="FF231F20"/>
      <name val="Arial"/>
      <family val="2"/>
      <charset val="238"/>
    </font>
    <font>
      <sz val="7"/>
      <name val="Montserrat"/>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rgb="FF231F20"/>
      </bottom>
      <diagonal/>
    </border>
    <border>
      <left/>
      <right/>
      <top/>
      <bottom style="medium">
        <color indexed="64"/>
      </bottom>
      <diagonal/>
    </border>
    <border>
      <left/>
      <right/>
      <top/>
      <bottom style="double">
        <color rgb="FF231F20"/>
      </bottom>
      <diagonal/>
    </border>
    <border>
      <left/>
      <right/>
      <top style="medium">
        <color rgb="FF231F20"/>
      </top>
      <bottom style="medium">
        <color rgb="FF231F20"/>
      </bottom>
      <diagonal/>
    </border>
    <border>
      <left/>
      <right/>
      <top style="medium">
        <color rgb="FF231F20"/>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2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6" fillId="0" borderId="0" xfId="0" applyFont="1"/>
    <xf numFmtId="0" fontId="35" fillId="0" borderId="0" xfId="0" applyFont="1" applyAlignment="1">
      <alignment horizontal="left" vertical="center" indent="2"/>
    </xf>
    <xf numFmtId="0" fontId="37" fillId="0" borderId="0" xfId="0" applyFont="1" applyAlignment="1">
      <alignment vertical="center" wrapText="1"/>
    </xf>
    <xf numFmtId="0" fontId="36" fillId="0" borderId="0" xfId="0" applyFont="1" applyAlignment="1">
      <alignment vertical="center" wrapText="1"/>
    </xf>
    <xf numFmtId="0" fontId="36" fillId="0" borderId="0" xfId="0" applyFont="1" applyAlignment="1">
      <alignment vertical="top" wrapText="1"/>
    </xf>
    <xf numFmtId="0" fontId="36" fillId="0" borderId="0" xfId="0" applyFont="1" applyAlignment="1">
      <alignment wrapText="1"/>
    </xf>
    <xf numFmtId="0" fontId="37" fillId="0" borderId="0" xfId="0" applyFont="1" applyAlignment="1">
      <alignment horizontal="right" vertical="center" wrapText="1"/>
    </xf>
    <xf numFmtId="0" fontId="37" fillId="0" borderId="0" xfId="0" applyFont="1" applyAlignment="1">
      <alignment horizontal="justify" vertical="center"/>
    </xf>
    <xf numFmtId="0" fontId="40" fillId="0" borderId="0" xfId="0" applyFont="1" applyAlignment="1">
      <alignment horizontal="left" vertical="center" indent="3"/>
    </xf>
    <xf numFmtId="0" fontId="36" fillId="0" borderId="0" xfId="0" applyFont="1" applyAlignment="1">
      <alignment vertical="center"/>
    </xf>
    <xf numFmtId="0" fontId="37" fillId="0" borderId="0" xfId="0" applyFont="1" applyAlignment="1">
      <alignment horizontal="left" vertical="center" indent="2"/>
    </xf>
    <xf numFmtId="0" fontId="39" fillId="0" borderId="0" xfId="0" applyFont="1" applyAlignment="1">
      <alignment vertical="center"/>
    </xf>
    <xf numFmtId="0" fontId="41" fillId="0" borderId="0" xfId="0" applyFont="1" applyAlignment="1">
      <alignment horizontal="left"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42" fillId="0" borderId="0" xfId="0" applyFont="1" applyAlignment="1">
      <alignment horizontal="left" vertical="center" wrapText="1"/>
    </xf>
    <xf numFmtId="0" fontId="41" fillId="0" borderId="0" xfId="0" applyFont="1" applyAlignment="1">
      <alignment horizontal="center" vertical="center" wrapText="1"/>
    </xf>
    <xf numFmtId="0" fontId="41" fillId="0" borderId="0" xfId="0" applyFont="1" applyAlignment="1">
      <alignment horizontal="left" vertical="center" wrapText="1" indent="1"/>
    </xf>
    <xf numFmtId="3" fontId="41" fillId="0" borderId="0" xfId="0" applyNumberFormat="1" applyFont="1" applyAlignment="1">
      <alignment horizontal="center" vertical="center" wrapText="1"/>
    </xf>
    <xf numFmtId="0" fontId="0" fillId="0" borderId="0" xfId="0" applyAlignment="1">
      <alignment vertical="top" wrapText="1"/>
    </xf>
    <xf numFmtId="0" fontId="0" fillId="0" borderId="0" xfId="0" applyAlignment="1">
      <alignment vertical="center" wrapText="1"/>
    </xf>
    <xf numFmtId="0" fontId="45" fillId="0" borderId="0" xfId="0" applyFont="1" applyAlignment="1">
      <alignment vertical="center"/>
    </xf>
    <xf numFmtId="0" fontId="30" fillId="0" borderId="0" xfId="0" applyFont="1"/>
    <xf numFmtId="0" fontId="30" fillId="0" borderId="0" xfId="0" applyFont="1" applyAlignment="1">
      <alignment wrapText="1"/>
    </xf>
    <xf numFmtId="0" fontId="2" fillId="0" borderId="0" xfId="0" applyFont="1" applyAlignment="1">
      <alignment vertical="center" wrapText="1"/>
    </xf>
    <xf numFmtId="0" fontId="46" fillId="0" borderId="0" xfId="0" applyFont="1" applyAlignment="1">
      <alignment vertical="center" wrapText="1"/>
    </xf>
    <xf numFmtId="0" fontId="46" fillId="0" borderId="0" xfId="0" applyFont="1" applyAlignment="1">
      <alignment horizontal="center" vertical="center" wrapText="1"/>
    </xf>
    <xf numFmtId="0" fontId="46" fillId="0" borderId="0" xfId="0" applyFont="1" applyAlignment="1">
      <alignment vertical="center"/>
    </xf>
    <xf numFmtId="0" fontId="30" fillId="0" borderId="0" xfId="0" applyFont="1" applyAlignment="1">
      <alignment vertical="center" wrapTex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36" fillId="0" borderId="0" xfId="0" applyFont="1" applyAlignment="1">
      <alignment wrapText="1"/>
    </xf>
    <xf numFmtId="0" fontId="44" fillId="0" borderId="0" xfId="0" applyFont="1" applyAlignment="1">
      <alignment horizontal="left" vertical="center" wrapText="1"/>
    </xf>
    <xf numFmtId="0" fontId="41" fillId="0" borderId="0" xfId="0" applyFont="1" applyAlignment="1">
      <alignment vertical="center" wrapText="1"/>
    </xf>
    <xf numFmtId="0" fontId="6" fillId="0" borderId="0" xfId="0" applyFont="1" applyAlignment="1">
      <alignment horizontal="left" vertical="center" wrapText="1"/>
    </xf>
    <xf numFmtId="0" fontId="2" fillId="0" borderId="0" xfId="0" applyFont="1"/>
    <xf numFmtId="0" fontId="47" fillId="0" borderId="0" xfId="0" applyFont="1" applyAlignment="1">
      <alignment vertical="center" wrapText="1"/>
    </xf>
    <xf numFmtId="0" fontId="48" fillId="0" borderId="0" xfId="0" applyFont="1" applyAlignment="1">
      <alignment horizontal="right" vertical="center" wrapText="1"/>
    </xf>
    <xf numFmtId="0" fontId="29" fillId="0" borderId="0" xfId="0" applyFont="1" applyAlignment="1">
      <alignment vertical="center" wrapText="1"/>
    </xf>
    <xf numFmtId="0" fontId="49" fillId="0" borderId="0" xfId="0" applyFont="1" applyAlignment="1">
      <alignment horizontal="left" vertical="center" indent="2"/>
    </xf>
    <xf numFmtId="0" fontId="29" fillId="0" borderId="0" xfId="0" applyFont="1" applyAlignment="1">
      <alignment wrapText="1"/>
    </xf>
    <xf numFmtId="0" fontId="47" fillId="0" borderId="0" xfId="0" applyFont="1" applyAlignment="1">
      <alignment horizontal="right" vertical="center" wrapText="1"/>
    </xf>
    <xf numFmtId="0" fontId="48" fillId="0" borderId="18" xfId="0" applyFont="1" applyBorder="1" applyAlignment="1">
      <alignment horizontal="right" vertical="center" wrapText="1"/>
    </xf>
    <xf numFmtId="0" fontId="29" fillId="0" borderId="0" xfId="0" applyFont="1" applyAlignment="1">
      <alignment vertical="top" wrapText="1"/>
    </xf>
    <xf numFmtId="0" fontId="47" fillId="0" borderId="18" xfId="0" applyFont="1" applyBorder="1" applyAlignment="1">
      <alignment horizontal="right" vertical="center" wrapText="1"/>
    </xf>
    <xf numFmtId="0" fontId="48" fillId="0" borderId="0" xfId="0" applyFont="1" applyAlignment="1">
      <alignment vertical="center" wrapText="1"/>
    </xf>
    <xf numFmtId="0" fontId="50" fillId="0" borderId="19" xfId="0" applyFont="1" applyBorder="1" applyAlignment="1">
      <alignment horizontal="right" vertical="center" wrapText="1"/>
    </xf>
    <xf numFmtId="0" fontId="48" fillId="0" borderId="20" xfId="0" applyFont="1" applyBorder="1" applyAlignment="1">
      <alignment horizontal="right" vertical="center" wrapText="1"/>
    </xf>
    <xf numFmtId="0" fontId="47" fillId="0" borderId="0" xfId="0" applyFont="1" applyAlignment="1">
      <alignment horizontal="left" vertical="center"/>
    </xf>
    <xf numFmtId="0" fontId="51" fillId="0" borderId="0" xfId="0" applyFont="1" applyAlignment="1">
      <alignment horizontal="left" vertical="center" indent="3"/>
    </xf>
    <xf numFmtId="0" fontId="6" fillId="0" borderId="0" xfId="0" applyFont="1" applyAlignment="1">
      <alignment vertical="center"/>
    </xf>
    <xf numFmtId="0" fontId="51" fillId="0" borderId="0" xfId="0" applyFont="1" applyAlignment="1">
      <alignment horizontal="left" vertical="center" indent="4"/>
    </xf>
    <xf numFmtId="0" fontId="47" fillId="0" borderId="0" xfId="0" applyFont="1" applyAlignment="1">
      <alignment vertical="center" wrapText="1"/>
    </xf>
    <xf numFmtId="0" fontId="29" fillId="0" borderId="0" xfId="0" applyFont="1" applyAlignment="1">
      <alignment wrapText="1"/>
    </xf>
    <xf numFmtId="3" fontId="47" fillId="0" borderId="0" xfId="0" applyNumberFormat="1" applyFont="1" applyAlignment="1">
      <alignment horizontal="right" vertical="center" wrapText="1"/>
    </xf>
    <xf numFmtId="3" fontId="48" fillId="0" borderId="20" xfId="0" applyNumberFormat="1" applyFont="1" applyBorder="1" applyAlignment="1">
      <alignment horizontal="right" vertical="center" wrapText="1"/>
    </xf>
    <xf numFmtId="0" fontId="52" fillId="0" borderId="0" xfId="0" applyFont="1" applyAlignment="1">
      <alignment vertical="center"/>
    </xf>
    <xf numFmtId="0" fontId="5" fillId="0" borderId="0" xfId="0" applyFont="1" applyAlignment="1">
      <alignment horizontal="left" vertical="center"/>
    </xf>
    <xf numFmtId="0" fontId="51" fillId="0" borderId="0" xfId="0" applyFont="1" applyAlignment="1">
      <alignment vertical="center"/>
    </xf>
    <xf numFmtId="3" fontId="48" fillId="0" borderId="0" xfId="0" applyNumberFormat="1" applyFont="1" applyAlignment="1">
      <alignment horizontal="right" vertical="center" wrapText="1"/>
    </xf>
    <xf numFmtId="0" fontId="29" fillId="0" borderId="0" xfId="0" applyFont="1" applyAlignment="1">
      <alignment vertical="center"/>
    </xf>
    <xf numFmtId="0" fontId="53" fillId="0" borderId="0" xfId="0" applyFont="1" applyAlignment="1">
      <alignment vertical="center"/>
    </xf>
    <xf numFmtId="0" fontId="47" fillId="0" borderId="0" xfId="0" applyFont="1" applyAlignment="1">
      <alignment horizontal="left" vertical="center" indent="2"/>
    </xf>
    <xf numFmtId="3" fontId="47" fillId="0" borderId="18" xfId="0" applyNumberFormat="1" applyFont="1" applyBorder="1" applyAlignment="1">
      <alignment horizontal="right" vertical="center" wrapText="1"/>
    </xf>
    <xf numFmtId="0" fontId="29" fillId="0" borderId="0" xfId="0" applyFont="1"/>
    <xf numFmtId="0" fontId="49" fillId="0" borderId="0" xfId="0" applyFont="1" applyAlignment="1">
      <alignment horizontal="left" vertical="center"/>
    </xf>
    <xf numFmtId="0" fontId="52" fillId="0" borderId="0" xfId="0" applyFont="1" applyAlignment="1">
      <alignment horizontal="left" vertical="center" wrapText="1"/>
    </xf>
    <xf numFmtId="0" fontId="6" fillId="0" borderId="0" xfId="0" applyFont="1" applyAlignment="1">
      <alignment horizontal="left" wrapText="1"/>
    </xf>
    <xf numFmtId="0" fontId="2" fillId="0" borderId="0" xfId="0" applyFont="1" applyAlignment="1">
      <alignment horizontal="left" vertical="center"/>
    </xf>
    <xf numFmtId="0" fontId="49" fillId="0" borderId="0" xfId="0" applyFont="1" applyAlignment="1">
      <alignment vertical="center"/>
    </xf>
    <xf numFmtId="0" fontId="47" fillId="0" borderId="0" xfId="0" applyFont="1" applyAlignment="1">
      <alignment horizontal="right" vertical="center"/>
    </xf>
    <xf numFmtId="3" fontId="48" fillId="0" borderId="0" xfId="0" applyNumberFormat="1" applyFont="1" applyAlignment="1">
      <alignment horizontal="right" vertical="center"/>
    </xf>
    <xf numFmtId="0" fontId="49" fillId="0" borderId="0" xfId="0" applyFont="1" applyAlignment="1">
      <alignment horizontal="left" vertical="center" wrapText="1"/>
    </xf>
    <xf numFmtId="0" fontId="54" fillId="0" borderId="0" xfId="0" applyFont="1" applyAlignment="1">
      <alignment horizontal="left" vertical="center" indent="3"/>
    </xf>
    <xf numFmtId="0" fontId="55" fillId="0" borderId="0" xfId="0" applyFont="1" applyAlignment="1">
      <alignment horizontal="left" vertical="center" indent="4"/>
    </xf>
    <xf numFmtId="0" fontId="56" fillId="0" borderId="0" xfId="0" applyFont="1" applyAlignment="1">
      <alignment vertical="center" wrapText="1"/>
    </xf>
    <xf numFmtId="0" fontId="57" fillId="0" borderId="0" xfId="0" applyFont="1" applyAlignment="1">
      <alignment horizontal="right" vertical="center" wrapText="1"/>
    </xf>
    <xf numFmtId="0" fontId="57" fillId="0" borderId="18" xfId="0" applyFont="1" applyBorder="1" applyAlignment="1">
      <alignment horizontal="right" vertical="center" wrapText="1"/>
    </xf>
    <xf numFmtId="0" fontId="56" fillId="0" borderId="0" xfId="0" applyFont="1" applyAlignment="1">
      <alignment vertical="center" wrapText="1"/>
    </xf>
    <xf numFmtId="0" fontId="56" fillId="0" borderId="0" xfId="0" applyFont="1" applyAlignment="1">
      <alignment horizontal="right" vertical="center" wrapText="1"/>
    </xf>
    <xf numFmtId="3" fontId="56" fillId="0" borderId="0" xfId="0" applyNumberFormat="1" applyFont="1" applyAlignment="1">
      <alignment horizontal="right" vertical="center" wrapText="1"/>
    </xf>
    <xf numFmtId="0" fontId="56" fillId="0" borderId="18" xfId="0" applyFont="1" applyBorder="1" applyAlignment="1">
      <alignment horizontal="right" vertical="center" wrapText="1"/>
    </xf>
    <xf numFmtId="0" fontId="58" fillId="0" borderId="0" xfId="0" applyFont="1" applyAlignment="1">
      <alignment vertical="center" wrapText="1"/>
    </xf>
    <xf numFmtId="3" fontId="58" fillId="0" borderId="20" xfId="0" applyNumberFormat="1" applyFont="1" applyBorder="1" applyAlignment="1">
      <alignment horizontal="right" vertical="center" wrapText="1"/>
    </xf>
    <xf numFmtId="0" fontId="59" fillId="0" borderId="0" xfId="0" applyFont="1" applyAlignment="1">
      <alignment horizontal="left" vertical="center"/>
    </xf>
    <xf numFmtId="0" fontId="60" fillId="0" borderId="0" xfId="0" applyFont="1" applyAlignment="1">
      <alignment vertical="center"/>
    </xf>
    <xf numFmtId="0" fontId="37" fillId="0" borderId="0" xfId="0" applyFont="1" applyAlignment="1">
      <alignment horizontal="right" vertical="center"/>
    </xf>
    <xf numFmtId="0" fontId="61" fillId="0" borderId="0" xfId="0" applyFont="1" applyAlignment="1">
      <alignment horizontal="left" vertical="center" indent="2"/>
    </xf>
    <xf numFmtId="0" fontId="57" fillId="0" borderId="0" xfId="0" applyFont="1" applyAlignment="1">
      <alignment vertical="center" wrapText="1"/>
    </xf>
    <xf numFmtId="0" fontId="57" fillId="0" borderId="20" xfId="0" applyFont="1" applyBorder="1" applyAlignment="1">
      <alignment horizontal="right" vertical="center" wrapText="1"/>
    </xf>
    <xf numFmtId="3" fontId="57" fillId="0" borderId="21" xfId="0" applyNumberFormat="1" applyFont="1" applyBorder="1" applyAlignment="1">
      <alignment horizontal="right" vertical="center" wrapText="1"/>
    </xf>
    <xf numFmtId="0" fontId="57" fillId="0" borderId="21" xfId="0" applyFont="1" applyBorder="1" applyAlignment="1">
      <alignment horizontal="right" vertical="center" wrapText="1"/>
    </xf>
    <xf numFmtId="0" fontId="38" fillId="0" borderId="19" xfId="0" applyFont="1" applyBorder="1" applyAlignment="1">
      <alignment horizontal="right" vertical="center" wrapText="1"/>
    </xf>
    <xf numFmtId="3" fontId="57" fillId="0" borderId="20" xfId="0" applyNumberFormat="1" applyFont="1" applyBorder="1" applyAlignment="1">
      <alignment horizontal="right" vertical="center" wrapText="1"/>
    </xf>
    <xf numFmtId="0" fontId="56" fillId="0" borderId="0" xfId="0" applyFont="1" applyAlignment="1">
      <alignment horizontal="left" vertical="center" indent="2"/>
    </xf>
    <xf numFmtId="0" fontId="62" fillId="0" borderId="0" xfId="0" applyFont="1" applyAlignment="1">
      <alignment vertical="center"/>
    </xf>
    <xf numFmtId="0" fontId="63" fillId="0" borderId="18" xfId="0" applyFont="1" applyBorder="1" applyAlignment="1">
      <alignment vertical="center" wrapText="1"/>
    </xf>
    <xf numFmtId="0" fontId="64" fillId="0" borderId="18" xfId="0" applyFont="1" applyBorder="1" applyAlignment="1">
      <alignment horizontal="center" vertical="center" wrapText="1"/>
    </xf>
    <xf numFmtId="0" fontId="63" fillId="0" borderId="0" xfId="0" applyFont="1" applyAlignment="1">
      <alignment vertical="center" wrapText="1"/>
    </xf>
    <xf numFmtId="0" fontId="63" fillId="0" borderId="0" xfId="0" applyFont="1" applyAlignment="1">
      <alignment horizontal="center" vertical="center" wrapText="1"/>
    </xf>
    <xf numFmtId="3" fontId="63" fillId="0" borderId="0" xfId="0" applyNumberFormat="1" applyFont="1" applyAlignment="1">
      <alignment horizontal="center" vertical="center" wrapText="1"/>
    </xf>
    <xf numFmtId="9" fontId="63" fillId="0" borderId="0" xfId="0" applyNumberFormat="1" applyFont="1" applyAlignment="1">
      <alignment horizontal="center" vertical="center" wrapText="1"/>
    </xf>
    <xf numFmtId="10" fontId="63" fillId="0" borderId="0" xfId="0" applyNumberFormat="1" applyFont="1" applyAlignment="1">
      <alignment horizontal="center" vertical="center" wrapText="1"/>
    </xf>
    <xf numFmtId="0" fontId="2" fillId="0" borderId="0" xfId="0" applyFont="1" applyAlignment="1">
      <alignment vertical="center"/>
    </xf>
    <xf numFmtId="0" fontId="6" fillId="0" borderId="0" xfId="0" applyFont="1" applyAlignment="1">
      <alignment vertical="center" wrapText="1"/>
    </xf>
    <xf numFmtId="0" fontId="37" fillId="0" borderId="0" xfId="0" applyFont="1" applyAlignment="1">
      <alignment horizontal="left" indent="2"/>
    </xf>
    <xf numFmtId="0" fontId="2" fillId="0" borderId="0" xfId="0" applyFont="1" applyAlignment="1">
      <alignment horizontal="left"/>
    </xf>
    <xf numFmtId="0" fontId="59" fillId="0" borderId="0" xfId="0" applyFont="1" applyAlignment="1">
      <alignment horizontal="left" vertical="center" wrapText="1"/>
    </xf>
    <xf numFmtId="0" fontId="57" fillId="0" borderId="0" xfId="0" applyFont="1" applyAlignment="1">
      <alignment horizontal="right" vertical="center" wrapText="1" indent="2"/>
    </xf>
    <xf numFmtId="0" fontId="56" fillId="0" borderId="0" xfId="0" applyFont="1" applyAlignment="1">
      <alignment horizontal="left" vertical="center" wrapText="1"/>
    </xf>
    <xf numFmtId="0" fontId="56" fillId="0" borderId="0" xfId="0" applyFont="1" applyAlignment="1">
      <alignment horizontal="left" vertical="center" wrapText="1"/>
    </xf>
    <xf numFmtId="3" fontId="56" fillId="0" borderId="0" xfId="0" applyNumberFormat="1" applyFont="1" applyAlignment="1">
      <alignment horizontal="left" vertical="center" wrapText="1" indent="3"/>
    </xf>
    <xf numFmtId="0" fontId="59" fillId="0" borderId="0" xfId="0" applyFont="1" applyAlignment="1">
      <alignment vertical="center"/>
    </xf>
    <xf numFmtId="0" fontId="56" fillId="0" borderId="0" xfId="0" applyFont="1" applyAlignment="1">
      <alignment horizontal="left" vertical="center"/>
    </xf>
    <xf numFmtId="0" fontId="65" fillId="0" borderId="0" xfId="0" applyFont="1" applyAlignment="1">
      <alignment horizontal="left" vertical="center" wrapText="1"/>
    </xf>
    <xf numFmtId="0" fontId="66" fillId="0" borderId="0" xfId="0" applyFont="1" applyAlignment="1">
      <alignment vertical="center" wrapText="1"/>
    </xf>
    <xf numFmtId="0" fontId="66" fillId="0" borderId="0" xfId="0" applyFont="1" applyAlignment="1">
      <alignment horizontal="center" vertical="center" wrapText="1"/>
    </xf>
    <xf numFmtId="0" fontId="66" fillId="0" borderId="0" xfId="0" applyFont="1" applyAlignment="1">
      <alignment vertical="center"/>
    </xf>
    <xf numFmtId="0" fontId="67" fillId="0" borderId="0" xfId="0" applyFont="1" applyAlignment="1">
      <alignment vertical="center" wrapText="1"/>
    </xf>
    <xf numFmtId="0" fontId="67" fillId="0" borderId="0" xfId="0" applyFont="1" applyAlignment="1">
      <alignment wrapText="1"/>
    </xf>
    <xf numFmtId="0" fontId="67" fillId="0" borderId="0" xfId="0" applyFont="1"/>
    <xf numFmtId="0" fontId="65" fillId="0" borderId="0" xfId="0" applyFont="1" applyAlignment="1">
      <alignment vertical="center" wrapText="1"/>
    </xf>
    <xf numFmtId="0" fontId="60" fillId="0" borderId="0" xfId="0" applyFont="1" applyAlignment="1">
      <alignment horizontal="left" vertical="center"/>
    </xf>
    <xf numFmtId="0" fontId="68" fillId="0" borderId="0" xfId="0" applyFont="1" applyAlignment="1">
      <alignment horizontal="left" vertical="center" wrapText="1"/>
    </xf>
    <xf numFmtId="0" fontId="57" fillId="0" borderId="0" xfId="0" applyFont="1" applyAlignment="1">
      <alignment horizontal="left" vertical="center" wrapText="1"/>
    </xf>
    <xf numFmtId="0" fontId="69" fillId="0" borderId="0" xfId="0" applyFont="1" applyAlignment="1">
      <alignment horizontal="left" vertical="center" wrapText="1"/>
    </xf>
    <xf numFmtId="0" fontId="69" fillId="0" borderId="18" xfId="0" applyFont="1" applyBorder="1" applyAlignment="1">
      <alignment horizontal="left" vertical="center" wrapText="1"/>
    </xf>
    <xf numFmtId="0" fontId="70" fillId="0" borderId="0" xfId="0" applyFont="1" applyAlignment="1">
      <alignment horizontal="left" vertical="center" wrapText="1"/>
    </xf>
    <xf numFmtId="0" fontId="69" fillId="0" borderId="0" xfId="0" applyFont="1" applyAlignment="1">
      <alignment horizontal="left" vertical="center" wrapText="1"/>
    </xf>
    <xf numFmtId="0" fontId="72" fillId="0" borderId="22" xfId="0" applyFont="1" applyBorder="1" applyAlignment="1">
      <alignment horizontal="left" vertical="center" wrapText="1"/>
    </xf>
    <xf numFmtId="0" fontId="52" fillId="0" borderId="0" xfId="0" applyFont="1" applyAlignment="1">
      <alignment horizontal="left" vertical="center"/>
    </xf>
    <xf numFmtId="0" fontId="68" fillId="0" borderId="0" xfId="0" applyFont="1" applyAlignment="1">
      <alignment horizontal="center" vertical="center" wrapText="1"/>
    </xf>
    <xf numFmtId="49" fontId="69" fillId="0" borderId="0" xfId="0" applyNumberFormat="1" applyFont="1" applyAlignment="1">
      <alignment horizontal="center" vertical="center" wrapText="1"/>
    </xf>
    <xf numFmtId="0" fontId="69" fillId="0" borderId="18" xfId="0" applyFont="1" applyBorder="1" applyAlignment="1">
      <alignment horizontal="center" vertical="center" wrapText="1"/>
    </xf>
    <xf numFmtId="0" fontId="69" fillId="0" borderId="0" xfId="0" applyFont="1" applyAlignment="1">
      <alignment horizontal="center" vertical="center" wrapText="1"/>
    </xf>
    <xf numFmtId="0" fontId="69" fillId="0" borderId="0" xfId="0" applyFont="1" applyAlignment="1">
      <alignment horizontal="center" vertical="center" wrapText="1"/>
    </xf>
    <xf numFmtId="0" fontId="68" fillId="0" borderId="0" xfId="0" applyFont="1" applyAlignment="1">
      <alignment horizontal="center" vertical="center" wrapText="1"/>
    </xf>
    <xf numFmtId="0" fontId="69" fillId="0" borderId="0" xfId="0" applyFont="1" applyAlignment="1">
      <alignment vertical="center" wrapText="1"/>
    </xf>
    <xf numFmtId="0" fontId="69" fillId="0" borderId="0" xfId="0" applyFont="1" applyBorder="1" applyAlignment="1">
      <alignment horizontal="left" vertical="center" wrapText="1"/>
    </xf>
    <xf numFmtId="49" fontId="69" fillId="0" borderId="0" xfId="0" applyNumberFormat="1" applyFont="1" applyBorder="1" applyAlignment="1">
      <alignment horizontal="center" vertical="center" wrapText="1"/>
    </xf>
    <xf numFmtId="0" fontId="69" fillId="0" borderId="19" xfId="0" applyFont="1" applyBorder="1" applyAlignment="1">
      <alignment horizontal="left" vertical="center" wrapText="1"/>
    </xf>
    <xf numFmtId="0" fontId="69" fillId="0" borderId="19" xfId="0" applyFont="1" applyBorder="1" applyAlignment="1">
      <alignment horizontal="center" vertical="center" wrapText="1"/>
    </xf>
    <xf numFmtId="0" fontId="71" fillId="0" borderId="19" xfId="0" applyFont="1" applyBorder="1" applyAlignment="1">
      <alignment horizontal="left" vertical="center" wrapText="1"/>
    </xf>
    <xf numFmtId="0" fontId="30" fillId="0" borderId="19" xfId="0" applyFont="1" applyBorder="1"/>
    <xf numFmtId="0" fontId="69" fillId="0" borderId="0" xfId="0" applyFont="1" applyBorder="1" applyAlignment="1">
      <alignment horizontal="left" vertical="center" wrapText="1"/>
    </xf>
    <xf numFmtId="0" fontId="69" fillId="0" borderId="19" xfId="0" applyFont="1" applyBorder="1" applyAlignment="1">
      <alignment horizontal="left" vertical="center" wrapText="1"/>
    </xf>
    <xf numFmtId="0" fontId="72" fillId="0" borderId="0" xfId="0" applyFont="1" applyBorder="1" applyAlignment="1">
      <alignment horizontal="left" vertical="center" wrapText="1"/>
    </xf>
    <xf numFmtId="49" fontId="74" fillId="0" borderId="0" xfId="0" applyNumberFormat="1" applyFont="1" applyAlignment="1">
      <alignment horizontal="left" vertical="center" wrapText="1"/>
    </xf>
    <xf numFmtId="49" fontId="69" fillId="0" borderId="0" xfId="0" applyNumberFormat="1" applyFont="1" applyAlignment="1">
      <alignment horizontal="center" vertical="center" wrapText="1"/>
    </xf>
    <xf numFmtId="0" fontId="74" fillId="0" borderId="0" xfId="0" applyFont="1" applyBorder="1" applyAlignment="1">
      <alignment horizontal="left" vertical="center" wrapText="1"/>
    </xf>
    <xf numFmtId="49" fontId="69" fillId="0" borderId="18" xfId="0" applyNumberFormat="1" applyFont="1" applyBorder="1" applyAlignment="1">
      <alignment horizontal="center" vertical="center" wrapText="1"/>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1" defaultTableStyle="TableStyleMedium2" defaultPivotStyle="PivotStyleLight16">
    <tableStyle name="Invisible" pivot="0" table="0" count="0" xr9:uid="{8D067717-1E90-4A0B-864A-8FF4D673FC7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view="pageBreakPreview" topLeftCell="A26" zoomScaleNormal="100" zoomScaleSheetLayoutView="100" workbookViewId="0">
      <selection activeCell="E8" sqref="E8"/>
    </sheetView>
  </sheetViews>
  <sheetFormatPr defaultColWidth="9.109375" defaultRowHeight="14.4"/>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55">
      <c r="A1" s="198" t="s">
        <v>305</v>
      </c>
      <c r="B1" s="199"/>
      <c r="C1" s="199"/>
      <c r="D1" s="51"/>
      <c r="E1" s="51"/>
      <c r="F1" s="51"/>
      <c r="G1" s="51"/>
      <c r="H1" s="51"/>
      <c r="I1" s="51"/>
      <c r="J1" s="52"/>
    </row>
    <row r="2" spans="1:20" ht="14.4" customHeight="1">
      <c r="A2" s="200" t="s">
        <v>321</v>
      </c>
      <c r="B2" s="201"/>
      <c r="C2" s="201"/>
      <c r="D2" s="201"/>
      <c r="E2" s="201"/>
      <c r="F2" s="201"/>
      <c r="G2" s="201"/>
      <c r="H2" s="201"/>
      <c r="I2" s="201"/>
      <c r="J2" s="202"/>
      <c r="N2" s="34">
        <v>1</v>
      </c>
    </row>
    <row r="3" spans="1:20">
      <c r="A3" s="53"/>
      <c r="B3" s="54"/>
      <c r="C3" s="54"/>
      <c r="D3" s="54"/>
      <c r="E3" s="54"/>
      <c r="F3" s="54"/>
      <c r="G3" s="54"/>
      <c r="H3" s="54"/>
      <c r="I3" s="54"/>
      <c r="J3" s="55"/>
      <c r="N3" s="34">
        <v>2</v>
      </c>
    </row>
    <row r="4" spans="1:20" ht="33.700000000000003" customHeight="1">
      <c r="A4" s="203" t="s">
        <v>306</v>
      </c>
      <c r="B4" s="204"/>
      <c r="C4" s="204"/>
      <c r="D4" s="204"/>
      <c r="E4" s="205">
        <v>46023</v>
      </c>
      <c r="F4" s="206"/>
      <c r="G4" s="56" t="s">
        <v>0</v>
      </c>
      <c r="H4" s="205">
        <v>46203</v>
      </c>
      <c r="I4" s="206"/>
      <c r="J4" s="57"/>
      <c r="N4" s="34">
        <v>3</v>
      </c>
    </row>
    <row r="5" spans="1:20" s="33" customFormat="1" ht="10.25" customHeight="1">
      <c r="A5" s="207"/>
      <c r="B5" s="208"/>
      <c r="C5" s="208"/>
      <c r="D5" s="208"/>
      <c r="E5" s="208"/>
      <c r="F5" s="208"/>
      <c r="G5" s="208"/>
      <c r="H5" s="208"/>
      <c r="I5" s="208"/>
      <c r="J5" s="209"/>
      <c r="N5" s="34">
        <v>4</v>
      </c>
    </row>
    <row r="6" spans="1:20" ht="20.45" customHeight="1">
      <c r="A6" s="58"/>
      <c r="B6" s="59" t="s">
        <v>327</v>
      </c>
      <c r="C6" s="60"/>
      <c r="D6" s="60"/>
      <c r="E6" s="17">
        <v>2026</v>
      </c>
      <c r="F6" s="61"/>
      <c r="G6" s="56"/>
      <c r="H6" s="61"/>
      <c r="I6" s="62"/>
      <c r="J6" s="63"/>
    </row>
    <row r="7" spans="1:20" s="38" customFormat="1" ht="10.95" customHeight="1">
      <c r="A7" s="58"/>
      <c r="B7" s="60"/>
      <c r="C7" s="60"/>
      <c r="D7" s="60"/>
      <c r="E7" s="64"/>
      <c r="F7" s="64"/>
      <c r="G7" s="56"/>
      <c r="H7" s="61"/>
      <c r="I7" s="62"/>
      <c r="J7" s="63"/>
      <c r="K7" s="36"/>
      <c r="L7" s="36"/>
      <c r="M7" s="36"/>
      <c r="N7" s="37"/>
      <c r="O7" s="36"/>
      <c r="P7" s="36"/>
      <c r="Q7" s="36"/>
      <c r="R7" s="36"/>
      <c r="S7" s="36"/>
      <c r="T7" s="36"/>
    </row>
    <row r="8" spans="1:20" ht="20.45" customHeight="1">
      <c r="A8" s="58"/>
      <c r="B8" s="59" t="s">
        <v>328</v>
      </c>
      <c r="C8" s="60"/>
      <c r="D8" s="60"/>
      <c r="E8" s="17">
        <v>2</v>
      </c>
      <c r="F8" s="61"/>
      <c r="G8" s="56"/>
      <c r="H8" s="61"/>
      <c r="I8" s="62"/>
      <c r="J8" s="63"/>
    </row>
    <row r="9" spans="1:20" s="38" customFormat="1" ht="10.95" customHeight="1">
      <c r="A9" s="58"/>
      <c r="B9" s="60"/>
      <c r="C9" s="60"/>
      <c r="D9" s="60"/>
      <c r="E9" s="64"/>
      <c r="F9" s="64"/>
      <c r="G9" s="56"/>
      <c r="H9" s="64"/>
      <c r="I9" s="65"/>
      <c r="J9" s="63"/>
      <c r="K9" s="36"/>
      <c r="L9" s="36"/>
      <c r="M9" s="36"/>
      <c r="N9" s="37"/>
      <c r="O9" s="36"/>
      <c r="P9" s="36"/>
      <c r="Q9" s="36"/>
      <c r="R9" s="36"/>
      <c r="S9" s="36"/>
      <c r="T9" s="36"/>
    </row>
    <row r="10" spans="1:20" ht="38.049999999999997" customHeight="1">
      <c r="A10" s="194" t="s">
        <v>329</v>
      </c>
      <c r="B10" s="195"/>
      <c r="C10" s="195"/>
      <c r="D10" s="195"/>
      <c r="E10" s="195"/>
      <c r="F10" s="195"/>
      <c r="G10" s="195"/>
      <c r="H10" s="195"/>
      <c r="I10" s="195"/>
      <c r="J10" s="66"/>
    </row>
    <row r="11" spans="1:20" ht="24.65" customHeight="1">
      <c r="A11" s="182" t="s">
        <v>307</v>
      </c>
      <c r="B11" s="196"/>
      <c r="C11" s="188" t="s">
        <v>451</v>
      </c>
      <c r="D11" s="189"/>
      <c r="E11" s="67"/>
      <c r="F11" s="153" t="s">
        <v>330</v>
      </c>
      <c r="G11" s="192"/>
      <c r="H11" s="169" t="s">
        <v>452</v>
      </c>
      <c r="I11" s="170"/>
      <c r="J11" s="68"/>
    </row>
    <row r="12" spans="1:20" ht="14.4" customHeight="1">
      <c r="A12" s="69"/>
      <c r="B12" s="70"/>
      <c r="C12" s="70"/>
      <c r="D12" s="70"/>
      <c r="E12" s="197"/>
      <c r="F12" s="197"/>
      <c r="G12" s="197"/>
      <c r="H12" s="197"/>
      <c r="I12" s="71"/>
      <c r="J12" s="68"/>
    </row>
    <row r="13" spans="1:20" ht="21.05" customHeight="1">
      <c r="A13" s="152" t="s">
        <v>322</v>
      </c>
      <c r="B13" s="192"/>
      <c r="C13" s="188" t="s">
        <v>453</v>
      </c>
      <c r="D13" s="189"/>
      <c r="E13" s="210"/>
      <c r="F13" s="197"/>
      <c r="G13" s="197"/>
      <c r="H13" s="197"/>
      <c r="I13" s="71"/>
      <c r="J13" s="68"/>
    </row>
    <row r="14" spans="1:20" ht="10.95" customHeight="1">
      <c r="A14" s="67"/>
      <c r="B14" s="71"/>
      <c r="C14" s="47"/>
      <c r="D14" s="47"/>
      <c r="E14" s="159"/>
      <c r="F14" s="159"/>
      <c r="G14" s="159"/>
      <c r="H14" s="159"/>
      <c r="I14" s="70"/>
      <c r="J14" s="72"/>
    </row>
    <row r="15" spans="1:20" ht="23.05" customHeight="1">
      <c r="A15" s="152" t="s">
        <v>308</v>
      </c>
      <c r="B15" s="192"/>
      <c r="C15" s="188" t="s">
        <v>464</v>
      </c>
      <c r="D15" s="189"/>
      <c r="E15" s="193"/>
      <c r="F15" s="184"/>
      <c r="G15" s="73" t="s">
        <v>331</v>
      </c>
      <c r="H15" s="169" t="s">
        <v>454</v>
      </c>
      <c r="I15" s="170"/>
      <c r="J15" s="74"/>
    </row>
    <row r="16" spans="1:20" ht="10.95" customHeight="1">
      <c r="A16" s="67"/>
      <c r="B16" s="71"/>
      <c r="C16" s="70"/>
      <c r="D16" s="70"/>
      <c r="E16" s="159"/>
      <c r="F16" s="159"/>
      <c r="G16" s="179"/>
      <c r="H16" s="179"/>
      <c r="I16" s="70"/>
      <c r="J16" s="72"/>
    </row>
    <row r="17" spans="1:10" ht="23.05" customHeight="1">
      <c r="A17" s="75"/>
      <c r="B17" s="73" t="s">
        <v>332</v>
      </c>
      <c r="C17" s="188" t="s">
        <v>455</v>
      </c>
      <c r="D17" s="189"/>
      <c r="E17" s="76"/>
      <c r="F17" s="76"/>
      <c r="G17" s="76"/>
      <c r="H17" s="76"/>
      <c r="I17" s="76"/>
      <c r="J17" s="74"/>
    </row>
    <row r="18" spans="1:10">
      <c r="A18" s="190"/>
      <c r="B18" s="191"/>
      <c r="C18" s="159"/>
      <c r="D18" s="159"/>
      <c r="E18" s="159"/>
      <c r="F18" s="159"/>
      <c r="G18" s="159"/>
      <c r="H18" s="159"/>
      <c r="I18" s="70"/>
      <c r="J18" s="72"/>
    </row>
    <row r="19" spans="1:10">
      <c r="A19" s="182" t="s">
        <v>309</v>
      </c>
      <c r="B19" s="183"/>
      <c r="C19" s="160" t="s">
        <v>456</v>
      </c>
      <c r="D19" s="161"/>
      <c r="E19" s="161"/>
      <c r="F19" s="161"/>
      <c r="G19" s="161"/>
      <c r="H19" s="161"/>
      <c r="I19" s="161"/>
      <c r="J19" s="162"/>
    </row>
    <row r="20" spans="1:10">
      <c r="A20" s="69"/>
      <c r="B20" s="70"/>
      <c r="C20" s="77"/>
      <c r="D20" s="70"/>
      <c r="E20" s="159"/>
      <c r="F20" s="159"/>
      <c r="G20" s="159"/>
      <c r="H20" s="159"/>
      <c r="I20" s="70"/>
      <c r="J20" s="72"/>
    </row>
    <row r="21" spans="1:10">
      <c r="A21" s="182" t="s">
        <v>310</v>
      </c>
      <c r="B21" s="183"/>
      <c r="C21" s="169">
        <v>10000</v>
      </c>
      <c r="D21" s="170"/>
      <c r="E21" s="159"/>
      <c r="F21" s="159"/>
      <c r="G21" s="160" t="s">
        <v>457</v>
      </c>
      <c r="H21" s="161"/>
      <c r="I21" s="161"/>
      <c r="J21" s="162"/>
    </row>
    <row r="22" spans="1:10">
      <c r="A22" s="69"/>
      <c r="B22" s="70"/>
      <c r="C22" s="70"/>
      <c r="D22" s="70"/>
      <c r="E22" s="159"/>
      <c r="F22" s="159"/>
      <c r="G22" s="159"/>
      <c r="H22" s="159"/>
      <c r="I22" s="70"/>
      <c r="J22" s="72"/>
    </row>
    <row r="23" spans="1:10">
      <c r="A23" s="182" t="s">
        <v>311</v>
      </c>
      <c r="B23" s="183"/>
      <c r="C23" s="160" t="s">
        <v>458</v>
      </c>
      <c r="D23" s="161"/>
      <c r="E23" s="161"/>
      <c r="F23" s="161"/>
      <c r="G23" s="161"/>
      <c r="H23" s="161"/>
      <c r="I23" s="161"/>
      <c r="J23" s="162"/>
    </row>
    <row r="24" spans="1:10">
      <c r="A24" s="69"/>
      <c r="B24" s="70"/>
      <c r="C24" s="47"/>
      <c r="D24" s="70"/>
      <c r="E24" s="159"/>
      <c r="F24" s="159"/>
      <c r="G24" s="159"/>
      <c r="H24" s="159"/>
      <c r="I24" s="70"/>
      <c r="J24" s="72"/>
    </row>
    <row r="25" spans="1:10">
      <c r="A25" s="182" t="s">
        <v>312</v>
      </c>
      <c r="B25" s="183"/>
      <c r="C25" s="185" t="s">
        <v>459</v>
      </c>
      <c r="D25" s="186"/>
      <c r="E25" s="186"/>
      <c r="F25" s="186"/>
      <c r="G25" s="186"/>
      <c r="H25" s="186"/>
      <c r="I25" s="186"/>
      <c r="J25" s="187"/>
    </row>
    <row r="26" spans="1:10">
      <c r="A26" s="69"/>
      <c r="B26" s="70"/>
      <c r="C26" s="77"/>
      <c r="D26" s="70"/>
      <c r="E26" s="159"/>
      <c r="F26" s="159"/>
      <c r="G26" s="159"/>
      <c r="H26" s="159"/>
      <c r="I26" s="70"/>
      <c r="J26" s="72"/>
    </row>
    <row r="27" spans="1:10">
      <c r="A27" s="182" t="s">
        <v>313</v>
      </c>
      <c r="B27" s="183"/>
      <c r="C27" s="185" t="s">
        <v>460</v>
      </c>
      <c r="D27" s="186"/>
      <c r="E27" s="186"/>
      <c r="F27" s="186"/>
      <c r="G27" s="186"/>
      <c r="H27" s="186"/>
      <c r="I27" s="186"/>
      <c r="J27" s="187"/>
    </row>
    <row r="28" spans="1:10" ht="14" customHeight="1">
      <c r="A28" s="69"/>
      <c r="B28" s="70"/>
      <c r="C28" s="77"/>
      <c r="D28" s="70"/>
      <c r="E28" s="159"/>
      <c r="F28" s="159"/>
      <c r="G28" s="159"/>
      <c r="H28" s="159"/>
      <c r="I28" s="70"/>
      <c r="J28" s="72"/>
    </row>
    <row r="29" spans="1:10" ht="23.05" customHeight="1">
      <c r="A29" s="152" t="s">
        <v>323</v>
      </c>
      <c r="B29" s="183"/>
      <c r="C29" s="18">
        <v>11</v>
      </c>
      <c r="D29" s="78"/>
      <c r="E29" s="163"/>
      <c r="F29" s="163"/>
      <c r="G29" s="163"/>
      <c r="H29" s="163"/>
      <c r="I29" s="79"/>
      <c r="J29" s="80"/>
    </row>
    <row r="30" spans="1:10">
      <c r="A30" s="69"/>
      <c r="B30" s="70"/>
      <c r="C30" s="70"/>
      <c r="D30" s="70"/>
      <c r="E30" s="159"/>
      <c r="F30" s="159"/>
      <c r="G30" s="159"/>
      <c r="H30" s="159"/>
      <c r="I30" s="79"/>
      <c r="J30" s="80"/>
    </row>
    <row r="31" spans="1:10">
      <c r="A31" s="182" t="s">
        <v>314</v>
      </c>
      <c r="B31" s="183"/>
      <c r="C31" s="19" t="s">
        <v>334</v>
      </c>
      <c r="D31" s="181" t="s">
        <v>333</v>
      </c>
      <c r="E31" s="167"/>
      <c r="F31" s="167"/>
      <c r="G31" s="167"/>
      <c r="H31" s="70"/>
      <c r="I31" s="81" t="s">
        <v>334</v>
      </c>
      <c r="J31" s="82" t="s">
        <v>335</v>
      </c>
    </row>
    <row r="32" spans="1:10">
      <c r="A32" s="182"/>
      <c r="B32" s="183"/>
      <c r="C32" s="83"/>
      <c r="D32" s="56"/>
      <c r="E32" s="184"/>
      <c r="F32" s="184"/>
      <c r="G32" s="184"/>
      <c r="H32" s="184"/>
      <c r="I32" s="79"/>
      <c r="J32" s="80"/>
    </row>
    <row r="33" spans="1:10">
      <c r="A33" s="182" t="s">
        <v>324</v>
      </c>
      <c r="B33" s="183"/>
      <c r="C33" s="18" t="s">
        <v>337</v>
      </c>
      <c r="D33" s="181" t="s">
        <v>336</v>
      </c>
      <c r="E33" s="167"/>
      <c r="F33" s="167"/>
      <c r="G33" s="167"/>
      <c r="H33" s="76"/>
      <c r="I33" s="81" t="s">
        <v>337</v>
      </c>
      <c r="J33" s="82" t="s">
        <v>338</v>
      </c>
    </row>
    <row r="34" spans="1:10">
      <c r="A34" s="69"/>
      <c r="B34" s="70"/>
      <c r="C34" s="70"/>
      <c r="D34" s="70"/>
      <c r="E34" s="159"/>
      <c r="F34" s="159"/>
      <c r="G34" s="159"/>
      <c r="H34" s="159"/>
      <c r="I34" s="70"/>
      <c r="J34" s="72"/>
    </row>
    <row r="35" spans="1:10">
      <c r="A35" s="181" t="s">
        <v>325</v>
      </c>
      <c r="B35" s="167"/>
      <c r="C35" s="167"/>
      <c r="D35" s="167"/>
      <c r="E35" s="167" t="s">
        <v>315</v>
      </c>
      <c r="F35" s="167"/>
      <c r="G35" s="167"/>
      <c r="H35" s="167"/>
      <c r="I35" s="167"/>
      <c r="J35" s="84" t="s">
        <v>316</v>
      </c>
    </row>
    <row r="36" spans="1:10">
      <c r="A36" s="69"/>
      <c r="B36" s="70"/>
      <c r="C36" s="70"/>
      <c r="D36" s="70"/>
      <c r="E36" s="159"/>
      <c r="F36" s="159"/>
      <c r="G36" s="159"/>
      <c r="H36" s="159"/>
      <c r="I36" s="70"/>
      <c r="J36" s="80"/>
    </row>
    <row r="37" spans="1:10">
      <c r="A37" s="175"/>
      <c r="B37" s="176"/>
      <c r="C37" s="176"/>
      <c r="D37" s="176"/>
      <c r="E37" s="175"/>
      <c r="F37" s="176"/>
      <c r="G37" s="176"/>
      <c r="H37" s="176"/>
      <c r="I37" s="177"/>
      <c r="J37" s="48"/>
    </row>
    <row r="38" spans="1:10">
      <c r="A38" s="39"/>
      <c r="B38" s="47"/>
      <c r="C38" s="50"/>
      <c r="D38" s="180"/>
      <c r="E38" s="180"/>
      <c r="F38" s="180"/>
      <c r="G38" s="180"/>
      <c r="H38" s="180"/>
      <c r="I38" s="180"/>
      <c r="J38" s="40"/>
    </row>
    <row r="39" spans="1:10">
      <c r="A39" s="175"/>
      <c r="B39" s="176"/>
      <c r="C39" s="176"/>
      <c r="D39" s="177"/>
      <c r="E39" s="175"/>
      <c r="F39" s="176"/>
      <c r="G39" s="176"/>
      <c r="H39" s="176"/>
      <c r="I39" s="177"/>
      <c r="J39" s="18"/>
    </row>
    <row r="40" spans="1:10">
      <c r="A40" s="39"/>
      <c r="B40" s="47"/>
      <c r="C40" s="50"/>
      <c r="D40" s="49"/>
      <c r="E40" s="180"/>
      <c r="F40" s="180"/>
      <c r="G40" s="180"/>
      <c r="H40" s="180"/>
      <c r="I40" s="46"/>
      <c r="J40" s="40"/>
    </row>
    <row r="41" spans="1:10">
      <c r="A41" s="175"/>
      <c r="B41" s="176"/>
      <c r="C41" s="176"/>
      <c r="D41" s="177"/>
      <c r="E41" s="175"/>
      <c r="F41" s="176"/>
      <c r="G41" s="176"/>
      <c r="H41" s="176"/>
      <c r="I41" s="177"/>
      <c r="J41" s="18"/>
    </row>
    <row r="42" spans="1:10">
      <c r="A42" s="39"/>
      <c r="B42" s="47"/>
      <c r="C42" s="50"/>
      <c r="D42" s="49"/>
      <c r="E42" s="180"/>
      <c r="F42" s="180"/>
      <c r="G42" s="180"/>
      <c r="H42" s="180"/>
      <c r="I42" s="46"/>
      <c r="J42" s="40"/>
    </row>
    <row r="43" spans="1:10">
      <c r="A43" s="175"/>
      <c r="B43" s="176"/>
      <c r="C43" s="176"/>
      <c r="D43" s="177"/>
      <c r="E43" s="175"/>
      <c r="F43" s="176"/>
      <c r="G43" s="176"/>
      <c r="H43" s="176"/>
      <c r="I43" s="177"/>
      <c r="J43" s="18"/>
    </row>
    <row r="44" spans="1:10">
      <c r="A44" s="41"/>
      <c r="B44" s="50"/>
      <c r="C44" s="178"/>
      <c r="D44" s="178"/>
      <c r="E44" s="179"/>
      <c r="F44" s="179"/>
      <c r="G44" s="178"/>
      <c r="H44" s="178"/>
      <c r="I44" s="178"/>
      <c r="J44" s="40"/>
    </row>
    <row r="45" spans="1:10">
      <c r="A45" s="175"/>
      <c r="B45" s="176"/>
      <c r="C45" s="176"/>
      <c r="D45" s="177"/>
      <c r="E45" s="175"/>
      <c r="F45" s="176"/>
      <c r="G45" s="176"/>
      <c r="H45" s="176"/>
      <c r="I45" s="177"/>
      <c r="J45" s="18"/>
    </row>
    <row r="46" spans="1:10">
      <c r="A46" s="41"/>
      <c r="B46" s="50"/>
      <c r="C46" s="50"/>
      <c r="D46" s="47"/>
      <c r="E46" s="179"/>
      <c r="F46" s="179"/>
      <c r="G46" s="178"/>
      <c r="H46" s="178"/>
      <c r="I46" s="47"/>
      <c r="J46" s="40"/>
    </row>
    <row r="47" spans="1:10">
      <c r="A47" s="175"/>
      <c r="B47" s="176"/>
      <c r="C47" s="176"/>
      <c r="D47" s="177"/>
      <c r="E47" s="175"/>
      <c r="F47" s="176"/>
      <c r="G47" s="176"/>
      <c r="H47" s="176"/>
      <c r="I47" s="177"/>
      <c r="J47" s="18"/>
    </row>
    <row r="48" spans="1:10">
      <c r="A48" s="85"/>
      <c r="B48" s="77"/>
      <c r="C48" s="77"/>
      <c r="D48" s="70"/>
      <c r="E48" s="159"/>
      <c r="F48" s="159"/>
      <c r="G48" s="173"/>
      <c r="H48" s="173"/>
      <c r="I48" s="70"/>
      <c r="J48" s="86" t="s">
        <v>339</v>
      </c>
    </row>
    <row r="49" spans="1:10">
      <c r="A49" s="85"/>
      <c r="B49" s="77"/>
      <c r="C49" s="77"/>
      <c r="D49" s="70"/>
      <c r="E49" s="159"/>
      <c r="F49" s="159"/>
      <c r="G49" s="173"/>
      <c r="H49" s="173"/>
      <c r="I49" s="70"/>
      <c r="J49" s="86" t="s">
        <v>340</v>
      </c>
    </row>
    <row r="50" spans="1:10" ht="14.4" customHeight="1">
      <c r="A50" s="152" t="s">
        <v>317</v>
      </c>
      <c r="B50" s="153"/>
      <c r="C50" s="169" t="s">
        <v>340</v>
      </c>
      <c r="D50" s="170"/>
      <c r="E50" s="171" t="s">
        <v>341</v>
      </c>
      <c r="F50" s="172"/>
      <c r="G50" s="160"/>
      <c r="H50" s="161"/>
      <c r="I50" s="161"/>
      <c r="J50" s="162"/>
    </row>
    <row r="51" spans="1:10">
      <c r="A51" s="85"/>
      <c r="B51" s="77"/>
      <c r="C51" s="173"/>
      <c r="D51" s="173"/>
      <c r="E51" s="159"/>
      <c r="F51" s="159"/>
      <c r="G51" s="174" t="s">
        <v>342</v>
      </c>
      <c r="H51" s="174"/>
      <c r="I51" s="174"/>
      <c r="J51" s="63"/>
    </row>
    <row r="52" spans="1:10" ht="14" customHeight="1">
      <c r="A52" s="152" t="s">
        <v>318</v>
      </c>
      <c r="B52" s="153"/>
      <c r="C52" s="160" t="s">
        <v>461</v>
      </c>
      <c r="D52" s="161"/>
      <c r="E52" s="161"/>
      <c r="F52" s="161"/>
      <c r="G52" s="161"/>
      <c r="H52" s="161"/>
      <c r="I52" s="161"/>
      <c r="J52" s="162"/>
    </row>
    <row r="53" spans="1:10">
      <c r="A53" s="69"/>
      <c r="B53" s="70"/>
      <c r="C53" s="163" t="s">
        <v>319</v>
      </c>
      <c r="D53" s="163"/>
      <c r="E53" s="163"/>
      <c r="F53" s="163"/>
      <c r="G53" s="163"/>
      <c r="H53" s="163"/>
      <c r="I53" s="163"/>
      <c r="J53" s="72"/>
    </row>
    <row r="54" spans="1:10">
      <c r="A54" s="152" t="s">
        <v>320</v>
      </c>
      <c r="B54" s="153"/>
      <c r="C54" s="164" t="s">
        <v>462</v>
      </c>
      <c r="D54" s="165"/>
      <c r="E54" s="166"/>
      <c r="F54" s="159"/>
      <c r="G54" s="159"/>
      <c r="H54" s="167"/>
      <c r="I54" s="167"/>
      <c r="J54" s="168"/>
    </row>
    <row r="55" spans="1:10">
      <c r="A55" s="69"/>
      <c r="B55" s="70"/>
      <c r="C55" s="77"/>
      <c r="D55" s="70"/>
      <c r="E55" s="159"/>
      <c r="F55" s="159"/>
      <c r="G55" s="159"/>
      <c r="H55" s="159"/>
      <c r="I55" s="70"/>
      <c r="J55" s="72"/>
    </row>
    <row r="56" spans="1:10" ht="14.4" customHeight="1">
      <c r="A56" s="152" t="s">
        <v>312</v>
      </c>
      <c r="B56" s="153"/>
      <c r="C56" s="154" t="s">
        <v>463</v>
      </c>
      <c r="D56" s="155"/>
      <c r="E56" s="155"/>
      <c r="F56" s="155"/>
      <c r="G56" s="155"/>
      <c r="H56" s="155"/>
      <c r="I56" s="155"/>
      <c r="J56" s="156"/>
    </row>
    <row r="57" spans="1:10">
      <c r="A57" s="69"/>
      <c r="B57" s="70"/>
      <c r="C57" s="70"/>
      <c r="D57" s="70"/>
      <c r="E57" s="159"/>
      <c r="F57" s="159"/>
      <c r="G57" s="159"/>
      <c r="H57" s="159"/>
      <c r="I57" s="70"/>
      <c r="J57" s="72"/>
    </row>
    <row r="58" spans="1:10">
      <c r="A58" s="152" t="s">
        <v>343</v>
      </c>
      <c r="B58" s="153"/>
      <c r="C58" s="154"/>
      <c r="D58" s="155"/>
      <c r="E58" s="155"/>
      <c r="F58" s="155"/>
      <c r="G58" s="155"/>
      <c r="H58" s="155"/>
      <c r="I58" s="155"/>
      <c r="J58" s="156"/>
    </row>
    <row r="59" spans="1:10" ht="14.4" customHeight="1">
      <c r="A59" s="69"/>
      <c r="B59" s="70"/>
      <c r="C59" s="157" t="s">
        <v>344</v>
      </c>
      <c r="D59" s="157"/>
      <c r="E59" s="157"/>
      <c r="F59" s="157"/>
      <c r="G59" s="70"/>
      <c r="H59" s="70"/>
      <c r="I59" s="70"/>
      <c r="J59" s="72"/>
    </row>
    <row r="60" spans="1:10">
      <c r="A60" s="152" t="s">
        <v>345</v>
      </c>
      <c r="B60" s="153"/>
      <c r="C60" s="154"/>
      <c r="D60" s="155"/>
      <c r="E60" s="155"/>
      <c r="F60" s="155"/>
      <c r="G60" s="155"/>
      <c r="H60" s="155"/>
      <c r="I60" s="155"/>
      <c r="J60" s="156"/>
    </row>
    <row r="61" spans="1:10" ht="14.4" customHeight="1">
      <c r="A61" s="87"/>
      <c r="B61" s="88"/>
      <c r="C61" s="158" t="s">
        <v>346</v>
      </c>
      <c r="D61" s="158"/>
      <c r="E61" s="158"/>
      <c r="F61" s="158"/>
      <c r="G61" s="158"/>
      <c r="H61" s="88"/>
      <c r="I61" s="88"/>
      <c r="J61" s="89"/>
    </row>
    <row r="68" ht="27.1" customHeight="1"/>
    <row r="72" ht="38.450000000000003" customHeight="1"/>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I78" sqref="I78"/>
    </sheetView>
  </sheetViews>
  <sheetFormatPr defaultColWidth="8.88671875" defaultRowHeight="12.7"/>
  <cols>
    <col min="1" max="7" width="8.88671875" style="42"/>
    <col min="8" max="9" width="16.44140625" style="43" customWidth="1"/>
    <col min="10" max="10" width="10.33203125" style="42" bestFit="1" customWidth="1"/>
    <col min="11" max="16384" width="8.88671875" style="42"/>
  </cols>
  <sheetData>
    <row r="1" spans="1:9">
      <c r="A1" s="218" t="s">
        <v>1</v>
      </c>
      <c r="B1" s="219"/>
      <c r="C1" s="219"/>
      <c r="D1" s="219"/>
      <c r="E1" s="219"/>
      <c r="F1" s="219"/>
      <c r="G1" s="219"/>
      <c r="H1" s="219"/>
      <c r="I1" s="219"/>
    </row>
    <row r="2" spans="1:9">
      <c r="A2" s="220" t="s">
        <v>465</v>
      </c>
      <c r="B2" s="221"/>
      <c r="C2" s="221"/>
      <c r="D2" s="221"/>
      <c r="E2" s="221"/>
      <c r="F2" s="221"/>
      <c r="G2" s="221"/>
      <c r="H2" s="221"/>
      <c r="I2" s="221"/>
    </row>
    <row r="3" spans="1:9">
      <c r="A3" s="222" t="s">
        <v>438</v>
      </c>
      <c r="B3" s="222"/>
      <c r="C3" s="222"/>
      <c r="D3" s="222"/>
      <c r="E3" s="222"/>
      <c r="F3" s="222"/>
      <c r="G3" s="222"/>
      <c r="H3" s="222"/>
      <c r="I3" s="222"/>
    </row>
    <row r="4" spans="1:9">
      <c r="A4" s="223" t="s">
        <v>450</v>
      </c>
      <c r="B4" s="224"/>
      <c r="C4" s="224"/>
      <c r="D4" s="224"/>
      <c r="E4" s="224"/>
      <c r="F4" s="224"/>
      <c r="G4" s="224"/>
      <c r="H4" s="224"/>
      <c r="I4" s="225"/>
    </row>
    <row r="5" spans="1:9" ht="31.1">
      <c r="A5" s="228" t="s">
        <v>2</v>
      </c>
      <c r="B5" s="229"/>
      <c r="C5" s="229"/>
      <c r="D5" s="229"/>
      <c r="E5" s="229"/>
      <c r="F5" s="229"/>
      <c r="G5" s="45" t="s">
        <v>101</v>
      </c>
      <c r="H5" s="6" t="s">
        <v>294</v>
      </c>
      <c r="I5" s="6" t="s">
        <v>295</v>
      </c>
    </row>
    <row r="6" spans="1:9">
      <c r="A6" s="226">
        <v>1</v>
      </c>
      <c r="B6" s="227"/>
      <c r="C6" s="227"/>
      <c r="D6" s="227"/>
      <c r="E6" s="227"/>
      <c r="F6" s="227"/>
      <c r="G6" s="44">
        <v>2</v>
      </c>
      <c r="H6" s="6">
        <v>3</v>
      </c>
      <c r="I6" s="6">
        <v>4</v>
      </c>
    </row>
    <row r="7" spans="1:9">
      <c r="A7" s="230"/>
      <c r="B7" s="230"/>
      <c r="C7" s="230"/>
      <c r="D7" s="230"/>
      <c r="E7" s="230"/>
      <c r="F7" s="230"/>
      <c r="G7" s="230"/>
      <c r="H7" s="230"/>
      <c r="I7" s="230"/>
    </row>
    <row r="8" spans="1:9" ht="12.85" customHeight="1">
      <c r="A8" s="212" t="s">
        <v>4</v>
      </c>
      <c r="B8" s="212"/>
      <c r="C8" s="212"/>
      <c r="D8" s="212"/>
      <c r="E8" s="212"/>
      <c r="F8" s="212"/>
      <c r="G8" s="7">
        <v>1</v>
      </c>
      <c r="H8" s="90">
        <v>0</v>
      </c>
      <c r="I8" s="90">
        <v>0</v>
      </c>
    </row>
    <row r="9" spans="1:9" ht="12.85" customHeight="1">
      <c r="A9" s="213" t="s">
        <v>300</v>
      </c>
      <c r="B9" s="213"/>
      <c r="C9" s="213"/>
      <c r="D9" s="213"/>
      <c r="E9" s="213"/>
      <c r="F9" s="213"/>
      <c r="G9" s="8">
        <v>2</v>
      </c>
      <c r="H9" s="91">
        <f>H10+H17+H27+H38+H43</f>
        <v>48212737.659999996</v>
      </c>
      <c r="I9" s="91">
        <f>I10+I17+I27+I38+I43</f>
        <v>47922284.009999998</v>
      </c>
    </row>
    <row r="10" spans="1:9" ht="12.85" customHeight="1">
      <c r="A10" s="215" t="s">
        <v>5</v>
      </c>
      <c r="B10" s="215"/>
      <c r="C10" s="215"/>
      <c r="D10" s="215"/>
      <c r="E10" s="215"/>
      <c r="F10" s="215"/>
      <c r="G10" s="8">
        <v>3</v>
      </c>
      <c r="H10" s="91">
        <f>H11+H12+H13+H14+H15+H16</f>
        <v>90563.07</v>
      </c>
      <c r="I10" s="91">
        <f>I11+I12+I13+I14+I15+I16</f>
        <v>84902.37</v>
      </c>
    </row>
    <row r="11" spans="1:9" ht="12.85" customHeight="1">
      <c r="A11" s="211" t="s">
        <v>6</v>
      </c>
      <c r="B11" s="211"/>
      <c r="C11" s="211"/>
      <c r="D11" s="211"/>
      <c r="E11" s="211"/>
      <c r="F11" s="211"/>
      <c r="G11" s="7">
        <v>4</v>
      </c>
      <c r="H11" s="90">
        <v>0</v>
      </c>
      <c r="I11" s="90">
        <v>0</v>
      </c>
    </row>
    <row r="12" spans="1:9" ht="23.05" customHeight="1">
      <c r="A12" s="211" t="s">
        <v>7</v>
      </c>
      <c r="B12" s="211"/>
      <c r="C12" s="211"/>
      <c r="D12" s="211"/>
      <c r="E12" s="211"/>
      <c r="F12" s="211"/>
      <c r="G12" s="7">
        <v>5</v>
      </c>
      <c r="H12" s="90">
        <v>90563.07</v>
      </c>
      <c r="I12" s="90">
        <v>84902.37</v>
      </c>
    </row>
    <row r="13" spans="1:9" ht="12.85" customHeight="1">
      <c r="A13" s="211" t="s">
        <v>8</v>
      </c>
      <c r="B13" s="211"/>
      <c r="C13" s="211"/>
      <c r="D13" s="211"/>
      <c r="E13" s="211"/>
      <c r="F13" s="211"/>
      <c r="G13" s="7">
        <v>6</v>
      </c>
      <c r="H13" s="90">
        <v>0</v>
      </c>
      <c r="I13" s="90">
        <v>0</v>
      </c>
    </row>
    <row r="14" spans="1:9" ht="12.85" customHeight="1">
      <c r="A14" s="211" t="s">
        <v>9</v>
      </c>
      <c r="B14" s="211"/>
      <c r="C14" s="211"/>
      <c r="D14" s="211"/>
      <c r="E14" s="211"/>
      <c r="F14" s="211"/>
      <c r="G14" s="7">
        <v>7</v>
      </c>
      <c r="H14" s="90">
        <v>0</v>
      </c>
      <c r="I14" s="90">
        <v>0</v>
      </c>
    </row>
    <row r="15" spans="1:9" ht="12.85" customHeight="1">
      <c r="A15" s="211" t="s">
        <v>10</v>
      </c>
      <c r="B15" s="211"/>
      <c r="C15" s="211"/>
      <c r="D15" s="211"/>
      <c r="E15" s="211"/>
      <c r="F15" s="211"/>
      <c r="G15" s="7">
        <v>8</v>
      </c>
      <c r="H15" s="90">
        <v>0</v>
      </c>
      <c r="I15" s="90">
        <v>0</v>
      </c>
    </row>
    <row r="16" spans="1:9" ht="12.85" customHeight="1">
      <c r="A16" s="211" t="s">
        <v>11</v>
      </c>
      <c r="B16" s="211"/>
      <c r="C16" s="211"/>
      <c r="D16" s="211"/>
      <c r="E16" s="211"/>
      <c r="F16" s="211"/>
      <c r="G16" s="7">
        <v>9</v>
      </c>
      <c r="H16" s="90">
        <v>0</v>
      </c>
      <c r="I16" s="90">
        <v>0</v>
      </c>
    </row>
    <row r="17" spans="1:9" ht="12.85" customHeight="1">
      <c r="A17" s="215" t="s">
        <v>12</v>
      </c>
      <c r="B17" s="215"/>
      <c r="C17" s="215"/>
      <c r="D17" s="215"/>
      <c r="E17" s="215"/>
      <c r="F17" s="215"/>
      <c r="G17" s="8">
        <v>10</v>
      </c>
      <c r="H17" s="91">
        <f>H18+H19+H20+H21+H22+H23+H24+H25+H26</f>
        <v>2326547.54</v>
      </c>
      <c r="I17" s="91">
        <f>I18+I19+I20+I21+I22+I23+I24+I25+I26</f>
        <v>2253600.66</v>
      </c>
    </row>
    <row r="18" spans="1:9" ht="12.85" customHeight="1">
      <c r="A18" s="211" t="s">
        <v>13</v>
      </c>
      <c r="B18" s="211"/>
      <c r="C18" s="211"/>
      <c r="D18" s="211"/>
      <c r="E18" s="211"/>
      <c r="F18" s="211"/>
      <c r="G18" s="7">
        <v>11</v>
      </c>
      <c r="H18" s="90">
        <v>0</v>
      </c>
      <c r="I18" s="90">
        <v>0</v>
      </c>
    </row>
    <row r="19" spans="1:9" ht="12.85" customHeight="1">
      <c r="A19" s="211" t="s">
        <v>14</v>
      </c>
      <c r="B19" s="211"/>
      <c r="C19" s="211"/>
      <c r="D19" s="211"/>
      <c r="E19" s="211"/>
      <c r="F19" s="211"/>
      <c r="G19" s="7">
        <v>12</v>
      </c>
      <c r="H19" s="90">
        <v>2119737.87</v>
      </c>
      <c r="I19" s="90">
        <v>2049849.51</v>
      </c>
    </row>
    <row r="20" spans="1:9" ht="12.85" customHeight="1">
      <c r="A20" s="211" t="s">
        <v>15</v>
      </c>
      <c r="B20" s="211"/>
      <c r="C20" s="211"/>
      <c r="D20" s="211"/>
      <c r="E20" s="211"/>
      <c r="F20" s="211"/>
      <c r="G20" s="7">
        <v>13</v>
      </c>
      <c r="H20" s="90">
        <v>19018.169999999998</v>
      </c>
      <c r="I20" s="90">
        <v>16054.33</v>
      </c>
    </row>
    <row r="21" spans="1:9" ht="12.85" customHeight="1">
      <c r="A21" s="211" t="s">
        <v>16</v>
      </c>
      <c r="B21" s="211"/>
      <c r="C21" s="211"/>
      <c r="D21" s="211"/>
      <c r="E21" s="211"/>
      <c r="F21" s="211"/>
      <c r="G21" s="7">
        <v>14</v>
      </c>
      <c r="H21" s="90">
        <v>30564.639999999999</v>
      </c>
      <c r="I21" s="90">
        <v>30469.96</v>
      </c>
    </row>
    <row r="22" spans="1:9" ht="12.85" customHeight="1">
      <c r="A22" s="211" t="s">
        <v>17</v>
      </c>
      <c r="B22" s="211"/>
      <c r="C22" s="211"/>
      <c r="D22" s="211"/>
      <c r="E22" s="211"/>
      <c r="F22" s="211"/>
      <c r="G22" s="7">
        <v>15</v>
      </c>
      <c r="H22" s="90">
        <v>0</v>
      </c>
      <c r="I22" s="90">
        <v>0</v>
      </c>
    </row>
    <row r="23" spans="1:9" ht="12.85" customHeight="1">
      <c r="A23" s="211" t="s">
        <v>18</v>
      </c>
      <c r="B23" s="211"/>
      <c r="C23" s="211"/>
      <c r="D23" s="211"/>
      <c r="E23" s="211"/>
      <c r="F23" s="211"/>
      <c r="G23" s="7">
        <v>16</v>
      </c>
      <c r="H23" s="90">
        <v>0</v>
      </c>
      <c r="I23" s="90">
        <v>0</v>
      </c>
    </row>
    <row r="24" spans="1:9" ht="12.85" customHeight="1">
      <c r="A24" s="211" t="s">
        <v>19</v>
      </c>
      <c r="B24" s="211"/>
      <c r="C24" s="211"/>
      <c r="D24" s="211"/>
      <c r="E24" s="211"/>
      <c r="F24" s="211"/>
      <c r="G24" s="7">
        <v>17</v>
      </c>
      <c r="H24" s="90">
        <v>0</v>
      </c>
      <c r="I24" s="90">
        <v>0</v>
      </c>
    </row>
    <row r="25" spans="1:9" ht="12.85" customHeight="1">
      <c r="A25" s="211" t="s">
        <v>20</v>
      </c>
      <c r="B25" s="211"/>
      <c r="C25" s="211"/>
      <c r="D25" s="211"/>
      <c r="E25" s="211"/>
      <c r="F25" s="211"/>
      <c r="G25" s="7">
        <v>18</v>
      </c>
      <c r="H25" s="90">
        <v>3821.89</v>
      </c>
      <c r="I25" s="90">
        <v>3821.89</v>
      </c>
    </row>
    <row r="26" spans="1:9" ht="12.85" customHeight="1">
      <c r="A26" s="211" t="s">
        <v>21</v>
      </c>
      <c r="B26" s="211"/>
      <c r="C26" s="211"/>
      <c r="D26" s="211"/>
      <c r="E26" s="211"/>
      <c r="F26" s="211"/>
      <c r="G26" s="7">
        <v>19</v>
      </c>
      <c r="H26" s="90">
        <v>153404.97</v>
      </c>
      <c r="I26" s="90">
        <v>153404.97</v>
      </c>
    </row>
    <row r="27" spans="1:9" ht="12.85" customHeight="1">
      <c r="A27" s="215" t="s">
        <v>22</v>
      </c>
      <c r="B27" s="215"/>
      <c r="C27" s="215"/>
      <c r="D27" s="215"/>
      <c r="E27" s="215"/>
      <c r="F27" s="215"/>
      <c r="G27" s="8">
        <v>20</v>
      </c>
      <c r="H27" s="91">
        <f>SUM(H28:H37)</f>
        <v>45670315.469999999</v>
      </c>
      <c r="I27" s="91">
        <f>SUM(I28:I37)</f>
        <v>45458469.399999999</v>
      </c>
    </row>
    <row r="28" spans="1:9" ht="12.85" customHeight="1">
      <c r="A28" s="211" t="s">
        <v>23</v>
      </c>
      <c r="B28" s="211"/>
      <c r="C28" s="211"/>
      <c r="D28" s="211"/>
      <c r="E28" s="211"/>
      <c r="F28" s="211"/>
      <c r="G28" s="7">
        <v>21</v>
      </c>
      <c r="H28" s="90">
        <v>36241290.420000002</v>
      </c>
      <c r="I28" s="90">
        <v>36241290.420000002</v>
      </c>
    </row>
    <row r="29" spans="1:9" ht="12.85" customHeight="1">
      <c r="A29" s="211" t="s">
        <v>24</v>
      </c>
      <c r="B29" s="211"/>
      <c r="C29" s="211"/>
      <c r="D29" s="211"/>
      <c r="E29" s="211"/>
      <c r="F29" s="211"/>
      <c r="G29" s="7">
        <v>22</v>
      </c>
      <c r="H29" s="90">
        <v>9376484.5899999999</v>
      </c>
      <c r="I29" s="90">
        <v>9162466.3800000008</v>
      </c>
    </row>
    <row r="30" spans="1:9" ht="12.85" customHeight="1">
      <c r="A30" s="211" t="s">
        <v>25</v>
      </c>
      <c r="B30" s="211"/>
      <c r="C30" s="211"/>
      <c r="D30" s="211"/>
      <c r="E30" s="211"/>
      <c r="F30" s="211"/>
      <c r="G30" s="7">
        <v>23</v>
      </c>
      <c r="H30" s="90">
        <v>0</v>
      </c>
      <c r="I30" s="90">
        <v>0</v>
      </c>
    </row>
    <row r="31" spans="1:9" ht="24.05" customHeight="1">
      <c r="A31" s="211" t="s">
        <v>26</v>
      </c>
      <c r="B31" s="211"/>
      <c r="C31" s="211"/>
      <c r="D31" s="211"/>
      <c r="E31" s="211"/>
      <c r="F31" s="211"/>
      <c r="G31" s="7">
        <v>24</v>
      </c>
      <c r="H31" s="90">
        <v>0</v>
      </c>
      <c r="I31" s="90">
        <v>0</v>
      </c>
    </row>
    <row r="32" spans="1:9" ht="23.5" customHeight="1">
      <c r="A32" s="211" t="s">
        <v>27</v>
      </c>
      <c r="B32" s="211"/>
      <c r="C32" s="211"/>
      <c r="D32" s="211"/>
      <c r="E32" s="211"/>
      <c r="F32" s="211"/>
      <c r="G32" s="7">
        <v>25</v>
      </c>
      <c r="H32" s="90">
        <v>0</v>
      </c>
      <c r="I32" s="90">
        <v>0</v>
      </c>
    </row>
    <row r="33" spans="1:9" ht="21.6" customHeight="1">
      <c r="A33" s="211" t="s">
        <v>28</v>
      </c>
      <c r="B33" s="211"/>
      <c r="C33" s="211"/>
      <c r="D33" s="211"/>
      <c r="E33" s="211"/>
      <c r="F33" s="211"/>
      <c r="G33" s="7">
        <v>26</v>
      </c>
      <c r="H33" s="90">
        <v>0</v>
      </c>
      <c r="I33" s="90">
        <v>0</v>
      </c>
    </row>
    <row r="34" spans="1:9" ht="12.85" customHeight="1">
      <c r="A34" s="211" t="s">
        <v>29</v>
      </c>
      <c r="B34" s="211"/>
      <c r="C34" s="211"/>
      <c r="D34" s="211"/>
      <c r="E34" s="211"/>
      <c r="F34" s="211"/>
      <c r="G34" s="7">
        <v>27</v>
      </c>
      <c r="H34" s="90">
        <v>5038.67</v>
      </c>
      <c r="I34" s="90">
        <v>5038.67</v>
      </c>
    </row>
    <row r="35" spans="1:9" ht="12.85" customHeight="1">
      <c r="A35" s="211" t="s">
        <v>30</v>
      </c>
      <c r="B35" s="211"/>
      <c r="C35" s="211"/>
      <c r="D35" s="211"/>
      <c r="E35" s="211"/>
      <c r="F35" s="211"/>
      <c r="G35" s="7">
        <v>28</v>
      </c>
      <c r="H35" s="90">
        <v>47501.79</v>
      </c>
      <c r="I35" s="90">
        <v>49673.93</v>
      </c>
    </row>
    <row r="36" spans="1:9" ht="12.85" customHeight="1">
      <c r="A36" s="211" t="s">
        <v>31</v>
      </c>
      <c r="B36" s="211"/>
      <c r="C36" s="211"/>
      <c r="D36" s="211"/>
      <c r="E36" s="211"/>
      <c r="F36" s="211"/>
      <c r="G36" s="7">
        <v>29</v>
      </c>
      <c r="H36" s="90">
        <v>0</v>
      </c>
      <c r="I36" s="90">
        <v>0</v>
      </c>
    </row>
    <row r="37" spans="1:9" ht="12.85" customHeight="1">
      <c r="A37" s="211" t="s">
        <v>32</v>
      </c>
      <c r="B37" s="211"/>
      <c r="C37" s="211"/>
      <c r="D37" s="211"/>
      <c r="E37" s="211"/>
      <c r="F37" s="211"/>
      <c r="G37" s="7">
        <v>30</v>
      </c>
      <c r="H37" s="90">
        <v>0</v>
      </c>
      <c r="I37" s="90">
        <v>0</v>
      </c>
    </row>
    <row r="38" spans="1:9" ht="12.85" customHeight="1">
      <c r="A38" s="215" t="s">
        <v>33</v>
      </c>
      <c r="B38" s="215"/>
      <c r="C38" s="215"/>
      <c r="D38" s="215"/>
      <c r="E38" s="215"/>
      <c r="F38" s="215"/>
      <c r="G38" s="8">
        <v>31</v>
      </c>
      <c r="H38" s="91">
        <f>H39+H40+H41+H42</f>
        <v>125311.58</v>
      </c>
      <c r="I38" s="91">
        <f>I39+I40+I41+I42</f>
        <v>125311.58</v>
      </c>
    </row>
    <row r="39" spans="1:9" ht="12.85" customHeight="1">
      <c r="A39" s="211" t="s">
        <v>34</v>
      </c>
      <c r="B39" s="211"/>
      <c r="C39" s="211"/>
      <c r="D39" s="211"/>
      <c r="E39" s="211"/>
      <c r="F39" s="211"/>
      <c r="G39" s="7">
        <v>32</v>
      </c>
      <c r="H39" s="90">
        <v>0</v>
      </c>
      <c r="I39" s="90">
        <v>0</v>
      </c>
    </row>
    <row r="40" spans="1:9" ht="12.85" customHeight="1">
      <c r="A40" s="211" t="s">
        <v>35</v>
      </c>
      <c r="B40" s="211"/>
      <c r="C40" s="211"/>
      <c r="D40" s="211"/>
      <c r="E40" s="211"/>
      <c r="F40" s="211"/>
      <c r="G40" s="7">
        <v>33</v>
      </c>
      <c r="H40" s="90">
        <v>0</v>
      </c>
      <c r="I40" s="90">
        <v>0</v>
      </c>
    </row>
    <row r="41" spans="1:9" ht="12.85" customHeight="1">
      <c r="A41" s="211" t="s">
        <v>36</v>
      </c>
      <c r="B41" s="211"/>
      <c r="C41" s="211"/>
      <c r="D41" s="211"/>
      <c r="E41" s="211"/>
      <c r="F41" s="211"/>
      <c r="G41" s="7">
        <v>34</v>
      </c>
      <c r="H41" s="90">
        <v>125311.58</v>
      </c>
      <c r="I41" s="90">
        <v>125311.58</v>
      </c>
    </row>
    <row r="42" spans="1:9" ht="12.85" customHeight="1">
      <c r="A42" s="211" t="s">
        <v>37</v>
      </c>
      <c r="B42" s="211"/>
      <c r="C42" s="211"/>
      <c r="D42" s="211"/>
      <c r="E42" s="211"/>
      <c r="F42" s="211"/>
      <c r="G42" s="7">
        <v>35</v>
      </c>
      <c r="H42" s="90">
        <v>0</v>
      </c>
      <c r="I42" s="90">
        <v>0</v>
      </c>
    </row>
    <row r="43" spans="1:9" ht="12.85" customHeight="1">
      <c r="A43" s="211" t="s">
        <v>38</v>
      </c>
      <c r="B43" s="211"/>
      <c r="C43" s="211"/>
      <c r="D43" s="211"/>
      <c r="E43" s="211"/>
      <c r="F43" s="211"/>
      <c r="G43" s="7">
        <v>36</v>
      </c>
      <c r="H43" s="90">
        <v>0</v>
      </c>
      <c r="I43" s="90">
        <v>0</v>
      </c>
    </row>
    <row r="44" spans="1:9" ht="12.85" customHeight="1">
      <c r="A44" s="213" t="s">
        <v>301</v>
      </c>
      <c r="B44" s="213"/>
      <c r="C44" s="213"/>
      <c r="D44" s="213"/>
      <c r="E44" s="213"/>
      <c r="F44" s="213"/>
      <c r="G44" s="8">
        <v>37</v>
      </c>
      <c r="H44" s="91">
        <f>H45+H53+H60+H70</f>
        <v>1060474.6100000001</v>
      </c>
      <c r="I44" s="91">
        <f>I45+I53+I60+I70</f>
        <v>924968.75</v>
      </c>
    </row>
    <row r="45" spans="1:9" ht="12.85" customHeight="1">
      <c r="A45" s="215" t="s">
        <v>39</v>
      </c>
      <c r="B45" s="215"/>
      <c r="C45" s="215"/>
      <c r="D45" s="215"/>
      <c r="E45" s="215"/>
      <c r="F45" s="215"/>
      <c r="G45" s="8">
        <v>38</v>
      </c>
      <c r="H45" s="91">
        <f>SUM(H46:H52)</f>
        <v>7.98</v>
      </c>
      <c r="I45" s="91">
        <f>SUM(I46:I52)</f>
        <v>0</v>
      </c>
    </row>
    <row r="46" spans="1:9" ht="12.85" customHeight="1">
      <c r="A46" s="211" t="s">
        <v>40</v>
      </c>
      <c r="B46" s="211"/>
      <c r="C46" s="211"/>
      <c r="D46" s="211"/>
      <c r="E46" s="211"/>
      <c r="F46" s="211"/>
      <c r="G46" s="7">
        <v>39</v>
      </c>
      <c r="H46" s="90">
        <v>7.98</v>
      </c>
      <c r="I46" s="90">
        <v>0</v>
      </c>
    </row>
    <row r="47" spans="1:9" ht="12.85" customHeight="1">
      <c r="A47" s="211" t="s">
        <v>41</v>
      </c>
      <c r="B47" s="211"/>
      <c r="C47" s="211"/>
      <c r="D47" s="211"/>
      <c r="E47" s="211"/>
      <c r="F47" s="211"/>
      <c r="G47" s="7">
        <v>40</v>
      </c>
      <c r="H47" s="90">
        <v>0</v>
      </c>
      <c r="I47" s="90">
        <v>0</v>
      </c>
    </row>
    <row r="48" spans="1:9" ht="12.85" customHeight="1">
      <c r="A48" s="211" t="s">
        <v>42</v>
      </c>
      <c r="B48" s="211"/>
      <c r="C48" s="211"/>
      <c r="D48" s="211"/>
      <c r="E48" s="211"/>
      <c r="F48" s="211"/>
      <c r="G48" s="7">
        <v>41</v>
      </c>
      <c r="H48" s="90">
        <v>0</v>
      </c>
      <c r="I48" s="90">
        <v>0</v>
      </c>
    </row>
    <row r="49" spans="1:9" ht="12.85" customHeight="1">
      <c r="A49" s="211" t="s">
        <v>43</v>
      </c>
      <c r="B49" s="211"/>
      <c r="C49" s="211"/>
      <c r="D49" s="211"/>
      <c r="E49" s="211"/>
      <c r="F49" s="211"/>
      <c r="G49" s="7">
        <v>42</v>
      </c>
      <c r="H49" s="90">
        <v>0</v>
      </c>
      <c r="I49" s="90">
        <v>0</v>
      </c>
    </row>
    <row r="50" spans="1:9" ht="12.85" customHeight="1">
      <c r="A50" s="211" t="s">
        <v>44</v>
      </c>
      <c r="B50" s="211"/>
      <c r="C50" s="211"/>
      <c r="D50" s="211"/>
      <c r="E50" s="211"/>
      <c r="F50" s="211"/>
      <c r="G50" s="7">
        <v>43</v>
      </c>
      <c r="H50" s="90">
        <v>0</v>
      </c>
      <c r="I50" s="90">
        <v>0</v>
      </c>
    </row>
    <row r="51" spans="1:9" ht="12.85" customHeight="1">
      <c r="A51" s="211" t="s">
        <v>45</v>
      </c>
      <c r="B51" s="211"/>
      <c r="C51" s="211"/>
      <c r="D51" s="211"/>
      <c r="E51" s="211"/>
      <c r="F51" s="211"/>
      <c r="G51" s="7">
        <v>44</v>
      </c>
      <c r="H51" s="90">
        <v>0</v>
      </c>
      <c r="I51" s="90">
        <v>0</v>
      </c>
    </row>
    <row r="52" spans="1:9" ht="12.85" customHeight="1">
      <c r="A52" s="211" t="s">
        <v>46</v>
      </c>
      <c r="B52" s="211"/>
      <c r="C52" s="211"/>
      <c r="D52" s="211"/>
      <c r="E52" s="211"/>
      <c r="F52" s="211"/>
      <c r="G52" s="7">
        <v>45</v>
      </c>
      <c r="H52" s="90">
        <v>0</v>
      </c>
      <c r="I52" s="90">
        <v>0</v>
      </c>
    </row>
    <row r="53" spans="1:9" ht="12.85" customHeight="1">
      <c r="A53" s="215" t="s">
        <v>47</v>
      </c>
      <c r="B53" s="215"/>
      <c r="C53" s="215"/>
      <c r="D53" s="215"/>
      <c r="E53" s="215"/>
      <c r="F53" s="215"/>
      <c r="G53" s="8">
        <v>46</v>
      </c>
      <c r="H53" s="91">
        <f>SUM(H54:H59)</f>
        <v>963737.37</v>
      </c>
      <c r="I53" s="91">
        <f>SUM(I54:I59)</f>
        <v>859090.31</v>
      </c>
    </row>
    <row r="54" spans="1:9" ht="12.85" customHeight="1">
      <c r="A54" s="211" t="s">
        <v>48</v>
      </c>
      <c r="B54" s="211"/>
      <c r="C54" s="211"/>
      <c r="D54" s="211"/>
      <c r="E54" s="211"/>
      <c r="F54" s="211"/>
      <c r="G54" s="7">
        <v>47</v>
      </c>
      <c r="H54" s="90">
        <v>404.6</v>
      </c>
      <c r="I54" s="90">
        <v>1048.51</v>
      </c>
    </row>
    <row r="55" spans="1:9" ht="12.85" customHeight="1">
      <c r="A55" s="211" t="s">
        <v>49</v>
      </c>
      <c r="B55" s="211"/>
      <c r="C55" s="211"/>
      <c r="D55" s="211"/>
      <c r="E55" s="211"/>
      <c r="F55" s="211"/>
      <c r="G55" s="7">
        <v>48</v>
      </c>
      <c r="H55" s="90">
        <v>0</v>
      </c>
      <c r="I55" s="90">
        <v>0</v>
      </c>
    </row>
    <row r="56" spans="1:9" ht="12.85" customHeight="1">
      <c r="A56" s="211" t="s">
        <v>50</v>
      </c>
      <c r="B56" s="211"/>
      <c r="C56" s="211"/>
      <c r="D56" s="211"/>
      <c r="E56" s="211"/>
      <c r="F56" s="211"/>
      <c r="G56" s="7">
        <v>49</v>
      </c>
      <c r="H56" s="90">
        <v>116470.98</v>
      </c>
      <c r="I56" s="90">
        <v>21413.759999999998</v>
      </c>
    </row>
    <row r="57" spans="1:9" ht="12.85" customHeight="1">
      <c r="A57" s="211" t="s">
        <v>51</v>
      </c>
      <c r="B57" s="211"/>
      <c r="C57" s="211"/>
      <c r="D57" s="211"/>
      <c r="E57" s="211"/>
      <c r="F57" s="211"/>
      <c r="G57" s="7">
        <v>50</v>
      </c>
      <c r="H57" s="90">
        <v>0</v>
      </c>
      <c r="I57" s="90">
        <v>0</v>
      </c>
    </row>
    <row r="58" spans="1:9" ht="12.85" customHeight="1">
      <c r="A58" s="211" t="s">
        <v>52</v>
      </c>
      <c r="B58" s="211"/>
      <c r="C58" s="211"/>
      <c r="D58" s="211"/>
      <c r="E58" s="211"/>
      <c r="F58" s="211"/>
      <c r="G58" s="7">
        <v>51</v>
      </c>
      <c r="H58" s="90">
        <v>21414.57</v>
      </c>
      <c r="I58" s="90">
        <v>4766.8900000000003</v>
      </c>
    </row>
    <row r="59" spans="1:9" ht="12.85" customHeight="1">
      <c r="A59" s="211" t="s">
        <v>53</v>
      </c>
      <c r="B59" s="211"/>
      <c r="C59" s="211"/>
      <c r="D59" s="211"/>
      <c r="E59" s="211"/>
      <c r="F59" s="211"/>
      <c r="G59" s="7">
        <v>52</v>
      </c>
      <c r="H59" s="90">
        <v>825447.22</v>
      </c>
      <c r="I59" s="90">
        <v>831861.15</v>
      </c>
    </row>
    <row r="60" spans="1:9" ht="12.85" customHeight="1">
      <c r="A60" s="215" t="s">
        <v>54</v>
      </c>
      <c r="B60" s="215"/>
      <c r="C60" s="215"/>
      <c r="D60" s="215"/>
      <c r="E60" s="215"/>
      <c r="F60" s="215"/>
      <c r="G60" s="8">
        <v>53</v>
      </c>
      <c r="H60" s="91">
        <f>SUM(H61:H69)</f>
        <v>39227.01</v>
      </c>
      <c r="I60" s="91">
        <f>SUM(I61:I69)</f>
        <v>44233.99</v>
      </c>
    </row>
    <row r="61" spans="1:9" ht="12.85" customHeight="1">
      <c r="A61" s="211" t="s">
        <v>23</v>
      </c>
      <c r="B61" s="211"/>
      <c r="C61" s="211"/>
      <c r="D61" s="211"/>
      <c r="E61" s="211"/>
      <c r="F61" s="211"/>
      <c r="G61" s="7">
        <v>54</v>
      </c>
      <c r="H61" s="90">
        <v>0</v>
      </c>
      <c r="I61" s="90">
        <v>0</v>
      </c>
    </row>
    <row r="62" spans="1:9" ht="27.65" customHeight="1">
      <c r="A62" s="211" t="s">
        <v>24</v>
      </c>
      <c r="B62" s="211"/>
      <c r="C62" s="211"/>
      <c r="D62" s="211"/>
      <c r="E62" s="211"/>
      <c r="F62" s="211"/>
      <c r="G62" s="7">
        <v>55</v>
      </c>
      <c r="H62" s="90">
        <v>0</v>
      </c>
      <c r="I62" s="90">
        <v>0</v>
      </c>
    </row>
    <row r="63" spans="1:9" ht="12.85" customHeight="1">
      <c r="A63" s="211" t="s">
        <v>25</v>
      </c>
      <c r="B63" s="211"/>
      <c r="C63" s="211"/>
      <c r="D63" s="211"/>
      <c r="E63" s="211"/>
      <c r="F63" s="211"/>
      <c r="G63" s="7">
        <v>56</v>
      </c>
      <c r="H63" s="90">
        <v>0</v>
      </c>
      <c r="I63" s="90">
        <v>0</v>
      </c>
    </row>
    <row r="64" spans="1:9" ht="26.1" customHeight="1">
      <c r="A64" s="211" t="s">
        <v>55</v>
      </c>
      <c r="B64" s="211"/>
      <c r="C64" s="211"/>
      <c r="D64" s="211"/>
      <c r="E64" s="211"/>
      <c r="F64" s="211"/>
      <c r="G64" s="7">
        <v>57</v>
      </c>
      <c r="H64" s="90">
        <v>0</v>
      </c>
      <c r="I64" s="90">
        <v>0</v>
      </c>
    </row>
    <row r="65" spans="1:9" ht="21.6" customHeight="1">
      <c r="A65" s="211" t="s">
        <v>27</v>
      </c>
      <c r="B65" s="211"/>
      <c r="C65" s="211"/>
      <c r="D65" s="211"/>
      <c r="E65" s="211"/>
      <c r="F65" s="211"/>
      <c r="G65" s="7">
        <v>58</v>
      </c>
      <c r="H65" s="90">
        <v>0</v>
      </c>
      <c r="I65" s="90">
        <v>0</v>
      </c>
    </row>
    <row r="66" spans="1:9" ht="21.6" customHeight="1">
      <c r="A66" s="211" t="s">
        <v>28</v>
      </c>
      <c r="B66" s="211"/>
      <c r="C66" s="211"/>
      <c r="D66" s="211"/>
      <c r="E66" s="211"/>
      <c r="F66" s="211"/>
      <c r="G66" s="7">
        <v>59</v>
      </c>
      <c r="H66" s="90">
        <v>0</v>
      </c>
      <c r="I66" s="90">
        <v>0</v>
      </c>
    </row>
    <row r="67" spans="1:9" ht="12.85" customHeight="1">
      <c r="A67" s="211" t="s">
        <v>29</v>
      </c>
      <c r="B67" s="211"/>
      <c r="C67" s="211"/>
      <c r="D67" s="211"/>
      <c r="E67" s="211"/>
      <c r="F67" s="211"/>
      <c r="G67" s="7">
        <v>60</v>
      </c>
      <c r="H67" s="90">
        <v>0</v>
      </c>
      <c r="I67" s="90">
        <v>0</v>
      </c>
    </row>
    <row r="68" spans="1:9" ht="12.85" customHeight="1">
      <c r="A68" s="211" t="s">
        <v>30</v>
      </c>
      <c r="B68" s="211"/>
      <c r="C68" s="211"/>
      <c r="D68" s="211"/>
      <c r="E68" s="211"/>
      <c r="F68" s="211"/>
      <c r="G68" s="7">
        <v>61</v>
      </c>
      <c r="H68" s="90">
        <v>39227.01</v>
      </c>
      <c r="I68" s="90">
        <v>44233.99</v>
      </c>
    </row>
    <row r="69" spans="1:9" ht="12.85" customHeight="1">
      <c r="A69" s="211" t="s">
        <v>56</v>
      </c>
      <c r="B69" s="211"/>
      <c r="C69" s="211"/>
      <c r="D69" s="211"/>
      <c r="E69" s="211"/>
      <c r="F69" s="211"/>
      <c r="G69" s="7">
        <v>62</v>
      </c>
      <c r="H69" s="90">
        <v>0</v>
      </c>
      <c r="I69" s="90">
        <v>0</v>
      </c>
    </row>
    <row r="70" spans="1:9" ht="12.85" customHeight="1">
      <c r="A70" s="211" t="s">
        <v>57</v>
      </c>
      <c r="B70" s="211"/>
      <c r="C70" s="211"/>
      <c r="D70" s="211"/>
      <c r="E70" s="211"/>
      <c r="F70" s="211"/>
      <c r="G70" s="7">
        <v>63</v>
      </c>
      <c r="H70" s="90">
        <v>57502.25</v>
      </c>
      <c r="I70" s="90">
        <v>21644.45</v>
      </c>
    </row>
    <row r="71" spans="1:9" ht="12.85" customHeight="1">
      <c r="A71" s="212" t="s">
        <v>58</v>
      </c>
      <c r="B71" s="212"/>
      <c r="C71" s="212"/>
      <c r="D71" s="212"/>
      <c r="E71" s="212"/>
      <c r="F71" s="212"/>
      <c r="G71" s="7">
        <v>64</v>
      </c>
      <c r="H71" s="90">
        <v>0</v>
      </c>
      <c r="I71" s="90">
        <v>0</v>
      </c>
    </row>
    <row r="72" spans="1:9" ht="12.85" customHeight="1">
      <c r="A72" s="213" t="s">
        <v>302</v>
      </c>
      <c r="B72" s="213"/>
      <c r="C72" s="213"/>
      <c r="D72" s="213"/>
      <c r="E72" s="213"/>
      <c r="F72" s="213"/>
      <c r="G72" s="8">
        <v>65</v>
      </c>
      <c r="H72" s="91">
        <f>H8+H9+H44+H71</f>
        <v>49273212.270000003</v>
      </c>
      <c r="I72" s="91">
        <f>I8+I9+I44+I71</f>
        <v>48847252.759999998</v>
      </c>
    </row>
    <row r="73" spans="1:9" ht="12.85" customHeight="1">
      <c r="A73" s="212" t="s">
        <v>59</v>
      </c>
      <c r="B73" s="212"/>
      <c r="C73" s="212"/>
      <c r="D73" s="212"/>
      <c r="E73" s="212"/>
      <c r="F73" s="212"/>
      <c r="G73" s="7">
        <v>66</v>
      </c>
      <c r="H73" s="90">
        <v>24845745.359999999</v>
      </c>
      <c r="I73" s="90">
        <v>22158826.870000001</v>
      </c>
    </row>
    <row r="74" spans="1:9">
      <c r="A74" s="216" t="s">
        <v>60</v>
      </c>
      <c r="B74" s="217"/>
      <c r="C74" s="217"/>
      <c r="D74" s="217"/>
      <c r="E74" s="217"/>
      <c r="F74" s="217"/>
      <c r="G74" s="217"/>
      <c r="H74" s="217"/>
      <c r="I74" s="217"/>
    </row>
    <row r="75" spans="1:9" ht="24.8" customHeight="1">
      <c r="A75" s="213" t="s">
        <v>440</v>
      </c>
      <c r="B75" s="213"/>
      <c r="C75" s="213"/>
      <c r="D75" s="213"/>
      <c r="E75" s="213"/>
      <c r="F75" s="213"/>
      <c r="G75" s="8">
        <v>67</v>
      </c>
      <c r="H75" s="92">
        <f>H76+H77+H78+H84+H85+H92+H95+H98</f>
        <v>28380855.420000002</v>
      </c>
      <c r="I75" s="92">
        <f>I76+I77+I78+I84+I85+I92+I95+I98</f>
        <v>28884157.260000002</v>
      </c>
    </row>
    <row r="76" spans="1:9" ht="12.85" customHeight="1">
      <c r="A76" s="211" t="s">
        <v>61</v>
      </c>
      <c r="B76" s="211"/>
      <c r="C76" s="211"/>
      <c r="D76" s="211"/>
      <c r="E76" s="211"/>
      <c r="F76" s="211"/>
      <c r="G76" s="7">
        <v>68</v>
      </c>
      <c r="H76" s="90">
        <v>17977569.850000001</v>
      </c>
      <c r="I76" s="90">
        <v>17977569.850000001</v>
      </c>
    </row>
    <row r="77" spans="1:9" ht="12.85" customHeight="1">
      <c r="A77" s="211" t="s">
        <v>62</v>
      </c>
      <c r="B77" s="211"/>
      <c r="C77" s="211"/>
      <c r="D77" s="211"/>
      <c r="E77" s="211"/>
      <c r="F77" s="211"/>
      <c r="G77" s="7">
        <v>69</v>
      </c>
      <c r="H77" s="90">
        <v>0</v>
      </c>
      <c r="I77" s="90">
        <v>0</v>
      </c>
    </row>
    <row r="78" spans="1:9" ht="12.85" customHeight="1">
      <c r="A78" s="215" t="s">
        <v>63</v>
      </c>
      <c r="B78" s="215"/>
      <c r="C78" s="215"/>
      <c r="D78" s="215"/>
      <c r="E78" s="215"/>
      <c r="F78" s="215"/>
      <c r="G78" s="8">
        <v>70</v>
      </c>
      <c r="H78" s="92">
        <f>SUM(H79:H83)</f>
        <v>898878.49</v>
      </c>
      <c r="I78" s="92">
        <f>SUM(I79:I83)</f>
        <v>898878.49</v>
      </c>
    </row>
    <row r="79" spans="1:9" ht="12.85" customHeight="1">
      <c r="A79" s="211" t="s">
        <v>64</v>
      </c>
      <c r="B79" s="211"/>
      <c r="C79" s="211"/>
      <c r="D79" s="211"/>
      <c r="E79" s="211"/>
      <c r="F79" s="211"/>
      <c r="G79" s="7">
        <v>71</v>
      </c>
      <c r="H79" s="90">
        <v>898878.49</v>
      </c>
      <c r="I79" s="90">
        <v>898878.49</v>
      </c>
    </row>
    <row r="80" spans="1:9" ht="12.85" customHeight="1">
      <c r="A80" s="211" t="s">
        <v>65</v>
      </c>
      <c r="B80" s="211"/>
      <c r="C80" s="211"/>
      <c r="D80" s="211"/>
      <c r="E80" s="211"/>
      <c r="F80" s="211"/>
      <c r="G80" s="7">
        <v>72</v>
      </c>
      <c r="H80" s="90">
        <v>1035444.85</v>
      </c>
      <c r="I80" s="90">
        <v>349265.53</v>
      </c>
    </row>
    <row r="81" spans="1:9" ht="12.85" customHeight="1">
      <c r="A81" s="211" t="s">
        <v>66</v>
      </c>
      <c r="B81" s="211"/>
      <c r="C81" s="211"/>
      <c r="D81" s="211"/>
      <c r="E81" s="211"/>
      <c r="F81" s="211"/>
      <c r="G81" s="7">
        <v>73</v>
      </c>
      <c r="H81" s="90">
        <v>-1035444.85</v>
      </c>
      <c r="I81" s="90">
        <v>-349265.53</v>
      </c>
    </row>
    <row r="82" spans="1:9" ht="12.85" customHeight="1">
      <c r="A82" s="211" t="s">
        <v>67</v>
      </c>
      <c r="B82" s="211"/>
      <c r="C82" s="211"/>
      <c r="D82" s="211"/>
      <c r="E82" s="211"/>
      <c r="F82" s="211"/>
      <c r="G82" s="7">
        <v>74</v>
      </c>
      <c r="H82" s="90">
        <v>0</v>
      </c>
      <c r="I82" s="90">
        <v>0</v>
      </c>
    </row>
    <row r="83" spans="1:9" ht="12.85" customHeight="1">
      <c r="A83" s="211" t="s">
        <v>68</v>
      </c>
      <c r="B83" s="211"/>
      <c r="C83" s="211"/>
      <c r="D83" s="211"/>
      <c r="E83" s="211"/>
      <c r="F83" s="211"/>
      <c r="G83" s="7">
        <v>75</v>
      </c>
      <c r="H83" s="90">
        <v>0</v>
      </c>
      <c r="I83" s="90">
        <v>0</v>
      </c>
    </row>
    <row r="84" spans="1:9" ht="12.85" customHeight="1">
      <c r="A84" s="214" t="s">
        <v>69</v>
      </c>
      <c r="B84" s="214"/>
      <c r="C84" s="214"/>
      <c r="D84" s="214"/>
      <c r="E84" s="214"/>
      <c r="F84" s="214"/>
      <c r="G84" s="20">
        <v>76</v>
      </c>
      <c r="H84" s="93">
        <v>0</v>
      </c>
      <c r="I84" s="93">
        <v>0</v>
      </c>
    </row>
    <row r="85" spans="1:9" ht="12.85" customHeight="1">
      <c r="A85" s="215" t="s">
        <v>430</v>
      </c>
      <c r="B85" s="215"/>
      <c r="C85" s="215"/>
      <c r="D85" s="215"/>
      <c r="E85" s="215"/>
      <c r="F85" s="215"/>
      <c r="G85" s="8">
        <v>77</v>
      </c>
      <c r="H85" s="91">
        <f>H86+H87+H88+H89+H90+H91</f>
        <v>3087644.06</v>
      </c>
      <c r="I85" s="91">
        <f>I86+I87+I88+I89+I90+I91</f>
        <v>3087644.06</v>
      </c>
    </row>
    <row r="86" spans="1:9" ht="25.5" customHeight="1">
      <c r="A86" s="211" t="s">
        <v>425</v>
      </c>
      <c r="B86" s="211"/>
      <c r="C86" s="211"/>
      <c r="D86" s="211"/>
      <c r="E86" s="211"/>
      <c r="F86" s="211"/>
      <c r="G86" s="7">
        <v>78</v>
      </c>
      <c r="H86" s="90">
        <v>3087644.06</v>
      </c>
      <c r="I86" s="90">
        <v>3087644.06</v>
      </c>
    </row>
    <row r="87" spans="1:9" ht="12.85" customHeight="1">
      <c r="A87" s="211" t="s">
        <v>70</v>
      </c>
      <c r="B87" s="211"/>
      <c r="C87" s="211"/>
      <c r="D87" s="211"/>
      <c r="E87" s="211"/>
      <c r="F87" s="211"/>
      <c r="G87" s="7">
        <v>79</v>
      </c>
      <c r="H87" s="90">
        <v>0</v>
      </c>
      <c r="I87" s="90">
        <v>0</v>
      </c>
    </row>
    <row r="88" spans="1:9" ht="12.85" customHeight="1">
      <c r="A88" s="211" t="s">
        <v>71</v>
      </c>
      <c r="B88" s="211"/>
      <c r="C88" s="211"/>
      <c r="D88" s="211"/>
      <c r="E88" s="211"/>
      <c r="F88" s="211"/>
      <c r="G88" s="7">
        <v>80</v>
      </c>
      <c r="H88" s="90">
        <v>0</v>
      </c>
      <c r="I88" s="90">
        <v>0</v>
      </c>
    </row>
    <row r="89" spans="1:9" ht="12.85" customHeight="1">
      <c r="A89" s="211" t="s">
        <v>347</v>
      </c>
      <c r="B89" s="211"/>
      <c r="C89" s="211"/>
      <c r="D89" s="211"/>
      <c r="E89" s="211"/>
      <c r="F89" s="211"/>
      <c r="G89" s="7">
        <v>81</v>
      </c>
      <c r="H89" s="90">
        <v>0</v>
      </c>
      <c r="I89" s="90">
        <v>0</v>
      </c>
    </row>
    <row r="90" spans="1:9" ht="26.25" customHeight="1">
      <c r="A90" s="211" t="s">
        <v>348</v>
      </c>
      <c r="B90" s="211"/>
      <c r="C90" s="211"/>
      <c r="D90" s="211"/>
      <c r="E90" s="211"/>
      <c r="F90" s="211"/>
      <c r="G90" s="7">
        <v>82</v>
      </c>
      <c r="H90" s="90">
        <v>0</v>
      </c>
      <c r="I90" s="90">
        <v>0</v>
      </c>
    </row>
    <row r="91" spans="1:9">
      <c r="A91" s="211" t="s">
        <v>426</v>
      </c>
      <c r="B91" s="211"/>
      <c r="C91" s="211"/>
      <c r="D91" s="211"/>
      <c r="E91" s="211"/>
      <c r="F91" s="211"/>
      <c r="G91" s="7">
        <v>83</v>
      </c>
      <c r="H91" s="90">
        <v>0</v>
      </c>
      <c r="I91" s="90">
        <v>0</v>
      </c>
    </row>
    <row r="92" spans="1:9" ht="12.85" customHeight="1">
      <c r="A92" s="215" t="s">
        <v>431</v>
      </c>
      <c r="B92" s="215"/>
      <c r="C92" s="215"/>
      <c r="D92" s="215"/>
      <c r="E92" s="215"/>
      <c r="F92" s="215"/>
      <c r="G92" s="8">
        <v>84</v>
      </c>
      <c r="H92" s="91">
        <f>H93-H94</f>
        <v>4948987.07</v>
      </c>
      <c r="I92" s="91">
        <f>I93-I94</f>
        <v>5657579.1799999997</v>
      </c>
    </row>
    <row r="93" spans="1:9" ht="12.85" customHeight="1">
      <c r="A93" s="211" t="s">
        <v>72</v>
      </c>
      <c r="B93" s="211"/>
      <c r="C93" s="211"/>
      <c r="D93" s="211"/>
      <c r="E93" s="211"/>
      <c r="F93" s="211"/>
      <c r="G93" s="7">
        <v>85</v>
      </c>
      <c r="H93" s="90">
        <v>4948987.07</v>
      </c>
      <c r="I93" s="90">
        <v>5657579.1799999997</v>
      </c>
    </row>
    <row r="94" spans="1:9" ht="12.85" customHeight="1">
      <c r="A94" s="211" t="s">
        <v>73</v>
      </c>
      <c r="B94" s="211"/>
      <c r="C94" s="211"/>
      <c r="D94" s="211"/>
      <c r="E94" s="211"/>
      <c r="F94" s="211"/>
      <c r="G94" s="7">
        <v>86</v>
      </c>
      <c r="H94" s="90">
        <v>0</v>
      </c>
      <c r="I94" s="90">
        <v>0</v>
      </c>
    </row>
    <row r="95" spans="1:9" ht="12.85" customHeight="1">
      <c r="A95" s="215" t="s">
        <v>432</v>
      </c>
      <c r="B95" s="215"/>
      <c r="C95" s="215"/>
      <c r="D95" s="215"/>
      <c r="E95" s="215"/>
      <c r="F95" s="215"/>
      <c r="G95" s="8">
        <v>87</v>
      </c>
      <c r="H95" s="91">
        <f>H96-H97</f>
        <v>1467775.95</v>
      </c>
      <c r="I95" s="91">
        <f>I96-I97</f>
        <v>1262485.68</v>
      </c>
    </row>
    <row r="96" spans="1:9" ht="12.85" customHeight="1">
      <c r="A96" s="211" t="s">
        <v>74</v>
      </c>
      <c r="B96" s="211"/>
      <c r="C96" s="211"/>
      <c r="D96" s="211"/>
      <c r="E96" s="211"/>
      <c r="F96" s="211"/>
      <c r="G96" s="7">
        <v>88</v>
      </c>
      <c r="H96" s="90">
        <v>1467775.95</v>
      </c>
      <c r="I96" s="90">
        <v>1262485.68</v>
      </c>
    </row>
    <row r="97" spans="1:9" ht="12.85" customHeight="1">
      <c r="A97" s="211" t="s">
        <v>75</v>
      </c>
      <c r="B97" s="211"/>
      <c r="C97" s="211"/>
      <c r="D97" s="211"/>
      <c r="E97" s="211"/>
      <c r="F97" s="211"/>
      <c r="G97" s="7">
        <v>89</v>
      </c>
      <c r="H97" s="90">
        <v>0</v>
      </c>
      <c r="I97" s="90">
        <v>0</v>
      </c>
    </row>
    <row r="98" spans="1:9" ht="12.85" customHeight="1">
      <c r="A98" s="211" t="s">
        <v>76</v>
      </c>
      <c r="B98" s="211"/>
      <c r="C98" s="211"/>
      <c r="D98" s="211"/>
      <c r="E98" s="211"/>
      <c r="F98" s="211"/>
      <c r="G98" s="7">
        <v>90</v>
      </c>
      <c r="H98" s="90">
        <v>0</v>
      </c>
      <c r="I98" s="90">
        <v>0</v>
      </c>
    </row>
    <row r="99" spans="1:9" ht="12.85" customHeight="1">
      <c r="A99" s="213" t="s">
        <v>433</v>
      </c>
      <c r="B99" s="213"/>
      <c r="C99" s="213"/>
      <c r="D99" s="213"/>
      <c r="E99" s="213"/>
      <c r="F99" s="213"/>
      <c r="G99" s="8">
        <v>91</v>
      </c>
      <c r="H99" s="91">
        <f>SUM(H100:H105)</f>
        <v>507560.96000000002</v>
      </c>
      <c r="I99" s="91">
        <f>SUM(I100:I105)</f>
        <v>517962.76</v>
      </c>
    </row>
    <row r="100" spans="1:9" ht="12.85" customHeight="1">
      <c r="A100" s="211" t="s">
        <v>77</v>
      </c>
      <c r="B100" s="211"/>
      <c r="C100" s="211"/>
      <c r="D100" s="211"/>
      <c r="E100" s="211"/>
      <c r="F100" s="211"/>
      <c r="G100" s="7">
        <v>92</v>
      </c>
      <c r="H100" s="90">
        <v>507560.96000000002</v>
      </c>
      <c r="I100" s="90">
        <v>517962.76</v>
      </c>
    </row>
    <row r="101" spans="1:9" ht="12.85" customHeight="1">
      <c r="A101" s="211" t="s">
        <v>78</v>
      </c>
      <c r="B101" s="211"/>
      <c r="C101" s="211"/>
      <c r="D101" s="211"/>
      <c r="E101" s="211"/>
      <c r="F101" s="211"/>
      <c r="G101" s="7">
        <v>93</v>
      </c>
      <c r="H101" s="90">
        <v>0</v>
      </c>
      <c r="I101" s="90">
        <v>0</v>
      </c>
    </row>
    <row r="102" spans="1:9" ht="12.85" customHeight="1">
      <c r="A102" s="211" t="s">
        <v>79</v>
      </c>
      <c r="B102" s="211"/>
      <c r="C102" s="211"/>
      <c r="D102" s="211"/>
      <c r="E102" s="211"/>
      <c r="F102" s="211"/>
      <c r="G102" s="7">
        <v>94</v>
      </c>
      <c r="H102" s="90">
        <v>0</v>
      </c>
      <c r="I102" s="90">
        <v>0</v>
      </c>
    </row>
    <row r="103" spans="1:9" ht="12.85" customHeight="1">
      <c r="A103" s="211" t="s">
        <v>80</v>
      </c>
      <c r="B103" s="211"/>
      <c r="C103" s="211"/>
      <c r="D103" s="211"/>
      <c r="E103" s="211"/>
      <c r="F103" s="211"/>
      <c r="G103" s="7">
        <v>95</v>
      </c>
      <c r="H103" s="90">
        <v>0</v>
      </c>
      <c r="I103" s="90">
        <v>0</v>
      </c>
    </row>
    <row r="104" spans="1:9" ht="12.85" customHeight="1">
      <c r="A104" s="211" t="s">
        <v>81</v>
      </c>
      <c r="B104" s="211"/>
      <c r="C104" s="211"/>
      <c r="D104" s="211"/>
      <c r="E104" s="211"/>
      <c r="F104" s="211"/>
      <c r="G104" s="7">
        <v>96</v>
      </c>
      <c r="H104" s="90">
        <v>0</v>
      </c>
      <c r="I104" s="90">
        <v>0</v>
      </c>
    </row>
    <row r="105" spans="1:9" ht="12.85" customHeight="1">
      <c r="A105" s="211" t="s">
        <v>82</v>
      </c>
      <c r="B105" s="211"/>
      <c r="C105" s="211"/>
      <c r="D105" s="211"/>
      <c r="E105" s="211"/>
      <c r="F105" s="211"/>
      <c r="G105" s="7">
        <v>97</v>
      </c>
      <c r="H105" s="90">
        <v>0</v>
      </c>
      <c r="I105" s="90">
        <v>0</v>
      </c>
    </row>
    <row r="106" spans="1:9" ht="12.85" customHeight="1">
      <c r="A106" s="213" t="s">
        <v>434</v>
      </c>
      <c r="B106" s="213"/>
      <c r="C106" s="213"/>
      <c r="D106" s="213"/>
      <c r="E106" s="213"/>
      <c r="F106" s="213"/>
      <c r="G106" s="8">
        <v>98</v>
      </c>
      <c r="H106" s="91">
        <f>SUM(H107:H117)</f>
        <v>11854589.25</v>
      </c>
      <c r="I106" s="91">
        <f>SUM(I107:I117)</f>
        <v>10976645.73</v>
      </c>
    </row>
    <row r="107" spans="1:9" ht="12.85" customHeight="1">
      <c r="A107" s="211" t="s">
        <v>83</v>
      </c>
      <c r="B107" s="211"/>
      <c r="C107" s="211"/>
      <c r="D107" s="211"/>
      <c r="E107" s="211"/>
      <c r="F107" s="211"/>
      <c r="G107" s="7">
        <v>99</v>
      </c>
      <c r="H107" s="90">
        <v>0</v>
      </c>
      <c r="I107" s="90">
        <v>0</v>
      </c>
    </row>
    <row r="108" spans="1:9" ht="24.65" customHeight="1">
      <c r="A108" s="211" t="s">
        <v>84</v>
      </c>
      <c r="B108" s="211"/>
      <c r="C108" s="211"/>
      <c r="D108" s="211"/>
      <c r="E108" s="211"/>
      <c r="F108" s="211"/>
      <c r="G108" s="7">
        <v>100</v>
      </c>
      <c r="H108" s="90">
        <v>10803278.210000001</v>
      </c>
      <c r="I108" s="90">
        <v>9936262.3300000001</v>
      </c>
    </row>
    <row r="109" spans="1:9" ht="12.85" customHeight="1">
      <c r="A109" s="211" t="s">
        <v>85</v>
      </c>
      <c r="B109" s="211"/>
      <c r="C109" s="211"/>
      <c r="D109" s="211"/>
      <c r="E109" s="211"/>
      <c r="F109" s="211"/>
      <c r="G109" s="7">
        <v>101</v>
      </c>
      <c r="H109" s="90">
        <v>0</v>
      </c>
      <c r="I109" s="90">
        <v>0</v>
      </c>
    </row>
    <row r="110" spans="1:9" ht="21.6" customHeight="1">
      <c r="A110" s="211" t="s">
        <v>86</v>
      </c>
      <c r="B110" s="211"/>
      <c r="C110" s="211"/>
      <c r="D110" s="211"/>
      <c r="E110" s="211"/>
      <c r="F110" s="211"/>
      <c r="G110" s="7">
        <v>102</v>
      </c>
      <c r="H110" s="90">
        <v>0</v>
      </c>
      <c r="I110" s="90">
        <v>0</v>
      </c>
    </row>
    <row r="111" spans="1:9" ht="12.85" customHeight="1">
      <c r="A111" s="211" t="s">
        <v>87</v>
      </c>
      <c r="B111" s="211"/>
      <c r="C111" s="211"/>
      <c r="D111" s="211"/>
      <c r="E111" s="211"/>
      <c r="F111" s="211"/>
      <c r="G111" s="7">
        <v>103</v>
      </c>
      <c r="H111" s="90">
        <v>0</v>
      </c>
      <c r="I111" s="90">
        <v>0</v>
      </c>
    </row>
    <row r="112" spans="1:9" ht="12.85" customHeight="1">
      <c r="A112" s="211" t="s">
        <v>88</v>
      </c>
      <c r="B112" s="211"/>
      <c r="C112" s="211"/>
      <c r="D112" s="211"/>
      <c r="E112" s="211"/>
      <c r="F112" s="211"/>
      <c r="G112" s="7">
        <v>104</v>
      </c>
      <c r="H112" s="90">
        <v>11092.58</v>
      </c>
      <c r="I112" s="90">
        <v>1767.12</v>
      </c>
    </row>
    <row r="113" spans="1:9" ht="12.85" customHeight="1">
      <c r="A113" s="211" t="s">
        <v>89</v>
      </c>
      <c r="B113" s="211"/>
      <c r="C113" s="211"/>
      <c r="D113" s="211"/>
      <c r="E113" s="211"/>
      <c r="F113" s="211"/>
      <c r="G113" s="7">
        <v>105</v>
      </c>
      <c r="H113" s="90">
        <v>0</v>
      </c>
      <c r="I113" s="90">
        <v>0</v>
      </c>
    </row>
    <row r="114" spans="1:9" ht="12.85" customHeight="1">
      <c r="A114" s="211" t="s">
        <v>90</v>
      </c>
      <c r="B114" s="211"/>
      <c r="C114" s="211"/>
      <c r="D114" s="211"/>
      <c r="E114" s="211"/>
      <c r="F114" s="211"/>
      <c r="G114" s="7">
        <v>106</v>
      </c>
      <c r="H114" s="90">
        <v>0</v>
      </c>
      <c r="I114" s="90">
        <v>0</v>
      </c>
    </row>
    <row r="115" spans="1:9" ht="12.85" customHeight="1">
      <c r="A115" s="211" t="s">
        <v>91</v>
      </c>
      <c r="B115" s="211"/>
      <c r="C115" s="211"/>
      <c r="D115" s="211"/>
      <c r="E115" s="211"/>
      <c r="F115" s="211"/>
      <c r="G115" s="7">
        <v>107</v>
      </c>
      <c r="H115" s="90">
        <v>0</v>
      </c>
      <c r="I115" s="90">
        <v>0</v>
      </c>
    </row>
    <row r="116" spans="1:9" ht="12.85" customHeight="1">
      <c r="A116" s="211" t="s">
        <v>92</v>
      </c>
      <c r="B116" s="211"/>
      <c r="C116" s="211"/>
      <c r="D116" s="211"/>
      <c r="E116" s="211"/>
      <c r="F116" s="211"/>
      <c r="G116" s="7">
        <v>108</v>
      </c>
      <c r="H116" s="90">
        <v>362442.94</v>
      </c>
      <c r="I116" s="90">
        <v>360840.76</v>
      </c>
    </row>
    <row r="117" spans="1:9" ht="12.85" customHeight="1">
      <c r="A117" s="211" t="s">
        <v>93</v>
      </c>
      <c r="B117" s="211"/>
      <c r="C117" s="211"/>
      <c r="D117" s="211"/>
      <c r="E117" s="211"/>
      <c r="F117" s="211"/>
      <c r="G117" s="7">
        <v>109</v>
      </c>
      <c r="H117" s="90">
        <v>677775.52</v>
      </c>
      <c r="I117" s="90">
        <v>677775.52</v>
      </c>
    </row>
    <row r="118" spans="1:9" ht="12.85" customHeight="1">
      <c r="A118" s="213" t="s">
        <v>435</v>
      </c>
      <c r="B118" s="213"/>
      <c r="C118" s="213"/>
      <c r="D118" s="213"/>
      <c r="E118" s="213"/>
      <c r="F118" s="213"/>
      <c r="G118" s="8">
        <v>110</v>
      </c>
      <c r="H118" s="91">
        <f>SUM(H119:H132)</f>
        <v>8530206.6400000006</v>
      </c>
      <c r="I118" s="91">
        <f>SUM(I119:I132)</f>
        <v>8468487.0099999998</v>
      </c>
    </row>
    <row r="119" spans="1:9" ht="12.85" customHeight="1">
      <c r="A119" s="211" t="s">
        <v>83</v>
      </c>
      <c r="B119" s="211"/>
      <c r="C119" s="211"/>
      <c r="D119" s="211"/>
      <c r="E119" s="211"/>
      <c r="F119" s="211"/>
      <c r="G119" s="7">
        <v>111</v>
      </c>
      <c r="H119" s="90">
        <v>303326.89</v>
      </c>
      <c r="I119" s="90">
        <v>329311.48</v>
      </c>
    </row>
    <row r="120" spans="1:9" ht="22.35" customHeight="1">
      <c r="A120" s="211" t="s">
        <v>84</v>
      </c>
      <c r="B120" s="211"/>
      <c r="C120" s="211"/>
      <c r="D120" s="211"/>
      <c r="E120" s="211"/>
      <c r="F120" s="211"/>
      <c r="G120" s="7">
        <v>112</v>
      </c>
      <c r="H120" s="90">
        <v>7895529.1699999999</v>
      </c>
      <c r="I120" s="90">
        <v>8005208.6500000004</v>
      </c>
    </row>
    <row r="121" spans="1:9" ht="12.85" customHeight="1">
      <c r="A121" s="211" t="s">
        <v>85</v>
      </c>
      <c r="B121" s="211"/>
      <c r="C121" s="211"/>
      <c r="D121" s="211"/>
      <c r="E121" s="211"/>
      <c r="F121" s="211"/>
      <c r="G121" s="7">
        <v>113</v>
      </c>
      <c r="H121" s="90">
        <v>0</v>
      </c>
      <c r="I121" s="90">
        <v>0</v>
      </c>
    </row>
    <row r="122" spans="1:9" ht="23.5" customHeight="1">
      <c r="A122" s="211" t="s">
        <v>86</v>
      </c>
      <c r="B122" s="211"/>
      <c r="C122" s="211"/>
      <c r="D122" s="211"/>
      <c r="E122" s="211"/>
      <c r="F122" s="211"/>
      <c r="G122" s="7">
        <v>114</v>
      </c>
      <c r="H122" s="90">
        <v>0</v>
      </c>
      <c r="I122" s="90">
        <v>0</v>
      </c>
    </row>
    <row r="123" spans="1:9" ht="12.85" customHeight="1">
      <c r="A123" s="211" t="s">
        <v>87</v>
      </c>
      <c r="B123" s="211"/>
      <c r="C123" s="211"/>
      <c r="D123" s="211"/>
      <c r="E123" s="211"/>
      <c r="F123" s="211"/>
      <c r="G123" s="7">
        <v>115</v>
      </c>
      <c r="H123" s="90">
        <v>0</v>
      </c>
      <c r="I123" s="90">
        <v>0</v>
      </c>
    </row>
    <row r="124" spans="1:9" ht="12.85" customHeight="1">
      <c r="A124" s="211" t="s">
        <v>88</v>
      </c>
      <c r="B124" s="211"/>
      <c r="C124" s="211"/>
      <c r="D124" s="211"/>
      <c r="E124" s="211"/>
      <c r="F124" s="211"/>
      <c r="G124" s="7">
        <v>116</v>
      </c>
      <c r="H124" s="90">
        <v>14818.79</v>
      </c>
      <c r="I124" s="90">
        <v>6826.74</v>
      </c>
    </row>
    <row r="125" spans="1:9" ht="12.85" customHeight="1">
      <c r="A125" s="211" t="s">
        <v>89</v>
      </c>
      <c r="B125" s="211"/>
      <c r="C125" s="211"/>
      <c r="D125" s="211"/>
      <c r="E125" s="211"/>
      <c r="F125" s="211"/>
      <c r="G125" s="7">
        <v>117</v>
      </c>
      <c r="H125" s="90">
        <v>0</v>
      </c>
      <c r="I125" s="90">
        <v>0</v>
      </c>
    </row>
    <row r="126" spans="1:9" ht="12.85" customHeight="1">
      <c r="A126" s="211" t="s">
        <v>90</v>
      </c>
      <c r="B126" s="211"/>
      <c r="C126" s="211"/>
      <c r="D126" s="211"/>
      <c r="E126" s="211"/>
      <c r="F126" s="211"/>
      <c r="G126" s="7">
        <v>118</v>
      </c>
      <c r="H126" s="90">
        <v>223269.2</v>
      </c>
      <c r="I126" s="90">
        <v>43373.919999999998</v>
      </c>
    </row>
    <row r="127" spans="1:9">
      <c r="A127" s="211" t="s">
        <v>91</v>
      </c>
      <c r="B127" s="211"/>
      <c r="C127" s="211"/>
      <c r="D127" s="211"/>
      <c r="E127" s="211"/>
      <c r="F127" s="211"/>
      <c r="G127" s="7">
        <v>119</v>
      </c>
      <c r="H127" s="90">
        <v>0</v>
      </c>
      <c r="I127" s="90">
        <v>0</v>
      </c>
    </row>
    <row r="128" spans="1:9">
      <c r="A128" s="211" t="s">
        <v>94</v>
      </c>
      <c r="B128" s="211"/>
      <c r="C128" s="211"/>
      <c r="D128" s="211"/>
      <c r="E128" s="211"/>
      <c r="F128" s="211"/>
      <c r="G128" s="7">
        <v>120</v>
      </c>
      <c r="H128" s="90">
        <v>34300.550000000003</v>
      </c>
      <c r="I128" s="90">
        <v>41532.959999999999</v>
      </c>
    </row>
    <row r="129" spans="1:9">
      <c r="A129" s="211" t="s">
        <v>95</v>
      </c>
      <c r="B129" s="211"/>
      <c r="C129" s="211"/>
      <c r="D129" s="211"/>
      <c r="E129" s="211"/>
      <c r="F129" s="211"/>
      <c r="G129" s="7">
        <v>121</v>
      </c>
      <c r="H129" s="90">
        <v>48255.14</v>
      </c>
      <c r="I129" s="90">
        <v>33397.46</v>
      </c>
    </row>
    <row r="130" spans="1:9">
      <c r="A130" s="211" t="s">
        <v>96</v>
      </c>
      <c r="B130" s="211"/>
      <c r="C130" s="211"/>
      <c r="D130" s="211"/>
      <c r="E130" s="211"/>
      <c r="F130" s="211"/>
      <c r="G130" s="7">
        <v>122</v>
      </c>
      <c r="H130" s="90">
        <v>0</v>
      </c>
      <c r="I130" s="90">
        <v>0</v>
      </c>
    </row>
    <row r="131" spans="1:9">
      <c r="A131" s="211" t="s">
        <v>97</v>
      </c>
      <c r="B131" s="211"/>
      <c r="C131" s="211"/>
      <c r="D131" s="211"/>
      <c r="E131" s="211"/>
      <c r="F131" s="211"/>
      <c r="G131" s="7">
        <v>123</v>
      </c>
      <c r="H131" s="90">
        <v>0</v>
      </c>
      <c r="I131" s="90">
        <v>0</v>
      </c>
    </row>
    <row r="132" spans="1:9">
      <c r="A132" s="211" t="s">
        <v>98</v>
      </c>
      <c r="B132" s="211"/>
      <c r="C132" s="211"/>
      <c r="D132" s="211"/>
      <c r="E132" s="211"/>
      <c r="F132" s="211"/>
      <c r="G132" s="7">
        <v>124</v>
      </c>
      <c r="H132" s="90">
        <v>10706.9</v>
      </c>
      <c r="I132" s="90">
        <v>8835.7999999999993</v>
      </c>
    </row>
    <row r="133" spans="1:9" ht="22.35" customHeight="1">
      <c r="A133" s="212" t="s">
        <v>99</v>
      </c>
      <c r="B133" s="212"/>
      <c r="C133" s="212"/>
      <c r="D133" s="212"/>
      <c r="E133" s="212"/>
      <c r="F133" s="212"/>
      <c r="G133" s="7">
        <v>125</v>
      </c>
      <c r="H133" s="90">
        <v>0</v>
      </c>
      <c r="I133" s="90">
        <v>0</v>
      </c>
    </row>
    <row r="134" spans="1:9" ht="12.85" customHeight="1">
      <c r="A134" s="213" t="s">
        <v>436</v>
      </c>
      <c r="B134" s="213"/>
      <c r="C134" s="213"/>
      <c r="D134" s="213"/>
      <c r="E134" s="213"/>
      <c r="F134" s="213"/>
      <c r="G134" s="8">
        <v>126</v>
      </c>
      <c r="H134" s="91">
        <f>H75+H99+H106+H118+H133</f>
        <v>49273212.270000003</v>
      </c>
      <c r="I134" s="91">
        <f>I75+I99+I106+I118+I133</f>
        <v>48847252.759999998</v>
      </c>
    </row>
    <row r="135" spans="1:9">
      <c r="A135" s="212" t="s">
        <v>100</v>
      </c>
      <c r="B135" s="212"/>
      <c r="C135" s="212"/>
      <c r="D135" s="212"/>
      <c r="E135" s="212"/>
      <c r="F135" s="212"/>
      <c r="G135" s="7">
        <v>127</v>
      </c>
      <c r="H135" s="90">
        <v>24845745.359999999</v>
      </c>
      <c r="I135" s="90">
        <v>22158826.870000001</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68" fitToHeight="2"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92" zoomScale="110" zoomScaleNormal="115" zoomScaleSheetLayoutView="110" workbookViewId="0">
      <selection activeCell="H22" sqref="H22"/>
    </sheetView>
  </sheetViews>
  <sheetFormatPr defaultRowHeight="12.7"/>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c r="A1" s="248" t="s">
        <v>102</v>
      </c>
      <c r="B1" s="249"/>
      <c r="C1" s="249"/>
      <c r="D1" s="249"/>
      <c r="E1" s="249"/>
      <c r="F1" s="249"/>
      <c r="G1" s="249"/>
      <c r="H1" s="249"/>
      <c r="I1" s="249"/>
    </row>
    <row r="2" spans="1:11">
      <c r="A2" s="250" t="s">
        <v>466</v>
      </c>
      <c r="B2" s="251"/>
      <c r="C2" s="251"/>
      <c r="D2" s="251"/>
      <c r="E2" s="251"/>
      <c r="F2" s="251"/>
      <c r="G2" s="251"/>
      <c r="H2" s="251"/>
      <c r="I2" s="251"/>
    </row>
    <row r="3" spans="1:11">
      <c r="A3" s="252" t="s">
        <v>439</v>
      </c>
      <c r="B3" s="253"/>
      <c r="C3" s="253"/>
      <c r="D3" s="253"/>
      <c r="E3" s="253"/>
      <c r="F3" s="253"/>
      <c r="G3" s="253"/>
      <c r="H3" s="253"/>
      <c r="I3" s="253"/>
      <c r="J3" s="254"/>
      <c r="K3" s="254"/>
    </row>
    <row r="4" spans="1:11">
      <c r="A4" s="255" t="s">
        <v>450</v>
      </c>
      <c r="B4" s="256"/>
      <c r="C4" s="256"/>
      <c r="D4" s="256"/>
      <c r="E4" s="256"/>
      <c r="F4" s="256"/>
      <c r="G4" s="256"/>
      <c r="H4" s="256"/>
      <c r="I4" s="256"/>
      <c r="J4" s="257"/>
      <c r="K4" s="257"/>
    </row>
    <row r="5" spans="1:11" ht="22.35" customHeight="1">
      <c r="A5" s="258" t="s">
        <v>2</v>
      </c>
      <c r="B5" s="259"/>
      <c r="C5" s="259"/>
      <c r="D5" s="259"/>
      <c r="E5" s="259"/>
      <c r="F5" s="259"/>
      <c r="G5" s="258" t="s">
        <v>103</v>
      </c>
      <c r="H5" s="260" t="s">
        <v>299</v>
      </c>
      <c r="I5" s="261"/>
      <c r="J5" s="260" t="s">
        <v>278</v>
      </c>
      <c r="K5" s="261"/>
    </row>
    <row r="6" spans="1:11">
      <c r="A6" s="259"/>
      <c r="B6" s="259"/>
      <c r="C6" s="259"/>
      <c r="D6" s="259"/>
      <c r="E6" s="259"/>
      <c r="F6" s="259"/>
      <c r="G6" s="259"/>
      <c r="H6" s="23" t="s">
        <v>292</v>
      </c>
      <c r="I6" s="23" t="s">
        <v>293</v>
      </c>
      <c r="J6" s="23" t="s">
        <v>292</v>
      </c>
      <c r="K6" s="23" t="s">
        <v>293</v>
      </c>
    </row>
    <row r="7" spans="1:11">
      <c r="A7" s="246">
        <v>1</v>
      </c>
      <c r="B7" s="247"/>
      <c r="C7" s="247"/>
      <c r="D7" s="247"/>
      <c r="E7" s="247"/>
      <c r="F7" s="247"/>
      <c r="G7" s="24">
        <v>2</v>
      </c>
      <c r="H7" s="23">
        <v>3</v>
      </c>
      <c r="I7" s="23">
        <v>4</v>
      </c>
      <c r="J7" s="23">
        <v>5</v>
      </c>
      <c r="K7" s="23">
        <v>6</v>
      </c>
    </row>
    <row r="8" spans="1:11" ht="12.85" customHeight="1">
      <c r="A8" s="242" t="s">
        <v>349</v>
      </c>
      <c r="B8" s="242"/>
      <c r="C8" s="242"/>
      <c r="D8" s="242"/>
      <c r="E8" s="242"/>
      <c r="F8" s="242"/>
      <c r="G8" s="8">
        <v>1</v>
      </c>
      <c r="H8" s="94">
        <f>SUM(H9:H13)</f>
        <v>612330</v>
      </c>
      <c r="I8" s="94">
        <f>SUM(I9:I13)</f>
        <v>-64174</v>
      </c>
      <c r="J8" s="94">
        <f>SUM(J9:J13)</f>
        <v>35478.78</v>
      </c>
      <c r="K8" s="94">
        <f>SUM(K9:K13)</f>
        <v>17327.82</v>
      </c>
    </row>
    <row r="9" spans="1:11" ht="12.85" customHeight="1">
      <c r="A9" s="211" t="s">
        <v>115</v>
      </c>
      <c r="B9" s="211"/>
      <c r="C9" s="211"/>
      <c r="D9" s="211"/>
      <c r="E9" s="211"/>
      <c r="F9" s="211"/>
      <c r="G9" s="7">
        <v>2</v>
      </c>
      <c r="H9" s="95">
        <v>0</v>
      </c>
      <c r="I9" s="95">
        <v>0</v>
      </c>
      <c r="J9" s="95">
        <v>0</v>
      </c>
      <c r="K9" s="95">
        <v>0</v>
      </c>
    </row>
    <row r="10" spans="1:11" ht="12.85" customHeight="1">
      <c r="A10" s="211" t="s">
        <v>437</v>
      </c>
      <c r="B10" s="211"/>
      <c r="C10" s="211"/>
      <c r="D10" s="211"/>
      <c r="E10" s="211"/>
      <c r="F10" s="211"/>
      <c r="G10" s="7">
        <v>3</v>
      </c>
      <c r="H10" s="95">
        <v>604559</v>
      </c>
      <c r="I10" s="95">
        <v>-68856</v>
      </c>
      <c r="J10" s="95">
        <v>15812.53</v>
      </c>
      <c r="K10" s="95">
        <v>0</v>
      </c>
    </row>
    <row r="11" spans="1:11" ht="12.85" customHeight="1">
      <c r="A11" s="211" t="s">
        <v>116</v>
      </c>
      <c r="B11" s="211"/>
      <c r="C11" s="211"/>
      <c r="D11" s="211"/>
      <c r="E11" s="211"/>
      <c r="F11" s="211"/>
      <c r="G11" s="7">
        <v>4</v>
      </c>
      <c r="H11" s="95">
        <v>0</v>
      </c>
      <c r="I11" s="95">
        <v>0</v>
      </c>
      <c r="J11" s="95">
        <v>0</v>
      </c>
      <c r="K11" s="95">
        <v>0</v>
      </c>
    </row>
    <row r="12" spans="1:11" ht="12.85" customHeight="1">
      <c r="A12" s="211" t="s">
        <v>117</v>
      </c>
      <c r="B12" s="211"/>
      <c r="C12" s="211"/>
      <c r="D12" s="211"/>
      <c r="E12" s="211"/>
      <c r="F12" s="211"/>
      <c r="G12" s="7">
        <v>5</v>
      </c>
      <c r="H12" s="95">
        <v>2679</v>
      </c>
      <c r="I12" s="95">
        <v>1340</v>
      </c>
      <c r="J12" s="95">
        <v>2677.76</v>
      </c>
      <c r="K12" s="95">
        <v>1338.83</v>
      </c>
    </row>
    <row r="13" spans="1:11" ht="12.85" customHeight="1">
      <c r="A13" s="211" t="s">
        <v>118</v>
      </c>
      <c r="B13" s="211"/>
      <c r="C13" s="211"/>
      <c r="D13" s="211"/>
      <c r="E13" s="211"/>
      <c r="F13" s="211"/>
      <c r="G13" s="7">
        <v>6</v>
      </c>
      <c r="H13" s="95">
        <v>5092</v>
      </c>
      <c r="I13" s="95">
        <v>3342</v>
      </c>
      <c r="J13" s="95">
        <v>16988.490000000002</v>
      </c>
      <c r="K13" s="95">
        <v>15988.99</v>
      </c>
    </row>
    <row r="14" spans="1:11" ht="12.85" customHeight="1">
      <c r="A14" s="242" t="s">
        <v>350</v>
      </c>
      <c r="B14" s="242"/>
      <c r="C14" s="242"/>
      <c r="D14" s="242"/>
      <c r="E14" s="242"/>
      <c r="F14" s="242"/>
      <c r="G14" s="8">
        <v>7</v>
      </c>
      <c r="H14" s="94">
        <f>H15+H16+H20+H24+H25+H26+H29+H36</f>
        <v>1011117</v>
      </c>
      <c r="I14" s="94">
        <f>I15+I16+I20+I24+I25+I26+I29+I36</f>
        <v>557719</v>
      </c>
      <c r="J14" s="94">
        <f>J15+J16+J20+J24+J25+J26+J29+J36</f>
        <v>878823.3</v>
      </c>
      <c r="K14" s="94">
        <f>K15+K16+K20+K24+K25+K26+K29+K36</f>
        <v>384617.23</v>
      </c>
    </row>
    <row r="15" spans="1:11" ht="12.85" customHeight="1">
      <c r="A15" s="211" t="s">
        <v>104</v>
      </c>
      <c r="B15" s="211"/>
      <c r="C15" s="211"/>
      <c r="D15" s="211"/>
      <c r="E15" s="211"/>
      <c r="F15" s="211"/>
      <c r="G15" s="7">
        <v>8</v>
      </c>
      <c r="H15" s="95">
        <v>0</v>
      </c>
      <c r="I15" s="95">
        <v>0</v>
      </c>
      <c r="J15" s="95">
        <v>0</v>
      </c>
      <c r="K15" s="95">
        <v>0</v>
      </c>
    </row>
    <row r="16" spans="1:11" ht="12.85" customHeight="1">
      <c r="A16" s="215" t="s">
        <v>419</v>
      </c>
      <c r="B16" s="215"/>
      <c r="C16" s="215"/>
      <c r="D16" s="215"/>
      <c r="E16" s="215"/>
      <c r="F16" s="215"/>
      <c r="G16" s="8">
        <v>9</v>
      </c>
      <c r="H16" s="94">
        <f>SUM(H17:H19)</f>
        <v>395392</v>
      </c>
      <c r="I16" s="94">
        <f>SUM(I17:I19)</f>
        <v>250966</v>
      </c>
      <c r="J16" s="94">
        <f>SUM(J17:J19)</f>
        <v>233903.3</v>
      </c>
      <c r="K16" s="94">
        <f>SUM(K17:K19)</f>
        <v>106711.91</v>
      </c>
    </row>
    <row r="17" spans="1:11" ht="12.85" customHeight="1">
      <c r="A17" s="245" t="s">
        <v>119</v>
      </c>
      <c r="B17" s="245"/>
      <c r="C17" s="245"/>
      <c r="D17" s="245"/>
      <c r="E17" s="245"/>
      <c r="F17" s="245"/>
      <c r="G17" s="7">
        <v>10</v>
      </c>
      <c r="H17" s="95">
        <v>45393</v>
      </c>
      <c r="I17" s="95">
        <v>42507</v>
      </c>
      <c r="J17" s="95">
        <v>3747.04</v>
      </c>
      <c r="K17" s="95">
        <v>1702.15</v>
      </c>
    </row>
    <row r="18" spans="1:11" ht="12.85" customHeight="1">
      <c r="A18" s="245" t="s">
        <v>120</v>
      </c>
      <c r="B18" s="245"/>
      <c r="C18" s="245"/>
      <c r="D18" s="245"/>
      <c r="E18" s="245"/>
      <c r="F18" s="245"/>
      <c r="G18" s="7">
        <v>11</v>
      </c>
      <c r="H18" s="95">
        <v>0</v>
      </c>
      <c r="I18" s="95">
        <v>0</v>
      </c>
      <c r="J18" s="95">
        <v>0</v>
      </c>
      <c r="K18" s="95">
        <v>0</v>
      </c>
    </row>
    <row r="19" spans="1:11" ht="12.85" customHeight="1">
      <c r="A19" s="245" t="s">
        <v>121</v>
      </c>
      <c r="B19" s="245"/>
      <c r="C19" s="245"/>
      <c r="D19" s="245"/>
      <c r="E19" s="245"/>
      <c r="F19" s="245"/>
      <c r="G19" s="7">
        <v>12</v>
      </c>
      <c r="H19" s="95">
        <v>349999</v>
      </c>
      <c r="I19" s="95">
        <v>208459</v>
      </c>
      <c r="J19" s="95">
        <v>230156.26</v>
      </c>
      <c r="K19" s="95">
        <v>105009.76</v>
      </c>
    </row>
    <row r="20" spans="1:11" ht="12.85" customHeight="1">
      <c r="A20" s="215" t="s">
        <v>420</v>
      </c>
      <c r="B20" s="215"/>
      <c r="C20" s="215"/>
      <c r="D20" s="215"/>
      <c r="E20" s="215"/>
      <c r="F20" s="215"/>
      <c r="G20" s="8">
        <v>13</v>
      </c>
      <c r="H20" s="94">
        <f>SUM(H21:H23)</f>
        <v>437814</v>
      </c>
      <c r="I20" s="94">
        <f>SUM(I21:I23)</f>
        <v>237742</v>
      </c>
      <c r="J20" s="94">
        <f>SUM(J21:J23)</f>
        <v>378693.34</v>
      </c>
      <c r="K20" s="94">
        <f>SUM(K21:K23)</f>
        <v>174825.29</v>
      </c>
    </row>
    <row r="21" spans="1:11" ht="12.85" customHeight="1">
      <c r="A21" s="245" t="s">
        <v>105</v>
      </c>
      <c r="B21" s="245"/>
      <c r="C21" s="245"/>
      <c r="D21" s="245"/>
      <c r="E21" s="245"/>
      <c r="F21" s="245"/>
      <c r="G21" s="7">
        <v>14</v>
      </c>
      <c r="H21" s="95">
        <v>258877</v>
      </c>
      <c r="I21" s="95">
        <v>139907</v>
      </c>
      <c r="J21" s="95">
        <v>234155.95</v>
      </c>
      <c r="K21" s="95">
        <v>105074.29</v>
      </c>
    </row>
    <row r="22" spans="1:11" ht="12.85" customHeight="1">
      <c r="A22" s="245" t="s">
        <v>106</v>
      </c>
      <c r="B22" s="245"/>
      <c r="C22" s="245"/>
      <c r="D22" s="245"/>
      <c r="E22" s="245"/>
      <c r="F22" s="245"/>
      <c r="G22" s="7">
        <v>15</v>
      </c>
      <c r="H22" s="95">
        <v>120646</v>
      </c>
      <c r="I22" s="95">
        <v>66322</v>
      </c>
      <c r="J22" s="95">
        <v>96424.48</v>
      </c>
      <c r="K22" s="95">
        <v>46577.17</v>
      </c>
    </row>
    <row r="23" spans="1:11" ht="12.85" customHeight="1">
      <c r="A23" s="245" t="s">
        <v>107</v>
      </c>
      <c r="B23" s="245"/>
      <c r="C23" s="245"/>
      <c r="D23" s="245"/>
      <c r="E23" s="245"/>
      <c r="F23" s="245"/>
      <c r="G23" s="7">
        <v>16</v>
      </c>
      <c r="H23" s="95">
        <v>58291</v>
      </c>
      <c r="I23" s="95">
        <v>31513</v>
      </c>
      <c r="J23" s="95">
        <v>48112.91</v>
      </c>
      <c r="K23" s="95">
        <v>23173.83</v>
      </c>
    </row>
    <row r="24" spans="1:11" ht="12.85" customHeight="1">
      <c r="A24" s="211" t="s">
        <v>108</v>
      </c>
      <c r="B24" s="211"/>
      <c r="C24" s="211"/>
      <c r="D24" s="211"/>
      <c r="E24" s="211"/>
      <c r="F24" s="211"/>
      <c r="G24" s="7">
        <v>17</v>
      </c>
      <c r="H24" s="95">
        <v>93887</v>
      </c>
      <c r="I24" s="95">
        <v>47113</v>
      </c>
      <c r="J24" s="95">
        <v>89761.27</v>
      </c>
      <c r="K24" s="95">
        <v>44416.85</v>
      </c>
    </row>
    <row r="25" spans="1:11" ht="12.85" customHeight="1">
      <c r="A25" s="211" t="s">
        <v>109</v>
      </c>
      <c r="B25" s="211"/>
      <c r="C25" s="211"/>
      <c r="D25" s="211"/>
      <c r="E25" s="211"/>
      <c r="F25" s="211"/>
      <c r="G25" s="7">
        <v>18</v>
      </c>
      <c r="H25" s="95">
        <v>116165</v>
      </c>
      <c r="I25" s="95">
        <v>54039</v>
      </c>
      <c r="J25" s="95">
        <v>82324.91</v>
      </c>
      <c r="K25" s="95">
        <v>29036.49</v>
      </c>
    </row>
    <row r="26" spans="1:11" ht="12.85" customHeight="1">
      <c r="A26" s="215" t="s">
        <v>421</v>
      </c>
      <c r="B26" s="215"/>
      <c r="C26" s="215"/>
      <c r="D26" s="215"/>
      <c r="E26" s="215"/>
      <c r="F26" s="215"/>
      <c r="G26" s="8">
        <v>19</v>
      </c>
      <c r="H26" s="94">
        <f>H27+H28</f>
        <v>0</v>
      </c>
      <c r="I26" s="94">
        <f>I27+I28</f>
        <v>0</v>
      </c>
      <c r="J26" s="94">
        <f>J27+J28</f>
        <v>0</v>
      </c>
      <c r="K26" s="94">
        <f>K27+K28</f>
        <v>0</v>
      </c>
    </row>
    <row r="27" spans="1:11" ht="12.85" customHeight="1">
      <c r="A27" s="245" t="s">
        <v>122</v>
      </c>
      <c r="B27" s="245"/>
      <c r="C27" s="245"/>
      <c r="D27" s="245"/>
      <c r="E27" s="245"/>
      <c r="F27" s="245"/>
      <c r="G27" s="7">
        <v>20</v>
      </c>
      <c r="H27" s="95">
        <v>0</v>
      </c>
      <c r="I27" s="95">
        <v>0</v>
      </c>
      <c r="J27" s="95">
        <v>0</v>
      </c>
      <c r="K27" s="95">
        <v>0</v>
      </c>
    </row>
    <row r="28" spans="1:11" ht="12.85" customHeight="1">
      <c r="A28" s="245" t="s">
        <v>123</v>
      </c>
      <c r="B28" s="245"/>
      <c r="C28" s="245"/>
      <c r="D28" s="245"/>
      <c r="E28" s="245"/>
      <c r="F28" s="245"/>
      <c r="G28" s="7">
        <v>21</v>
      </c>
      <c r="H28" s="95">
        <v>0</v>
      </c>
      <c r="I28" s="95">
        <v>0</v>
      </c>
      <c r="J28" s="95">
        <v>0</v>
      </c>
      <c r="K28" s="95">
        <v>0</v>
      </c>
    </row>
    <row r="29" spans="1:11" ht="12.85" customHeight="1">
      <c r="A29" s="215" t="s">
        <v>422</v>
      </c>
      <c r="B29" s="215"/>
      <c r="C29" s="215"/>
      <c r="D29" s="215"/>
      <c r="E29" s="215"/>
      <c r="F29" s="215"/>
      <c r="G29" s="8">
        <v>22</v>
      </c>
      <c r="H29" s="94">
        <f>SUM(H30:H35)</f>
        <v>-32141</v>
      </c>
      <c r="I29" s="94">
        <f>SUM(I30:I35)</f>
        <v>-32141</v>
      </c>
      <c r="J29" s="94">
        <f>SUM(J30:J35)</f>
        <v>94023.24</v>
      </c>
      <c r="K29" s="94">
        <f>SUM(K30:K35)</f>
        <v>29509.45</v>
      </c>
    </row>
    <row r="30" spans="1:11" ht="12.85" customHeight="1">
      <c r="A30" s="245" t="s">
        <v>124</v>
      </c>
      <c r="B30" s="245"/>
      <c r="C30" s="245"/>
      <c r="D30" s="245"/>
      <c r="E30" s="245"/>
      <c r="F30" s="245"/>
      <c r="G30" s="7">
        <v>23</v>
      </c>
      <c r="H30" s="95">
        <v>-32141</v>
      </c>
      <c r="I30" s="95">
        <v>-32141</v>
      </c>
      <c r="J30" s="95">
        <v>94023.24</v>
      </c>
      <c r="K30" s="95">
        <v>29509.45</v>
      </c>
    </row>
    <row r="31" spans="1:11" ht="12.85" customHeight="1">
      <c r="A31" s="245" t="s">
        <v>125</v>
      </c>
      <c r="B31" s="245"/>
      <c r="C31" s="245"/>
      <c r="D31" s="245"/>
      <c r="E31" s="245"/>
      <c r="F31" s="245"/>
      <c r="G31" s="7">
        <v>24</v>
      </c>
      <c r="H31" s="95">
        <v>0</v>
      </c>
      <c r="I31" s="95">
        <v>0</v>
      </c>
      <c r="J31" s="95">
        <v>0</v>
      </c>
      <c r="K31" s="95">
        <v>0</v>
      </c>
    </row>
    <row r="32" spans="1:11" ht="12.85" customHeight="1">
      <c r="A32" s="245" t="s">
        <v>126</v>
      </c>
      <c r="B32" s="245"/>
      <c r="C32" s="245"/>
      <c r="D32" s="245"/>
      <c r="E32" s="245"/>
      <c r="F32" s="245"/>
      <c r="G32" s="7">
        <v>25</v>
      </c>
      <c r="H32" s="95">
        <v>0</v>
      </c>
      <c r="I32" s="95">
        <v>0</v>
      </c>
      <c r="J32" s="95">
        <v>0</v>
      </c>
      <c r="K32" s="95">
        <v>0</v>
      </c>
    </row>
    <row r="33" spans="1:11" ht="12.85" customHeight="1">
      <c r="A33" s="245" t="s">
        <v>127</v>
      </c>
      <c r="B33" s="245"/>
      <c r="C33" s="245"/>
      <c r="D33" s="245"/>
      <c r="E33" s="245"/>
      <c r="F33" s="245"/>
      <c r="G33" s="7">
        <v>26</v>
      </c>
      <c r="H33" s="95">
        <v>0</v>
      </c>
      <c r="I33" s="95">
        <v>0</v>
      </c>
      <c r="J33" s="95">
        <v>0</v>
      </c>
      <c r="K33" s="95">
        <v>0</v>
      </c>
    </row>
    <row r="34" spans="1:11" ht="12.85" customHeight="1">
      <c r="A34" s="245" t="s">
        <v>128</v>
      </c>
      <c r="B34" s="245"/>
      <c r="C34" s="245"/>
      <c r="D34" s="245"/>
      <c r="E34" s="245"/>
      <c r="F34" s="245"/>
      <c r="G34" s="7">
        <v>27</v>
      </c>
      <c r="H34" s="95">
        <v>0</v>
      </c>
      <c r="I34" s="95">
        <v>0</v>
      </c>
      <c r="J34" s="95">
        <v>0</v>
      </c>
      <c r="K34" s="95">
        <v>0</v>
      </c>
    </row>
    <row r="35" spans="1:11" ht="12.85" customHeight="1">
      <c r="A35" s="245" t="s">
        <v>129</v>
      </c>
      <c r="B35" s="245"/>
      <c r="C35" s="245"/>
      <c r="D35" s="245"/>
      <c r="E35" s="245"/>
      <c r="F35" s="245"/>
      <c r="G35" s="7">
        <v>28</v>
      </c>
      <c r="H35" s="95">
        <v>0</v>
      </c>
      <c r="I35" s="95">
        <v>0</v>
      </c>
      <c r="J35" s="95">
        <v>0</v>
      </c>
      <c r="K35" s="95">
        <v>0</v>
      </c>
    </row>
    <row r="36" spans="1:11" ht="12.85" customHeight="1">
      <c r="A36" s="211" t="s">
        <v>110</v>
      </c>
      <c r="B36" s="211"/>
      <c r="C36" s="211"/>
      <c r="D36" s="211"/>
      <c r="E36" s="211"/>
      <c r="F36" s="211"/>
      <c r="G36" s="7">
        <v>29</v>
      </c>
      <c r="H36" s="95">
        <v>0</v>
      </c>
      <c r="I36" s="95">
        <v>0</v>
      </c>
      <c r="J36" s="95">
        <v>117.24</v>
      </c>
      <c r="K36" s="95">
        <v>117.24</v>
      </c>
    </row>
    <row r="37" spans="1:11" ht="12.85" customHeight="1">
      <c r="A37" s="242" t="s">
        <v>351</v>
      </c>
      <c r="B37" s="242"/>
      <c r="C37" s="242"/>
      <c r="D37" s="242"/>
      <c r="E37" s="242"/>
      <c r="F37" s="242"/>
      <c r="G37" s="8">
        <v>30</v>
      </c>
      <c r="H37" s="94">
        <f>SUM(H38:H47)</f>
        <v>1832089</v>
      </c>
      <c r="I37" s="94">
        <f>SUM(I38:I47)</f>
        <v>847736</v>
      </c>
      <c r="J37" s="94">
        <f>SUM(J38:J47)</f>
        <v>2346330.89</v>
      </c>
      <c r="K37" s="94">
        <f>SUM(K38:K47)</f>
        <v>913192.22</v>
      </c>
    </row>
    <row r="38" spans="1:11" ht="12.85" customHeight="1">
      <c r="A38" s="211" t="s">
        <v>130</v>
      </c>
      <c r="B38" s="211"/>
      <c r="C38" s="211"/>
      <c r="D38" s="211"/>
      <c r="E38" s="211"/>
      <c r="F38" s="211"/>
      <c r="G38" s="7">
        <v>31</v>
      </c>
      <c r="H38" s="95">
        <v>975000</v>
      </c>
      <c r="I38" s="95">
        <v>415000</v>
      </c>
      <c r="J38" s="95">
        <v>1548000</v>
      </c>
      <c r="K38" s="95">
        <v>516000</v>
      </c>
    </row>
    <row r="39" spans="1:11" ht="25.2" customHeight="1">
      <c r="A39" s="211" t="s">
        <v>131</v>
      </c>
      <c r="B39" s="211"/>
      <c r="C39" s="211"/>
      <c r="D39" s="211"/>
      <c r="E39" s="211"/>
      <c r="F39" s="211"/>
      <c r="G39" s="7">
        <v>32</v>
      </c>
      <c r="H39" s="95">
        <v>0</v>
      </c>
      <c r="I39" s="95">
        <v>0</v>
      </c>
      <c r="J39" s="95">
        <v>0</v>
      </c>
      <c r="K39" s="95">
        <v>0</v>
      </c>
    </row>
    <row r="40" spans="1:11" ht="25.2" customHeight="1">
      <c r="A40" s="211" t="s">
        <v>132</v>
      </c>
      <c r="B40" s="211"/>
      <c r="C40" s="211"/>
      <c r="D40" s="211"/>
      <c r="E40" s="211"/>
      <c r="F40" s="211"/>
      <c r="G40" s="7">
        <v>33</v>
      </c>
      <c r="H40" s="95">
        <v>845466</v>
      </c>
      <c r="I40" s="95">
        <v>422842</v>
      </c>
      <c r="J40" s="95">
        <v>797440.17</v>
      </c>
      <c r="K40" s="95">
        <v>396908.59</v>
      </c>
    </row>
    <row r="41" spans="1:11" ht="25.2" customHeight="1">
      <c r="A41" s="211" t="s">
        <v>133</v>
      </c>
      <c r="B41" s="211"/>
      <c r="C41" s="211"/>
      <c r="D41" s="211"/>
      <c r="E41" s="211"/>
      <c r="F41" s="211"/>
      <c r="G41" s="7">
        <v>34</v>
      </c>
      <c r="H41" s="95">
        <v>0</v>
      </c>
      <c r="I41" s="95">
        <v>0</v>
      </c>
      <c r="J41" s="95">
        <v>0</v>
      </c>
      <c r="K41" s="95">
        <v>0</v>
      </c>
    </row>
    <row r="42" spans="1:11" ht="25.2" customHeight="1">
      <c r="A42" s="211" t="s">
        <v>134</v>
      </c>
      <c r="B42" s="211"/>
      <c r="C42" s="211"/>
      <c r="D42" s="211"/>
      <c r="E42" s="211"/>
      <c r="F42" s="211"/>
      <c r="G42" s="7">
        <v>35</v>
      </c>
      <c r="H42" s="95">
        <v>0</v>
      </c>
      <c r="I42" s="95">
        <v>0</v>
      </c>
      <c r="J42" s="95">
        <v>0</v>
      </c>
      <c r="K42" s="95">
        <v>0</v>
      </c>
    </row>
    <row r="43" spans="1:11" ht="12.85" customHeight="1">
      <c r="A43" s="211" t="s">
        <v>135</v>
      </c>
      <c r="B43" s="211"/>
      <c r="C43" s="211"/>
      <c r="D43" s="211"/>
      <c r="E43" s="211"/>
      <c r="F43" s="211"/>
      <c r="G43" s="7">
        <v>36</v>
      </c>
      <c r="H43" s="95">
        <v>914</v>
      </c>
      <c r="I43" s="95">
        <v>271</v>
      </c>
      <c r="J43" s="95">
        <v>846.71</v>
      </c>
      <c r="K43" s="95">
        <v>283.63</v>
      </c>
    </row>
    <row r="44" spans="1:11" ht="12.85" customHeight="1">
      <c r="A44" s="211" t="s">
        <v>136</v>
      </c>
      <c r="B44" s="211"/>
      <c r="C44" s="211"/>
      <c r="D44" s="211"/>
      <c r="E44" s="211"/>
      <c r="F44" s="211"/>
      <c r="G44" s="7">
        <v>37</v>
      </c>
      <c r="H44" s="95">
        <v>0</v>
      </c>
      <c r="I44" s="95">
        <v>0</v>
      </c>
      <c r="J44" s="95">
        <v>44.01</v>
      </c>
      <c r="K44" s="95">
        <v>0</v>
      </c>
    </row>
    <row r="45" spans="1:11" ht="12.85" customHeight="1">
      <c r="A45" s="211" t="s">
        <v>137</v>
      </c>
      <c r="B45" s="211"/>
      <c r="C45" s="211"/>
      <c r="D45" s="211"/>
      <c r="E45" s="211"/>
      <c r="F45" s="211"/>
      <c r="G45" s="7">
        <v>38</v>
      </c>
      <c r="H45" s="95">
        <v>0</v>
      </c>
      <c r="I45" s="95">
        <v>0</v>
      </c>
      <c r="J45" s="95">
        <v>0</v>
      </c>
      <c r="K45" s="95">
        <v>0</v>
      </c>
    </row>
    <row r="46" spans="1:11" ht="12.85" customHeight="1">
      <c r="A46" s="211" t="s">
        <v>138</v>
      </c>
      <c r="B46" s="211"/>
      <c r="C46" s="211"/>
      <c r="D46" s="211"/>
      <c r="E46" s="211"/>
      <c r="F46" s="211"/>
      <c r="G46" s="7">
        <v>39</v>
      </c>
      <c r="H46" s="95">
        <v>10709</v>
      </c>
      <c r="I46" s="95">
        <v>9623</v>
      </c>
      <c r="J46" s="95">
        <v>0</v>
      </c>
      <c r="K46" s="95">
        <v>0</v>
      </c>
    </row>
    <row r="47" spans="1:11" ht="12.85" customHeight="1">
      <c r="A47" s="211" t="s">
        <v>139</v>
      </c>
      <c r="B47" s="211"/>
      <c r="C47" s="211"/>
      <c r="D47" s="211"/>
      <c r="E47" s="211"/>
      <c r="F47" s="211"/>
      <c r="G47" s="7">
        <v>40</v>
      </c>
      <c r="H47" s="95">
        <v>0</v>
      </c>
      <c r="I47" s="95">
        <v>0</v>
      </c>
      <c r="J47" s="95">
        <v>0</v>
      </c>
      <c r="K47" s="95">
        <v>0</v>
      </c>
    </row>
    <row r="48" spans="1:11" ht="12.85" customHeight="1">
      <c r="A48" s="242" t="s">
        <v>352</v>
      </c>
      <c r="B48" s="242"/>
      <c r="C48" s="242"/>
      <c r="D48" s="242"/>
      <c r="E48" s="242"/>
      <c r="F48" s="242"/>
      <c r="G48" s="8">
        <v>41</v>
      </c>
      <c r="H48" s="94">
        <f>SUM(H49:H55)</f>
        <v>273986</v>
      </c>
      <c r="I48" s="94">
        <f>SUM(I49:I55)</f>
        <v>135382</v>
      </c>
      <c r="J48" s="94">
        <f>SUM(J49:J55)</f>
        <v>240500.69</v>
      </c>
      <c r="K48" s="94">
        <f>SUM(K49:K55)</f>
        <v>118317.05</v>
      </c>
    </row>
    <row r="49" spans="1:11" ht="25.2" customHeight="1">
      <c r="A49" s="211" t="s">
        <v>140</v>
      </c>
      <c r="B49" s="211"/>
      <c r="C49" s="211"/>
      <c r="D49" s="211"/>
      <c r="E49" s="211"/>
      <c r="F49" s="211"/>
      <c r="G49" s="7">
        <v>42</v>
      </c>
      <c r="H49" s="95">
        <v>271650</v>
      </c>
      <c r="I49" s="95">
        <v>134048</v>
      </c>
      <c r="J49" s="95">
        <v>239673.14</v>
      </c>
      <c r="K49" s="95">
        <v>117755.37</v>
      </c>
    </row>
    <row r="50" spans="1:11" ht="12.85" customHeight="1">
      <c r="A50" s="235" t="s">
        <v>141</v>
      </c>
      <c r="B50" s="235"/>
      <c r="C50" s="235"/>
      <c r="D50" s="235"/>
      <c r="E50" s="235"/>
      <c r="F50" s="235"/>
      <c r="G50" s="7">
        <v>43</v>
      </c>
      <c r="H50" s="95">
        <v>0</v>
      </c>
      <c r="I50" s="95">
        <v>0</v>
      </c>
      <c r="J50" s="95">
        <v>0</v>
      </c>
      <c r="K50" s="95">
        <v>0</v>
      </c>
    </row>
    <row r="51" spans="1:11" ht="12.85" customHeight="1">
      <c r="A51" s="235" t="s">
        <v>142</v>
      </c>
      <c r="B51" s="235"/>
      <c r="C51" s="235"/>
      <c r="D51" s="235"/>
      <c r="E51" s="235"/>
      <c r="F51" s="235"/>
      <c r="G51" s="7">
        <v>44</v>
      </c>
      <c r="H51" s="95">
        <v>2336</v>
      </c>
      <c r="I51" s="95">
        <v>1334</v>
      </c>
      <c r="J51" s="95">
        <v>827.55</v>
      </c>
      <c r="K51" s="95">
        <v>561.67999999999995</v>
      </c>
    </row>
    <row r="52" spans="1:11" ht="12.85" customHeight="1">
      <c r="A52" s="235" t="s">
        <v>143</v>
      </c>
      <c r="B52" s="235"/>
      <c r="C52" s="235"/>
      <c r="D52" s="235"/>
      <c r="E52" s="235"/>
      <c r="F52" s="235"/>
      <c r="G52" s="7">
        <v>45</v>
      </c>
      <c r="H52" s="95">
        <v>0</v>
      </c>
      <c r="I52" s="95">
        <v>0</v>
      </c>
      <c r="J52" s="95">
        <v>0</v>
      </c>
      <c r="K52" s="95">
        <v>0</v>
      </c>
    </row>
    <row r="53" spans="1:11" ht="12.85" customHeight="1">
      <c r="A53" s="235" t="s">
        <v>144</v>
      </c>
      <c r="B53" s="235"/>
      <c r="C53" s="235"/>
      <c r="D53" s="235"/>
      <c r="E53" s="235"/>
      <c r="F53" s="235"/>
      <c r="G53" s="7">
        <v>46</v>
      </c>
      <c r="H53" s="95">
        <v>0</v>
      </c>
      <c r="I53" s="95">
        <v>0</v>
      </c>
      <c r="J53" s="95">
        <v>0</v>
      </c>
      <c r="K53" s="95">
        <v>0</v>
      </c>
    </row>
    <row r="54" spans="1:11" ht="12.85" customHeight="1">
      <c r="A54" s="235" t="s">
        <v>145</v>
      </c>
      <c r="B54" s="235"/>
      <c r="C54" s="235"/>
      <c r="D54" s="235"/>
      <c r="E54" s="235"/>
      <c r="F54" s="235"/>
      <c r="G54" s="7">
        <v>47</v>
      </c>
      <c r="H54" s="95">
        <v>0</v>
      </c>
      <c r="I54" s="95">
        <v>0</v>
      </c>
      <c r="J54" s="95">
        <v>0</v>
      </c>
      <c r="K54" s="95">
        <v>0</v>
      </c>
    </row>
    <row r="55" spans="1:11" ht="12.85" customHeight="1">
      <c r="A55" s="235" t="s">
        <v>146</v>
      </c>
      <c r="B55" s="235"/>
      <c r="C55" s="235"/>
      <c r="D55" s="235"/>
      <c r="E55" s="235"/>
      <c r="F55" s="235"/>
      <c r="G55" s="7">
        <v>48</v>
      </c>
      <c r="H55" s="95">
        <v>0</v>
      </c>
      <c r="I55" s="95">
        <v>0</v>
      </c>
      <c r="J55" s="95">
        <v>0</v>
      </c>
      <c r="K55" s="95">
        <v>0</v>
      </c>
    </row>
    <row r="56" spans="1:11" ht="22.35" customHeight="1">
      <c r="A56" s="244" t="s">
        <v>147</v>
      </c>
      <c r="B56" s="244"/>
      <c r="C56" s="244"/>
      <c r="D56" s="244"/>
      <c r="E56" s="244"/>
      <c r="F56" s="244"/>
      <c r="G56" s="7">
        <v>49</v>
      </c>
      <c r="H56" s="95">
        <v>0</v>
      </c>
      <c r="I56" s="95">
        <v>0</v>
      </c>
      <c r="J56" s="95">
        <v>0</v>
      </c>
      <c r="K56" s="95">
        <v>0</v>
      </c>
    </row>
    <row r="57" spans="1:11" ht="12.85" customHeight="1">
      <c r="A57" s="244" t="s">
        <v>148</v>
      </c>
      <c r="B57" s="244"/>
      <c r="C57" s="244"/>
      <c r="D57" s="244"/>
      <c r="E57" s="244"/>
      <c r="F57" s="244"/>
      <c r="G57" s="7">
        <v>50</v>
      </c>
      <c r="H57" s="95">
        <v>0</v>
      </c>
      <c r="I57" s="95">
        <v>0</v>
      </c>
      <c r="J57" s="95">
        <v>0</v>
      </c>
      <c r="K57" s="95">
        <v>0</v>
      </c>
    </row>
    <row r="58" spans="1:11" ht="24.65" customHeight="1">
      <c r="A58" s="244" t="s">
        <v>149</v>
      </c>
      <c r="B58" s="244"/>
      <c r="C58" s="244"/>
      <c r="D58" s="244"/>
      <c r="E58" s="244"/>
      <c r="F58" s="244"/>
      <c r="G58" s="7">
        <v>51</v>
      </c>
      <c r="H58" s="95">
        <v>0</v>
      </c>
      <c r="I58" s="95">
        <v>0</v>
      </c>
      <c r="J58" s="95">
        <v>0</v>
      </c>
      <c r="K58" s="95">
        <v>0</v>
      </c>
    </row>
    <row r="59" spans="1:11" ht="12.85" customHeight="1">
      <c r="A59" s="244" t="s">
        <v>150</v>
      </c>
      <c r="B59" s="244"/>
      <c r="C59" s="244"/>
      <c r="D59" s="244"/>
      <c r="E59" s="244"/>
      <c r="F59" s="244"/>
      <c r="G59" s="7">
        <v>52</v>
      </c>
      <c r="H59" s="95">
        <v>0</v>
      </c>
      <c r="I59" s="95">
        <v>0</v>
      </c>
      <c r="J59" s="95">
        <v>0</v>
      </c>
      <c r="K59" s="95">
        <v>0</v>
      </c>
    </row>
    <row r="60" spans="1:11" ht="12.85" customHeight="1">
      <c r="A60" s="242" t="s">
        <v>353</v>
      </c>
      <c r="B60" s="242"/>
      <c r="C60" s="242"/>
      <c r="D60" s="242"/>
      <c r="E60" s="242"/>
      <c r="F60" s="242"/>
      <c r="G60" s="8">
        <v>53</v>
      </c>
      <c r="H60" s="94">
        <f>H8+H37+H56+H57</f>
        <v>2444419</v>
      </c>
      <c r="I60" s="94">
        <f t="shared" ref="I60:K60" si="0">I8+I37+I56+I57</f>
        <v>783562</v>
      </c>
      <c r="J60" s="94">
        <f t="shared" si="0"/>
        <v>2381809.67</v>
      </c>
      <c r="K60" s="94">
        <f t="shared" si="0"/>
        <v>930520.04</v>
      </c>
    </row>
    <row r="61" spans="1:11" ht="12.85" customHeight="1">
      <c r="A61" s="242" t="s">
        <v>354</v>
      </c>
      <c r="B61" s="242"/>
      <c r="C61" s="242"/>
      <c r="D61" s="242"/>
      <c r="E61" s="242"/>
      <c r="F61" s="242"/>
      <c r="G61" s="8">
        <v>54</v>
      </c>
      <c r="H61" s="94">
        <f>H14+H48+H58+H59</f>
        <v>1285103</v>
      </c>
      <c r="I61" s="94">
        <f t="shared" ref="I61:K61" si="1">I14+I48+I58+I59</f>
        <v>693101</v>
      </c>
      <c r="J61" s="94">
        <f t="shared" si="1"/>
        <v>1119323.99</v>
      </c>
      <c r="K61" s="94">
        <f t="shared" si="1"/>
        <v>502934.28</v>
      </c>
    </row>
    <row r="62" spans="1:11" ht="12.85" customHeight="1">
      <c r="A62" s="242" t="s">
        <v>355</v>
      </c>
      <c r="B62" s="242"/>
      <c r="C62" s="242"/>
      <c r="D62" s="242"/>
      <c r="E62" s="242"/>
      <c r="F62" s="242"/>
      <c r="G62" s="8">
        <v>55</v>
      </c>
      <c r="H62" s="94">
        <f>H60-H61</f>
        <v>1159316</v>
      </c>
      <c r="I62" s="94">
        <f t="shared" ref="I62:K62" si="2">I60-I61</f>
        <v>90461</v>
      </c>
      <c r="J62" s="94">
        <f t="shared" si="2"/>
        <v>1262485.68</v>
      </c>
      <c r="K62" s="94">
        <f t="shared" si="2"/>
        <v>427585.76</v>
      </c>
    </row>
    <row r="63" spans="1:11" ht="12.85" customHeight="1">
      <c r="A63" s="243" t="s">
        <v>356</v>
      </c>
      <c r="B63" s="243"/>
      <c r="C63" s="243"/>
      <c r="D63" s="243"/>
      <c r="E63" s="243"/>
      <c r="F63" s="243"/>
      <c r="G63" s="8">
        <v>56</v>
      </c>
      <c r="H63" s="94">
        <f>+IF((H60-H61)&gt;0,(H60-H61),0)</f>
        <v>1159316</v>
      </c>
      <c r="I63" s="94">
        <f t="shared" ref="I63:K63" si="3">+IF((I60-I61)&gt;0,(I60-I61),0)</f>
        <v>90461</v>
      </c>
      <c r="J63" s="94">
        <f t="shared" si="3"/>
        <v>1262485.68</v>
      </c>
      <c r="K63" s="94">
        <f t="shared" si="3"/>
        <v>427585.76</v>
      </c>
    </row>
    <row r="64" spans="1:11" ht="12.85" customHeight="1">
      <c r="A64" s="243" t="s">
        <v>357</v>
      </c>
      <c r="B64" s="243"/>
      <c r="C64" s="243"/>
      <c r="D64" s="243"/>
      <c r="E64" s="243"/>
      <c r="F64" s="243"/>
      <c r="G64" s="8">
        <v>57</v>
      </c>
      <c r="H64" s="94">
        <f>+IF((H60-H61)&lt;0,(H60-H61),0)</f>
        <v>0</v>
      </c>
      <c r="I64" s="94">
        <f t="shared" ref="I64:K64" si="4">+IF((I60-I61)&lt;0,(I60-I61),0)</f>
        <v>0</v>
      </c>
      <c r="J64" s="94">
        <f t="shared" si="4"/>
        <v>0</v>
      </c>
      <c r="K64" s="94">
        <f t="shared" si="4"/>
        <v>0</v>
      </c>
    </row>
    <row r="65" spans="1:11" ht="12.85" customHeight="1">
      <c r="A65" s="244" t="s">
        <v>111</v>
      </c>
      <c r="B65" s="244"/>
      <c r="C65" s="244"/>
      <c r="D65" s="244"/>
      <c r="E65" s="244"/>
      <c r="F65" s="244"/>
      <c r="G65" s="7">
        <v>58</v>
      </c>
      <c r="H65" s="95">
        <v>0</v>
      </c>
      <c r="I65" s="95">
        <v>0</v>
      </c>
      <c r="J65" s="95">
        <v>0</v>
      </c>
      <c r="K65" s="95">
        <v>0</v>
      </c>
    </row>
    <row r="66" spans="1:11" ht="12.85" customHeight="1">
      <c r="A66" s="242" t="s">
        <v>358</v>
      </c>
      <c r="B66" s="242"/>
      <c r="C66" s="242"/>
      <c r="D66" s="242"/>
      <c r="E66" s="242"/>
      <c r="F66" s="242"/>
      <c r="G66" s="8">
        <v>59</v>
      </c>
      <c r="H66" s="94">
        <f>H62-H65</f>
        <v>1159316</v>
      </c>
      <c r="I66" s="94">
        <f t="shared" ref="I66:K66" si="5">I62-I65</f>
        <v>90461</v>
      </c>
      <c r="J66" s="94">
        <f t="shared" si="5"/>
        <v>1262485.68</v>
      </c>
      <c r="K66" s="94">
        <f t="shared" si="5"/>
        <v>427585.76</v>
      </c>
    </row>
    <row r="67" spans="1:11" ht="12.85" customHeight="1">
      <c r="A67" s="243" t="s">
        <v>359</v>
      </c>
      <c r="B67" s="243"/>
      <c r="C67" s="243"/>
      <c r="D67" s="243"/>
      <c r="E67" s="243"/>
      <c r="F67" s="243"/>
      <c r="G67" s="8">
        <v>60</v>
      </c>
      <c r="H67" s="94">
        <f>+IF((H62-H65)&gt;0,(H62-H65),0)</f>
        <v>1159316</v>
      </c>
      <c r="I67" s="94">
        <f t="shared" ref="I67:K67" si="6">+IF((I62-I65)&gt;0,(I62-I65),0)</f>
        <v>90461</v>
      </c>
      <c r="J67" s="94">
        <f t="shared" si="6"/>
        <v>1262485.68</v>
      </c>
      <c r="K67" s="94">
        <f t="shared" si="6"/>
        <v>427585.76</v>
      </c>
    </row>
    <row r="68" spans="1:11" ht="12.85" customHeight="1">
      <c r="A68" s="243" t="s">
        <v>360</v>
      </c>
      <c r="B68" s="243"/>
      <c r="C68" s="243"/>
      <c r="D68" s="243"/>
      <c r="E68" s="243"/>
      <c r="F68" s="243"/>
      <c r="G68" s="8">
        <v>61</v>
      </c>
      <c r="H68" s="94">
        <f>+IF((H62-H65)&lt;0,(H62-H65),0)</f>
        <v>0</v>
      </c>
      <c r="I68" s="94">
        <f t="shared" ref="I68:K68" si="7">+IF((I62-I65)&lt;0,(I62-I65),0)</f>
        <v>0</v>
      </c>
      <c r="J68" s="94">
        <f t="shared" si="7"/>
        <v>0</v>
      </c>
      <c r="K68" s="94">
        <f t="shared" si="7"/>
        <v>0</v>
      </c>
    </row>
    <row r="69" spans="1:11">
      <c r="A69" s="236" t="s">
        <v>151</v>
      </c>
      <c r="B69" s="236"/>
      <c r="C69" s="236"/>
      <c r="D69" s="236"/>
      <c r="E69" s="236"/>
      <c r="F69" s="236"/>
      <c r="G69" s="237"/>
      <c r="H69" s="237"/>
      <c r="I69" s="237"/>
      <c r="J69" s="238"/>
      <c r="K69" s="238"/>
    </row>
    <row r="70" spans="1:11" ht="22.35" customHeight="1">
      <c r="A70" s="242" t="s">
        <v>361</v>
      </c>
      <c r="B70" s="242"/>
      <c r="C70" s="242"/>
      <c r="D70" s="242"/>
      <c r="E70" s="242"/>
      <c r="F70" s="242"/>
      <c r="G70" s="8">
        <v>62</v>
      </c>
      <c r="H70" s="94">
        <f>H71-H72</f>
        <v>0</v>
      </c>
      <c r="I70" s="94">
        <f>I71-I72</f>
        <v>0</v>
      </c>
      <c r="J70" s="94">
        <f>J71-J72</f>
        <v>0</v>
      </c>
      <c r="K70" s="94">
        <f>K71-K72</f>
        <v>0</v>
      </c>
    </row>
    <row r="71" spans="1:11" ht="12.85" customHeight="1">
      <c r="A71" s="235" t="s">
        <v>152</v>
      </c>
      <c r="B71" s="235"/>
      <c r="C71" s="235"/>
      <c r="D71" s="235"/>
      <c r="E71" s="235"/>
      <c r="F71" s="235"/>
      <c r="G71" s="7">
        <v>63</v>
      </c>
      <c r="H71" s="95">
        <v>0</v>
      </c>
      <c r="I71" s="95">
        <v>0</v>
      </c>
      <c r="J71" s="95">
        <v>0</v>
      </c>
      <c r="K71" s="95">
        <v>0</v>
      </c>
    </row>
    <row r="72" spans="1:11" ht="12.85" customHeight="1">
      <c r="A72" s="235" t="s">
        <v>153</v>
      </c>
      <c r="B72" s="235"/>
      <c r="C72" s="235"/>
      <c r="D72" s="235"/>
      <c r="E72" s="235"/>
      <c r="F72" s="235"/>
      <c r="G72" s="7">
        <v>64</v>
      </c>
      <c r="H72" s="95">
        <v>0</v>
      </c>
      <c r="I72" s="95">
        <v>0</v>
      </c>
      <c r="J72" s="95">
        <v>0</v>
      </c>
      <c r="K72" s="95">
        <v>0</v>
      </c>
    </row>
    <row r="73" spans="1:11" ht="12.85" customHeight="1">
      <c r="A73" s="244" t="s">
        <v>154</v>
      </c>
      <c r="B73" s="244"/>
      <c r="C73" s="244"/>
      <c r="D73" s="244"/>
      <c r="E73" s="244"/>
      <c r="F73" s="244"/>
      <c r="G73" s="7">
        <v>65</v>
      </c>
      <c r="H73" s="95">
        <v>0</v>
      </c>
      <c r="I73" s="95">
        <v>0</v>
      </c>
      <c r="J73" s="95">
        <v>0</v>
      </c>
      <c r="K73" s="95">
        <v>0</v>
      </c>
    </row>
    <row r="74" spans="1:11" ht="12.85" customHeight="1">
      <c r="A74" s="243" t="s">
        <v>362</v>
      </c>
      <c r="B74" s="243"/>
      <c r="C74" s="243"/>
      <c r="D74" s="243"/>
      <c r="E74" s="243"/>
      <c r="F74" s="243"/>
      <c r="G74" s="8">
        <v>66</v>
      </c>
      <c r="H74" s="96">
        <v>0</v>
      </c>
      <c r="I74" s="96">
        <v>0</v>
      </c>
      <c r="J74" s="96">
        <v>0</v>
      </c>
      <c r="K74" s="96">
        <v>0</v>
      </c>
    </row>
    <row r="75" spans="1:11" ht="12.85" customHeight="1">
      <c r="A75" s="243" t="s">
        <v>363</v>
      </c>
      <c r="B75" s="243"/>
      <c r="C75" s="243"/>
      <c r="D75" s="243"/>
      <c r="E75" s="243"/>
      <c r="F75" s="243"/>
      <c r="G75" s="8">
        <v>67</v>
      </c>
      <c r="H75" s="96">
        <v>0</v>
      </c>
      <c r="I75" s="96">
        <v>0</v>
      </c>
      <c r="J75" s="96">
        <v>0</v>
      </c>
      <c r="K75" s="96">
        <v>0</v>
      </c>
    </row>
    <row r="76" spans="1:11">
      <c r="A76" s="236" t="s">
        <v>155</v>
      </c>
      <c r="B76" s="236"/>
      <c r="C76" s="236"/>
      <c r="D76" s="236"/>
      <c r="E76" s="236"/>
      <c r="F76" s="236"/>
      <c r="G76" s="237"/>
      <c r="H76" s="237"/>
      <c r="I76" s="237"/>
      <c r="J76" s="238"/>
      <c r="K76" s="238"/>
    </row>
    <row r="77" spans="1:11" ht="12.85" customHeight="1">
      <c r="A77" s="242" t="s">
        <v>364</v>
      </c>
      <c r="B77" s="242"/>
      <c r="C77" s="242"/>
      <c r="D77" s="242"/>
      <c r="E77" s="242"/>
      <c r="F77" s="242"/>
      <c r="G77" s="8">
        <v>68</v>
      </c>
      <c r="H77" s="96">
        <v>0</v>
      </c>
      <c r="I77" s="96">
        <v>0</v>
      </c>
      <c r="J77" s="96">
        <v>0</v>
      </c>
      <c r="K77" s="96">
        <v>0</v>
      </c>
    </row>
    <row r="78" spans="1:11" ht="12.85" customHeight="1">
      <c r="A78" s="241" t="s">
        <v>365</v>
      </c>
      <c r="B78" s="241"/>
      <c r="C78" s="241"/>
      <c r="D78" s="241"/>
      <c r="E78" s="241"/>
      <c r="F78" s="241"/>
      <c r="G78" s="20">
        <v>69</v>
      </c>
      <c r="H78" s="97">
        <v>0</v>
      </c>
      <c r="I78" s="97">
        <v>0</v>
      </c>
      <c r="J78" s="97">
        <v>0</v>
      </c>
      <c r="K78" s="97">
        <v>0</v>
      </c>
    </row>
    <row r="79" spans="1:11" ht="12.85" customHeight="1">
      <c r="A79" s="241" t="s">
        <v>366</v>
      </c>
      <c r="B79" s="241"/>
      <c r="C79" s="241"/>
      <c r="D79" s="241"/>
      <c r="E79" s="241"/>
      <c r="F79" s="241"/>
      <c r="G79" s="20">
        <v>70</v>
      </c>
      <c r="H79" s="97">
        <v>0</v>
      </c>
      <c r="I79" s="97">
        <v>0</v>
      </c>
      <c r="J79" s="97">
        <v>0</v>
      </c>
      <c r="K79" s="97">
        <v>0</v>
      </c>
    </row>
    <row r="80" spans="1:11" ht="12.85" customHeight="1">
      <c r="A80" s="242" t="s">
        <v>367</v>
      </c>
      <c r="B80" s="242"/>
      <c r="C80" s="242"/>
      <c r="D80" s="242"/>
      <c r="E80" s="242"/>
      <c r="F80" s="242"/>
      <c r="G80" s="8">
        <v>71</v>
      </c>
      <c r="H80" s="96">
        <v>0</v>
      </c>
      <c r="I80" s="96">
        <v>0</v>
      </c>
      <c r="J80" s="96">
        <v>0</v>
      </c>
      <c r="K80" s="96">
        <v>0</v>
      </c>
    </row>
    <row r="81" spans="1:11" ht="12.85" customHeight="1">
      <c r="A81" s="242" t="s">
        <v>368</v>
      </c>
      <c r="B81" s="242"/>
      <c r="C81" s="242"/>
      <c r="D81" s="242"/>
      <c r="E81" s="242"/>
      <c r="F81" s="242"/>
      <c r="G81" s="8">
        <v>72</v>
      </c>
      <c r="H81" s="96">
        <v>0</v>
      </c>
      <c r="I81" s="96">
        <v>0</v>
      </c>
      <c r="J81" s="96">
        <v>0</v>
      </c>
      <c r="K81" s="96">
        <v>0</v>
      </c>
    </row>
    <row r="82" spans="1:11" ht="12.85" customHeight="1">
      <c r="A82" s="243" t="s">
        <v>369</v>
      </c>
      <c r="B82" s="243"/>
      <c r="C82" s="243"/>
      <c r="D82" s="243"/>
      <c r="E82" s="243"/>
      <c r="F82" s="243"/>
      <c r="G82" s="8">
        <v>73</v>
      </c>
      <c r="H82" s="96">
        <v>0</v>
      </c>
      <c r="I82" s="96">
        <v>0</v>
      </c>
      <c r="J82" s="96">
        <v>0</v>
      </c>
      <c r="K82" s="96">
        <v>0</v>
      </c>
    </row>
    <row r="83" spans="1:11" ht="12.85" customHeight="1">
      <c r="A83" s="243" t="s">
        <v>370</v>
      </c>
      <c r="B83" s="243"/>
      <c r="C83" s="243"/>
      <c r="D83" s="243"/>
      <c r="E83" s="243"/>
      <c r="F83" s="243"/>
      <c r="G83" s="8">
        <v>74</v>
      </c>
      <c r="H83" s="96">
        <v>0</v>
      </c>
      <c r="I83" s="96">
        <v>0</v>
      </c>
      <c r="J83" s="96">
        <v>0</v>
      </c>
      <c r="K83" s="96">
        <v>0</v>
      </c>
    </row>
    <row r="84" spans="1:11">
      <c r="A84" s="236" t="s">
        <v>112</v>
      </c>
      <c r="B84" s="236"/>
      <c r="C84" s="236"/>
      <c r="D84" s="236"/>
      <c r="E84" s="236"/>
      <c r="F84" s="236"/>
      <c r="G84" s="237"/>
      <c r="H84" s="237"/>
      <c r="I84" s="237"/>
      <c r="J84" s="238"/>
      <c r="K84" s="238"/>
    </row>
    <row r="85" spans="1:11" ht="12.85" customHeight="1">
      <c r="A85" s="231" t="s">
        <v>371</v>
      </c>
      <c r="B85" s="231"/>
      <c r="C85" s="231"/>
      <c r="D85" s="231"/>
      <c r="E85" s="231"/>
      <c r="F85" s="231"/>
      <c r="G85" s="8">
        <v>75</v>
      </c>
      <c r="H85" s="98">
        <f>H86+H87</f>
        <v>0</v>
      </c>
      <c r="I85" s="98">
        <f>I86+I87</f>
        <v>0</v>
      </c>
      <c r="J85" s="98">
        <f>J86+J87</f>
        <v>0</v>
      </c>
      <c r="K85" s="98">
        <f>K86+K87</f>
        <v>0</v>
      </c>
    </row>
    <row r="86" spans="1:11" ht="12.85" customHeight="1">
      <c r="A86" s="232" t="s">
        <v>156</v>
      </c>
      <c r="B86" s="232"/>
      <c r="C86" s="232"/>
      <c r="D86" s="232"/>
      <c r="E86" s="232"/>
      <c r="F86" s="232"/>
      <c r="G86" s="7">
        <v>76</v>
      </c>
      <c r="H86" s="99">
        <v>0</v>
      </c>
      <c r="I86" s="99">
        <v>0</v>
      </c>
      <c r="J86" s="99">
        <v>0</v>
      </c>
      <c r="K86" s="99">
        <v>0</v>
      </c>
    </row>
    <row r="87" spans="1:11" ht="12.85" customHeight="1">
      <c r="A87" s="232" t="s">
        <v>157</v>
      </c>
      <c r="B87" s="232"/>
      <c r="C87" s="232"/>
      <c r="D87" s="232"/>
      <c r="E87" s="232"/>
      <c r="F87" s="232"/>
      <c r="G87" s="7">
        <v>77</v>
      </c>
      <c r="H87" s="99">
        <v>0</v>
      </c>
      <c r="I87" s="99">
        <v>0</v>
      </c>
      <c r="J87" s="99">
        <v>0</v>
      </c>
      <c r="K87" s="99">
        <v>0</v>
      </c>
    </row>
    <row r="88" spans="1:11">
      <c r="A88" s="239" t="s">
        <v>114</v>
      </c>
      <c r="B88" s="239"/>
      <c r="C88" s="239"/>
      <c r="D88" s="239"/>
      <c r="E88" s="239"/>
      <c r="F88" s="239"/>
      <c r="G88" s="240"/>
      <c r="H88" s="240"/>
      <c r="I88" s="240"/>
      <c r="J88" s="238"/>
      <c r="K88" s="238"/>
    </row>
    <row r="89" spans="1:11" ht="12.85" customHeight="1">
      <c r="A89" s="212" t="s">
        <v>158</v>
      </c>
      <c r="B89" s="212"/>
      <c r="C89" s="212"/>
      <c r="D89" s="212"/>
      <c r="E89" s="212"/>
      <c r="F89" s="212"/>
      <c r="G89" s="7">
        <v>78</v>
      </c>
      <c r="H89" s="99">
        <v>1159316</v>
      </c>
      <c r="I89" s="99">
        <v>90461</v>
      </c>
      <c r="J89" s="99">
        <v>1262485.68</v>
      </c>
      <c r="K89" s="99">
        <v>427585.76</v>
      </c>
    </row>
    <row r="90" spans="1:11" ht="24.05" customHeight="1">
      <c r="A90" s="213" t="s">
        <v>418</v>
      </c>
      <c r="B90" s="213"/>
      <c r="C90" s="213"/>
      <c r="D90" s="213"/>
      <c r="E90" s="213"/>
      <c r="F90" s="213"/>
      <c r="G90" s="8">
        <v>79</v>
      </c>
      <c r="H90" s="100">
        <f>H91+H98</f>
        <v>0</v>
      </c>
      <c r="I90" s="100">
        <f>I91+I98</f>
        <v>0</v>
      </c>
      <c r="J90" s="100">
        <f t="shared" ref="J90:K90" si="8">J91+J98</f>
        <v>0</v>
      </c>
      <c r="K90" s="100">
        <f t="shared" si="8"/>
        <v>0</v>
      </c>
    </row>
    <row r="91" spans="1:11" ht="24.05" customHeight="1">
      <c r="A91" s="233" t="s">
        <v>423</v>
      </c>
      <c r="B91" s="233"/>
      <c r="C91" s="233"/>
      <c r="D91" s="233"/>
      <c r="E91" s="233"/>
      <c r="F91" s="233"/>
      <c r="G91" s="8">
        <v>80</v>
      </c>
      <c r="H91" s="100">
        <f>SUM(H92:H96)</f>
        <v>0</v>
      </c>
      <c r="I91" s="100">
        <f>SUM(I92:I96)</f>
        <v>0</v>
      </c>
      <c r="J91" s="100">
        <f>SUM(J92:J96)</f>
        <v>0</v>
      </c>
      <c r="K91" s="100">
        <f>SUM(K92:K96)</f>
        <v>0</v>
      </c>
    </row>
    <row r="92" spans="1:11" ht="25.5" customHeight="1">
      <c r="A92" s="235" t="s">
        <v>372</v>
      </c>
      <c r="B92" s="235"/>
      <c r="C92" s="235"/>
      <c r="D92" s="235"/>
      <c r="E92" s="235"/>
      <c r="F92" s="235"/>
      <c r="G92" s="7">
        <v>81</v>
      </c>
      <c r="H92" s="99">
        <v>0</v>
      </c>
      <c r="I92" s="99">
        <v>0</v>
      </c>
      <c r="J92" s="99">
        <v>0</v>
      </c>
      <c r="K92" s="99">
        <v>0</v>
      </c>
    </row>
    <row r="93" spans="1:11" ht="38.299999999999997" customHeight="1">
      <c r="A93" s="235" t="s">
        <v>373</v>
      </c>
      <c r="B93" s="235"/>
      <c r="C93" s="235"/>
      <c r="D93" s="235"/>
      <c r="E93" s="235"/>
      <c r="F93" s="235"/>
      <c r="G93" s="7">
        <v>82</v>
      </c>
      <c r="H93" s="99">
        <v>0</v>
      </c>
      <c r="I93" s="99">
        <v>0</v>
      </c>
      <c r="J93" s="99">
        <v>0</v>
      </c>
      <c r="K93" s="99">
        <v>0</v>
      </c>
    </row>
    <row r="94" spans="1:11" ht="38.299999999999997" customHeight="1">
      <c r="A94" s="235" t="s">
        <v>374</v>
      </c>
      <c r="B94" s="235"/>
      <c r="C94" s="235"/>
      <c r="D94" s="235"/>
      <c r="E94" s="235"/>
      <c r="F94" s="235"/>
      <c r="G94" s="7">
        <v>83</v>
      </c>
      <c r="H94" s="99">
        <v>0</v>
      </c>
      <c r="I94" s="99">
        <v>0</v>
      </c>
      <c r="J94" s="99">
        <v>0</v>
      </c>
      <c r="K94" s="99">
        <v>0</v>
      </c>
    </row>
    <row r="95" spans="1:11">
      <c r="A95" s="235" t="s">
        <v>375</v>
      </c>
      <c r="B95" s="235"/>
      <c r="C95" s="235"/>
      <c r="D95" s="235"/>
      <c r="E95" s="235"/>
      <c r="F95" s="235"/>
      <c r="G95" s="7">
        <v>84</v>
      </c>
      <c r="H95" s="99">
        <v>0</v>
      </c>
      <c r="I95" s="99">
        <v>0</v>
      </c>
      <c r="J95" s="99">
        <v>0</v>
      </c>
      <c r="K95" s="99">
        <v>0</v>
      </c>
    </row>
    <row r="96" spans="1:11">
      <c r="A96" s="235" t="s">
        <v>376</v>
      </c>
      <c r="B96" s="235"/>
      <c r="C96" s="235"/>
      <c r="D96" s="235"/>
      <c r="E96" s="235"/>
      <c r="F96" s="235"/>
      <c r="G96" s="7">
        <v>85</v>
      </c>
      <c r="H96" s="99">
        <v>0</v>
      </c>
      <c r="I96" s="99">
        <v>0</v>
      </c>
      <c r="J96" s="99">
        <v>0</v>
      </c>
      <c r="K96" s="99">
        <v>0</v>
      </c>
    </row>
    <row r="97" spans="1:11" ht="26.25" customHeight="1">
      <c r="A97" s="235" t="s">
        <v>377</v>
      </c>
      <c r="B97" s="235"/>
      <c r="C97" s="235"/>
      <c r="D97" s="235"/>
      <c r="E97" s="235"/>
      <c r="F97" s="235"/>
      <c r="G97" s="7">
        <v>86</v>
      </c>
      <c r="H97" s="99">
        <v>0</v>
      </c>
      <c r="I97" s="99">
        <v>0</v>
      </c>
      <c r="J97" s="99">
        <v>0</v>
      </c>
      <c r="K97" s="99">
        <v>0</v>
      </c>
    </row>
    <row r="98" spans="1:11" ht="25.5" customHeight="1">
      <c r="A98" s="233" t="s">
        <v>447</v>
      </c>
      <c r="B98" s="233"/>
      <c r="C98" s="233"/>
      <c r="D98" s="233"/>
      <c r="E98" s="233"/>
      <c r="F98" s="233"/>
      <c r="G98" s="8">
        <v>87</v>
      </c>
      <c r="H98" s="100">
        <f>SUM(H99:H107)</f>
        <v>0</v>
      </c>
      <c r="I98" s="100">
        <f>SUM(I99:I107)</f>
        <v>0</v>
      </c>
      <c r="J98" s="100">
        <f>SUM(J99:J107)</f>
        <v>0</v>
      </c>
      <c r="K98" s="100">
        <f>SUM(K99:K107)</f>
        <v>0</v>
      </c>
    </row>
    <row r="99" spans="1:11">
      <c r="A99" s="234" t="s">
        <v>159</v>
      </c>
      <c r="B99" s="234"/>
      <c r="C99" s="234"/>
      <c r="D99" s="234"/>
      <c r="E99" s="234"/>
      <c r="F99" s="234"/>
      <c r="G99" s="7">
        <v>88</v>
      </c>
      <c r="H99" s="99">
        <v>0</v>
      </c>
      <c r="I99" s="99">
        <v>0</v>
      </c>
      <c r="J99" s="99">
        <v>0</v>
      </c>
      <c r="K99" s="99">
        <v>0</v>
      </c>
    </row>
    <row r="100" spans="1:11">
      <c r="A100" s="234" t="s">
        <v>441</v>
      </c>
      <c r="B100" s="234"/>
      <c r="C100" s="234"/>
      <c r="D100" s="234"/>
      <c r="E100" s="234"/>
      <c r="F100" s="234"/>
      <c r="G100" s="7">
        <v>89</v>
      </c>
      <c r="H100" s="99">
        <v>0</v>
      </c>
      <c r="I100" s="99">
        <v>0</v>
      </c>
      <c r="J100" s="99">
        <v>0</v>
      </c>
      <c r="K100" s="99">
        <v>0</v>
      </c>
    </row>
    <row r="101" spans="1:11" ht="36" customHeight="1">
      <c r="A101" s="235" t="s">
        <v>442</v>
      </c>
      <c r="B101" s="235"/>
      <c r="C101" s="235"/>
      <c r="D101" s="235"/>
      <c r="E101" s="235"/>
      <c r="F101" s="235"/>
      <c r="G101" s="7">
        <v>90</v>
      </c>
      <c r="H101" s="99">
        <v>0</v>
      </c>
      <c r="I101" s="99">
        <v>0</v>
      </c>
      <c r="J101" s="99">
        <v>0</v>
      </c>
      <c r="K101" s="99">
        <v>0</v>
      </c>
    </row>
    <row r="102" spans="1:11" ht="22.35" customHeight="1">
      <c r="A102" s="234" t="s">
        <v>160</v>
      </c>
      <c r="B102" s="234"/>
      <c r="C102" s="234"/>
      <c r="D102" s="234"/>
      <c r="E102" s="234"/>
      <c r="F102" s="234"/>
      <c r="G102" s="7">
        <v>91</v>
      </c>
      <c r="H102" s="99">
        <v>0</v>
      </c>
      <c r="I102" s="99">
        <v>0</v>
      </c>
      <c r="J102" s="99">
        <v>0</v>
      </c>
      <c r="K102" s="99">
        <v>0</v>
      </c>
    </row>
    <row r="103" spans="1:11" ht="22.35" customHeight="1">
      <c r="A103" s="234" t="s">
        <v>161</v>
      </c>
      <c r="B103" s="234"/>
      <c r="C103" s="234"/>
      <c r="D103" s="234"/>
      <c r="E103" s="234"/>
      <c r="F103" s="234"/>
      <c r="G103" s="7">
        <v>92</v>
      </c>
      <c r="H103" s="99">
        <v>0</v>
      </c>
      <c r="I103" s="99">
        <v>0</v>
      </c>
      <c r="J103" s="99">
        <v>0</v>
      </c>
      <c r="K103" s="99">
        <v>0</v>
      </c>
    </row>
    <row r="104" spans="1:11" ht="22.35" customHeight="1">
      <c r="A104" s="234" t="s">
        <v>162</v>
      </c>
      <c r="B104" s="234"/>
      <c r="C104" s="234"/>
      <c r="D104" s="234"/>
      <c r="E104" s="234"/>
      <c r="F104" s="234"/>
      <c r="G104" s="7">
        <v>93</v>
      </c>
      <c r="H104" s="99">
        <v>0</v>
      </c>
      <c r="I104" s="99">
        <v>0</v>
      </c>
      <c r="J104" s="99">
        <v>0</v>
      </c>
      <c r="K104" s="99">
        <v>0</v>
      </c>
    </row>
    <row r="105" spans="1:11" ht="12.85" customHeight="1">
      <c r="A105" s="235" t="s">
        <v>443</v>
      </c>
      <c r="B105" s="235"/>
      <c r="C105" s="235"/>
      <c r="D105" s="235"/>
      <c r="E105" s="235"/>
      <c r="F105" s="235"/>
      <c r="G105" s="7">
        <v>94</v>
      </c>
      <c r="H105" s="99">
        <v>0</v>
      </c>
      <c r="I105" s="99">
        <v>0</v>
      </c>
      <c r="J105" s="99">
        <v>0</v>
      </c>
      <c r="K105" s="99">
        <v>0</v>
      </c>
    </row>
    <row r="106" spans="1:11" ht="26.25" customHeight="1">
      <c r="A106" s="235" t="s">
        <v>444</v>
      </c>
      <c r="B106" s="235"/>
      <c r="C106" s="235"/>
      <c r="D106" s="235"/>
      <c r="E106" s="235"/>
      <c r="F106" s="235"/>
      <c r="G106" s="7">
        <v>95</v>
      </c>
      <c r="H106" s="99">
        <v>0</v>
      </c>
      <c r="I106" s="99">
        <v>0</v>
      </c>
      <c r="J106" s="99">
        <v>0</v>
      </c>
      <c r="K106" s="99">
        <v>0</v>
      </c>
    </row>
    <row r="107" spans="1:11">
      <c r="A107" s="235" t="s">
        <v>445</v>
      </c>
      <c r="B107" s="235"/>
      <c r="C107" s="235"/>
      <c r="D107" s="235"/>
      <c r="E107" s="235"/>
      <c r="F107" s="235"/>
      <c r="G107" s="7">
        <v>96</v>
      </c>
      <c r="H107" s="99">
        <v>0</v>
      </c>
      <c r="I107" s="99">
        <v>0</v>
      </c>
      <c r="J107" s="99">
        <v>0</v>
      </c>
      <c r="K107" s="99">
        <v>0</v>
      </c>
    </row>
    <row r="108" spans="1:11" ht="24.8" customHeight="1">
      <c r="A108" s="235" t="s">
        <v>446</v>
      </c>
      <c r="B108" s="235"/>
      <c r="C108" s="235"/>
      <c r="D108" s="235"/>
      <c r="E108" s="235"/>
      <c r="F108" s="235"/>
      <c r="G108" s="7">
        <v>97</v>
      </c>
      <c r="H108" s="99">
        <v>0</v>
      </c>
      <c r="I108" s="99">
        <v>0</v>
      </c>
      <c r="J108" s="99">
        <v>0</v>
      </c>
      <c r="K108" s="99">
        <v>0</v>
      </c>
    </row>
    <row r="109" spans="1:11" ht="23.05" customHeight="1">
      <c r="A109" s="213" t="s">
        <v>448</v>
      </c>
      <c r="B109" s="213"/>
      <c r="C109" s="213"/>
      <c r="D109" s="213"/>
      <c r="E109" s="213"/>
      <c r="F109" s="213"/>
      <c r="G109" s="8">
        <v>98</v>
      </c>
      <c r="H109" s="100">
        <f>H91+H98-H108-H97</f>
        <v>0</v>
      </c>
      <c r="I109" s="100">
        <f>I91+I98-I108-I97</f>
        <v>0</v>
      </c>
      <c r="J109" s="100">
        <f>J91+J98-J108-J97</f>
        <v>0</v>
      </c>
      <c r="K109" s="100">
        <f>K91+K98-K108-K97</f>
        <v>0</v>
      </c>
    </row>
    <row r="110" spans="1:11" ht="28.25" customHeight="1">
      <c r="A110" s="213" t="s">
        <v>449</v>
      </c>
      <c r="B110" s="213"/>
      <c r="C110" s="213"/>
      <c r="D110" s="213"/>
      <c r="E110" s="213"/>
      <c r="F110" s="213"/>
      <c r="G110" s="8">
        <v>99</v>
      </c>
      <c r="H110" s="98">
        <f>H89+H109</f>
        <v>1159316</v>
      </c>
      <c r="I110" s="98">
        <f t="shared" ref="I110:K110" si="9">I89+I109</f>
        <v>90461</v>
      </c>
      <c r="J110" s="98">
        <f t="shared" si="9"/>
        <v>1262485.68</v>
      </c>
      <c r="K110" s="98">
        <f t="shared" si="9"/>
        <v>427585.76</v>
      </c>
    </row>
    <row r="111" spans="1:11">
      <c r="A111" s="236" t="s">
        <v>163</v>
      </c>
      <c r="B111" s="236"/>
      <c r="C111" s="236"/>
      <c r="D111" s="236"/>
      <c r="E111" s="236"/>
      <c r="F111" s="236"/>
      <c r="G111" s="237"/>
      <c r="H111" s="237"/>
      <c r="I111" s="237"/>
      <c r="J111" s="238"/>
      <c r="K111" s="238"/>
    </row>
    <row r="112" spans="1:11" ht="26.35" customHeight="1">
      <c r="A112" s="231" t="s">
        <v>378</v>
      </c>
      <c r="B112" s="231"/>
      <c r="C112" s="231"/>
      <c r="D112" s="231"/>
      <c r="E112" s="231"/>
      <c r="F112" s="231"/>
      <c r="G112" s="8">
        <v>100</v>
      </c>
      <c r="H112" s="98">
        <f>H113+H114</f>
        <v>0</v>
      </c>
      <c r="I112" s="98">
        <f>I113+I114</f>
        <v>0</v>
      </c>
      <c r="J112" s="98">
        <f>J113+J114</f>
        <v>0</v>
      </c>
      <c r="K112" s="98">
        <f>K113+K114</f>
        <v>0</v>
      </c>
    </row>
    <row r="113" spans="1:11" ht="12.85" customHeight="1">
      <c r="A113" s="232" t="s">
        <v>113</v>
      </c>
      <c r="B113" s="232"/>
      <c r="C113" s="232"/>
      <c r="D113" s="232"/>
      <c r="E113" s="232"/>
      <c r="F113" s="232"/>
      <c r="G113" s="7">
        <v>101</v>
      </c>
      <c r="H113" s="99">
        <v>0</v>
      </c>
      <c r="I113" s="99">
        <v>0</v>
      </c>
      <c r="J113" s="99">
        <v>0</v>
      </c>
      <c r="K113" s="99">
        <v>0</v>
      </c>
    </row>
    <row r="114" spans="1:11" ht="12.85" customHeight="1">
      <c r="A114" s="232" t="s">
        <v>164</v>
      </c>
      <c r="B114" s="232"/>
      <c r="C114" s="232"/>
      <c r="D114" s="232"/>
      <c r="E114" s="232"/>
      <c r="F114" s="232"/>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4803149606299213" right="0.15748031496062992" top="0.98425196850393704" bottom="0.98425196850393704" header="0.51181102362204722" footer="0.51181102362204722"/>
  <pageSetup paperSize="9" scale="68" fitToHeight="2"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58" sqref="I58"/>
    </sheetView>
  </sheetViews>
  <sheetFormatPr defaultColWidth="9.109375" defaultRowHeight="12.7"/>
  <cols>
    <col min="1" max="7" width="9.109375" style="9"/>
    <col min="8" max="9" width="30.33203125" style="13" customWidth="1"/>
    <col min="10" max="16384" width="9.109375" style="9"/>
  </cols>
  <sheetData>
    <row r="1" spans="1:9">
      <c r="A1" s="267" t="s">
        <v>165</v>
      </c>
      <c r="B1" s="268"/>
      <c r="C1" s="268"/>
      <c r="D1" s="268"/>
      <c r="E1" s="268"/>
      <c r="F1" s="268"/>
      <c r="G1" s="268"/>
      <c r="H1" s="268"/>
      <c r="I1" s="268"/>
    </row>
    <row r="2" spans="1:9">
      <c r="A2" s="269" t="s">
        <v>467</v>
      </c>
      <c r="B2" s="221"/>
      <c r="C2" s="221"/>
      <c r="D2" s="221"/>
      <c r="E2" s="221"/>
      <c r="F2" s="221"/>
      <c r="G2" s="221"/>
      <c r="H2" s="221"/>
      <c r="I2" s="221"/>
    </row>
    <row r="3" spans="1:9">
      <c r="A3" s="271" t="s">
        <v>439</v>
      </c>
      <c r="B3" s="272"/>
      <c r="C3" s="272"/>
      <c r="D3" s="272"/>
      <c r="E3" s="272"/>
      <c r="F3" s="272"/>
      <c r="G3" s="272"/>
      <c r="H3" s="272"/>
      <c r="I3" s="272"/>
    </row>
    <row r="4" spans="1:9">
      <c r="A4" s="270" t="s">
        <v>450</v>
      </c>
      <c r="B4" s="224"/>
      <c r="C4" s="224"/>
      <c r="D4" s="224"/>
      <c r="E4" s="224"/>
      <c r="F4" s="224"/>
      <c r="G4" s="224"/>
      <c r="H4" s="224"/>
      <c r="I4" s="225"/>
    </row>
    <row r="5" spans="1:9" ht="22.5">
      <c r="A5" s="273" t="s">
        <v>2</v>
      </c>
      <c r="B5" s="229"/>
      <c r="C5" s="229"/>
      <c r="D5" s="229"/>
      <c r="E5" s="229"/>
      <c r="F5" s="229"/>
      <c r="G5" s="28" t="s">
        <v>103</v>
      </c>
      <c r="H5" s="29" t="s">
        <v>299</v>
      </c>
      <c r="I5" s="29" t="s">
        <v>278</v>
      </c>
    </row>
    <row r="6" spans="1:9">
      <c r="A6" s="274">
        <v>1</v>
      </c>
      <c r="B6" s="229"/>
      <c r="C6" s="229"/>
      <c r="D6" s="229"/>
      <c r="E6" s="229"/>
      <c r="F6" s="229"/>
      <c r="G6" s="30">
        <v>2</v>
      </c>
      <c r="H6" s="29" t="s">
        <v>166</v>
      </c>
      <c r="I6" s="29" t="s">
        <v>167</v>
      </c>
    </row>
    <row r="7" spans="1:9">
      <c r="A7" s="264" t="s">
        <v>168</v>
      </c>
      <c r="B7" s="264"/>
      <c r="C7" s="264"/>
      <c r="D7" s="264"/>
      <c r="E7" s="264"/>
      <c r="F7" s="264"/>
      <c r="G7" s="264"/>
      <c r="H7" s="264"/>
      <c r="I7" s="264"/>
    </row>
    <row r="8" spans="1:9" ht="12.85" customHeight="1">
      <c r="A8" s="211" t="s">
        <v>169</v>
      </c>
      <c r="B8" s="211"/>
      <c r="C8" s="211"/>
      <c r="D8" s="211"/>
      <c r="E8" s="211"/>
      <c r="F8" s="211"/>
      <c r="G8" s="31">
        <v>1</v>
      </c>
      <c r="H8" s="101">
        <v>1159316</v>
      </c>
      <c r="I8" s="101">
        <v>1262485.68</v>
      </c>
    </row>
    <row r="9" spans="1:9" ht="12.85" customHeight="1">
      <c r="A9" s="266" t="s">
        <v>170</v>
      </c>
      <c r="B9" s="266"/>
      <c r="C9" s="266"/>
      <c r="D9" s="266"/>
      <c r="E9" s="266"/>
      <c r="F9" s="266"/>
      <c r="G9" s="32">
        <v>2</v>
      </c>
      <c r="H9" s="102">
        <f>H10+H11+H12+H13+H14+H15+H16+H17</f>
        <v>-1496658</v>
      </c>
      <c r="I9" s="102">
        <f>I10+I11+I12+I13+I14+I15+I16+I17</f>
        <v>-1922328.45</v>
      </c>
    </row>
    <row r="10" spans="1:9" ht="12.85" customHeight="1">
      <c r="A10" s="245" t="s">
        <v>171</v>
      </c>
      <c r="B10" s="245"/>
      <c r="C10" s="245"/>
      <c r="D10" s="245"/>
      <c r="E10" s="245"/>
      <c r="F10" s="245"/>
      <c r="G10" s="31">
        <v>3</v>
      </c>
      <c r="H10" s="101">
        <v>93887</v>
      </c>
      <c r="I10" s="101">
        <v>89761.27</v>
      </c>
    </row>
    <row r="11" spans="1:9" ht="22.35" customHeight="1">
      <c r="A11" s="245" t="s">
        <v>172</v>
      </c>
      <c r="B11" s="245"/>
      <c r="C11" s="245"/>
      <c r="D11" s="245"/>
      <c r="E11" s="245"/>
      <c r="F11" s="245"/>
      <c r="G11" s="31">
        <v>4</v>
      </c>
      <c r="H11" s="101">
        <v>0</v>
      </c>
      <c r="I11" s="101">
        <v>-282.76</v>
      </c>
    </row>
    <row r="12" spans="1:9" ht="23.5" customHeight="1">
      <c r="A12" s="245" t="s">
        <v>173</v>
      </c>
      <c r="B12" s="245"/>
      <c r="C12" s="245"/>
      <c r="D12" s="245"/>
      <c r="E12" s="245"/>
      <c r="F12" s="245"/>
      <c r="G12" s="31">
        <v>5</v>
      </c>
      <c r="H12" s="101">
        <v>-10709</v>
      </c>
      <c r="I12" s="101">
        <v>0</v>
      </c>
    </row>
    <row r="13" spans="1:9" ht="12.85" customHeight="1">
      <c r="A13" s="245" t="s">
        <v>174</v>
      </c>
      <c r="B13" s="245"/>
      <c r="C13" s="245"/>
      <c r="D13" s="245"/>
      <c r="E13" s="245"/>
      <c r="F13" s="245"/>
      <c r="G13" s="31">
        <v>6</v>
      </c>
      <c r="H13" s="101">
        <v>-1821379</v>
      </c>
      <c r="I13" s="101">
        <v>-2346330.89</v>
      </c>
    </row>
    <row r="14" spans="1:9" ht="12.85" customHeight="1">
      <c r="A14" s="245" t="s">
        <v>175</v>
      </c>
      <c r="B14" s="245"/>
      <c r="C14" s="245"/>
      <c r="D14" s="245"/>
      <c r="E14" s="245"/>
      <c r="F14" s="245"/>
      <c r="G14" s="31">
        <v>7</v>
      </c>
      <c r="H14" s="101">
        <v>273986</v>
      </c>
      <c r="I14" s="101">
        <v>240500.69</v>
      </c>
    </row>
    <row r="15" spans="1:9" ht="12.85" customHeight="1">
      <c r="A15" s="245" t="s">
        <v>176</v>
      </c>
      <c r="B15" s="245"/>
      <c r="C15" s="245"/>
      <c r="D15" s="245"/>
      <c r="E15" s="245"/>
      <c r="F15" s="245"/>
      <c r="G15" s="31">
        <v>8</v>
      </c>
      <c r="H15" s="101">
        <v>-32141</v>
      </c>
      <c r="I15" s="101">
        <v>92449.15</v>
      </c>
    </row>
    <row r="16" spans="1:9" ht="12.85" customHeight="1">
      <c r="A16" s="245" t="s">
        <v>177</v>
      </c>
      <c r="B16" s="245"/>
      <c r="C16" s="245"/>
      <c r="D16" s="245"/>
      <c r="E16" s="245"/>
      <c r="F16" s="245"/>
      <c r="G16" s="31">
        <v>9</v>
      </c>
      <c r="H16" s="101">
        <v>0</v>
      </c>
      <c r="I16" s="101">
        <v>0</v>
      </c>
    </row>
    <row r="17" spans="1:9" ht="25.2" customHeight="1">
      <c r="A17" s="245" t="s">
        <v>178</v>
      </c>
      <c r="B17" s="245"/>
      <c r="C17" s="245"/>
      <c r="D17" s="245"/>
      <c r="E17" s="245"/>
      <c r="F17" s="245"/>
      <c r="G17" s="31">
        <v>10</v>
      </c>
      <c r="H17" s="101">
        <v>-302</v>
      </c>
      <c r="I17" s="101">
        <v>1574.09</v>
      </c>
    </row>
    <row r="18" spans="1:9" ht="28.25" customHeight="1">
      <c r="A18" s="262" t="s">
        <v>304</v>
      </c>
      <c r="B18" s="262"/>
      <c r="C18" s="262"/>
      <c r="D18" s="262"/>
      <c r="E18" s="262"/>
      <c r="F18" s="262"/>
      <c r="G18" s="32">
        <v>11</v>
      </c>
      <c r="H18" s="102">
        <f>H8+H9</f>
        <v>-337342</v>
      </c>
      <c r="I18" s="102">
        <f>I8+I9</f>
        <v>-659842.77</v>
      </c>
    </row>
    <row r="19" spans="1:9" ht="12.85" customHeight="1">
      <c r="A19" s="266" t="s">
        <v>179</v>
      </c>
      <c r="B19" s="266"/>
      <c r="C19" s="266"/>
      <c r="D19" s="266"/>
      <c r="E19" s="266"/>
      <c r="F19" s="266"/>
      <c r="G19" s="32">
        <v>12</v>
      </c>
      <c r="H19" s="102">
        <f>H20+H21+H22+H23</f>
        <v>-412094</v>
      </c>
      <c r="I19" s="102">
        <f>I20+I21+I22+I23</f>
        <v>-129880.37</v>
      </c>
    </row>
    <row r="20" spans="1:9" ht="12.85" customHeight="1">
      <c r="A20" s="245" t="s">
        <v>180</v>
      </c>
      <c r="B20" s="245"/>
      <c r="C20" s="245"/>
      <c r="D20" s="245"/>
      <c r="E20" s="245"/>
      <c r="F20" s="245"/>
      <c r="G20" s="31">
        <v>13</v>
      </c>
      <c r="H20" s="101">
        <v>3219</v>
      </c>
      <c r="I20" s="101">
        <v>-207140.69</v>
      </c>
    </row>
    <row r="21" spans="1:9" ht="12.85" customHeight="1">
      <c r="A21" s="245" t="s">
        <v>181</v>
      </c>
      <c r="B21" s="245"/>
      <c r="C21" s="245"/>
      <c r="D21" s="245"/>
      <c r="E21" s="245"/>
      <c r="F21" s="245"/>
      <c r="G21" s="31">
        <v>14</v>
      </c>
      <c r="H21" s="101">
        <v>-415313</v>
      </c>
      <c r="I21" s="101">
        <v>77252.34</v>
      </c>
    </row>
    <row r="22" spans="1:9" ht="12.85" customHeight="1">
      <c r="A22" s="245" t="s">
        <v>182</v>
      </c>
      <c r="B22" s="245"/>
      <c r="C22" s="245"/>
      <c r="D22" s="245"/>
      <c r="E22" s="245"/>
      <c r="F22" s="245"/>
      <c r="G22" s="31">
        <v>15</v>
      </c>
      <c r="H22" s="101">
        <v>0</v>
      </c>
      <c r="I22" s="101">
        <v>7.98</v>
      </c>
    </row>
    <row r="23" spans="1:9" ht="12.85" customHeight="1">
      <c r="A23" s="245" t="s">
        <v>183</v>
      </c>
      <c r="B23" s="245"/>
      <c r="C23" s="245"/>
      <c r="D23" s="245"/>
      <c r="E23" s="245"/>
      <c r="F23" s="245"/>
      <c r="G23" s="31">
        <v>16</v>
      </c>
      <c r="H23" s="101">
        <v>0</v>
      </c>
      <c r="I23" s="101">
        <v>0</v>
      </c>
    </row>
    <row r="24" spans="1:9" ht="12.85" customHeight="1">
      <c r="A24" s="262" t="s">
        <v>184</v>
      </c>
      <c r="B24" s="262"/>
      <c r="C24" s="262"/>
      <c r="D24" s="262"/>
      <c r="E24" s="262"/>
      <c r="F24" s="262"/>
      <c r="G24" s="32">
        <v>17</v>
      </c>
      <c r="H24" s="102">
        <f>H18+H19</f>
        <v>-749436</v>
      </c>
      <c r="I24" s="102">
        <f>I18+I19</f>
        <v>-789723.14</v>
      </c>
    </row>
    <row r="25" spans="1:9" ht="12.85" customHeight="1">
      <c r="A25" s="211" t="s">
        <v>185</v>
      </c>
      <c r="B25" s="211"/>
      <c r="C25" s="211"/>
      <c r="D25" s="211"/>
      <c r="E25" s="211"/>
      <c r="F25" s="211"/>
      <c r="G25" s="31">
        <v>18</v>
      </c>
      <c r="H25" s="101">
        <v>-2336</v>
      </c>
      <c r="I25" s="101">
        <v>-827.55</v>
      </c>
    </row>
    <row r="26" spans="1:9" ht="12.85" customHeight="1">
      <c r="A26" s="211" t="s">
        <v>186</v>
      </c>
      <c r="B26" s="211"/>
      <c r="C26" s="211"/>
      <c r="D26" s="211"/>
      <c r="E26" s="211"/>
      <c r="F26" s="211"/>
      <c r="G26" s="31">
        <v>19</v>
      </c>
      <c r="H26" s="101">
        <v>0</v>
      </c>
      <c r="I26" s="101">
        <v>0</v>
      </c>
    </row>
    <row r="27" spans="1:9" ht="26.1" customHeight="1">
      <c r="A27" s="263" t="s">
        <v>187</v>
      </c>
      <c r="B27" s="263"/>
      <c r="C27" s="263"/>
      <c r="D27" s="263"/>
      <c r="E27" s="263"/>
      <c r="F27" s="263"/>
      <c r="G27" s="32">
        <v>20</v>
      </c>
      <c r="H27" s="102">
        <f>H24+H25+H26</f>
        <v>-751772</v>
      </c>
      <c r="I27" s="102">
        <f>I24+I25+I26</f>
        <v>-790550.69</v>
      </c>
    </row>
    <row r="28" spans="1:9">
      <c r="A28" s="264" t="s">
        <v>188</v>
      </c>
      <c r="B28" s="264"/>
      <c r="C28" s="264"/>
      <c r="D28" s="264"/>
      <c r="E28" s="264"/>
      <c r="F28" s="264"/>
      <c r="G28" s="264"/>
      <c r="H28" s="264"/>
      <c r="I28" s="264"/>
    </row>
    <row r="29" spans="1:9" ht="30.7" customHeight="1">
      <c r="A29" s="211" t="s">
        <v>189</v>
      </c>
      <c r="B29" s="211"/>
      <c r="C29" s="211"/>
      <c r="D29" s="211"/>
      <c r="E29" s="211"/>
      <c r="F29" s="211"/>
      <c r="G29" s="31">
        <v>21</v>
      </c>
      <c r="H29" s="103">
        <v>0</v>
      </c>
      <c r="I29" s="103">
        <v>3398.76</v>
      </c>
    </row>
    <row r="30" spans="1:9" ht="12.85" customHeight="1">
      <c r="A30" s="211" t="s">
        <v>190</v>
      </c>
      <c r="B30" s="211"/>
      <c r="C30" s="211"/>
      <c r="D30" s="211"/>
      <c r="E30" s="211"/>
      <c r="F30" s="211"/>
      <c r="G30" s="31">
        <v>22</v>
      </c>
      <c r="H30" s="103">
        <v>0</v>
      </c>
      <c r="I30" s="103">
        <v>0</v>
      </c>
    </row>
    <row r="31" spans="1:9" ht="12.85" customHeight="1">
      <c r="A31" s="211" t="s">
        <v>191</v>
      </c>
      <c r="B31" s="211"/>
      <c r="C31" s="211"/>
      <c r="D31" s="211"/>
      <c r="E31" s="211"/>
      <c r="F31" s="211"/>
      <c r="G31" s="31">
        <v>23</v>
      </c>
      <c r="H31" s="103">
        <v>914</v>
      </c>
      <c r="I31" s="103">
        <v>890.72</v>
      </c>
    </row>
    <row r="32" spans="1:9" ht="12.85" customHeight="1">
      <c r="A32" s="211" t="s">
        <v>192</v>
      </c>
      <c r="B32" s="211"/>
      <c r="C32" s="211"/>
      <c r="D32" s="211"/>
      <c r="E32" s="211"/>
      <c r="F32" s="211"/>
      <c r="G32" s="31">
        <v>24</v>
      </c>
      <c r="H32" s="103">
        <v>975000</v>
      </c>
      <c r="I32" s="103">
        <v>1548000</v>
      </c>
    </row>
    <row r="33" spans="1:9" ht="12.85" customHeight="1">
      <c r="A33" s="211" t="s">
        <v>193</v>
      </c>
      <c r="B33" s="211"/>
      <c r="C33" s="211"/>
      <c r="D33" s="211"/>
      <c r="E33" s="211"/>
      <c r="F33" s="211"/>
      <c r="G33" s="31">
        <v>25</v>
      </c>
      <c r="H33" s="103">
        <v>191764</v>
      </c>
      <c r="I33" s="103">
        <v>2820.88</v>
      </c>
    </row>
    <row r="34" spans="1:9" ht="12.85" customHeight="1">
      <c r="A34" s="211" t="s">
        <v>194</v>
      </c>
      <c r="B34" s="211"/>
      <c r="C34" s="211"/>
      <c r="D34" s="211"/>
      <c r="E34" s="211"/>
      <c r="F34" s="211"/>
      <c r="G34" s="31">
        <v>26</v>
      </c>
      <c r="H34" s="103">
        <v>0</v>
      </c>
      <c r="I34" s="103">
        <v>0</v>
      </c>
    </row>
    <row r="35" spans="1:9" ht="26.35" customHeight="1">
      <c r="A35" s="262" t="s">
        <v>195</v>
      </c>
      <c r="B35" s="262"/>
      <c r="C35" s="262"/>
      <c r="D35" s="262"/>
      <c r="E35" s="262"/>
      <c r="F35" s="262"/>
      <c r="G35" s="32">
        <v>27</v>
      </c>
      <c r="H35" s="104">
        <f>H29+H30+H31+H32+H33+H34</f>
        <v>1167678</v>
      </c>
      <c r="I35" s="104">
        <f>I29+I30+I31+I32+I33+I34</f>
        <v>1555110.36</v>
      </c>
    </row>
    <row r="36" spans="1:9" ht="23.05" customHeight="1">
      <c r="A36" s="211" t="s">
        <v>196</v>
      </c>
      <c r="B36" s="211"/>
      <c r="C36" s="211"/>
      <c r="D36" s="211"/>
      <c r="E36" s="211"/>
      <c r="F36" s="211"/>
      <c r="G36" s="31">
        <v>28</v>
      </c>
      <c r="H36" s="103">
        <v>-11790</v>
      </c>
      <c r="I36" s="103">
        <v>-22875.200000000001</v>
      </c>
    </row>
    <row r="37" spans="1:9" ht="12.85" customHeight="1">
      <c r="A37" s="211" t="s">
        <v>197</v>
      </c>
      <c r="B37" s="211"/>
      <c r="C37" s="211"/>
      <c r="D37" s="211"/>
      <c r="E37" s="211"/>
      <c r="F37" s="211"/>
      <c r="G37" s="31">
        <v>29</v>
      </c>
      <c r="H37" s="103">
        <v>0</v>
      </c>
      <c r="I37" s="103">
        <v>0</v>
      </c>
    </row>
    <row r="38" spans="1:9" ht="12.85" customHeight="1">
      <c r="A38" s="211" t="s">
        <v>198</v>
      </c>
      <c r="B38" s="211"/>
      <c r="C38" s="211"/>
      <c r="D38" s="211"/>
      <c r="E38" s="211"/>
      <c r="F38" s="211"/>
      <c r="G38" s="31">
        <v>30</v>
      </c>
      <c r="H38" s="103">
        <v>0</v>
      </c>
      <c r="I38" s="103">
        <v>-10000</v>
      </c>
    </row>
    <row r="39" spans="1:9" ht="12.85" customHeight="1">
      <c r="A39" s="211" t="s">
        <v>199</v>
      </c>
      <c r="B39" s="211"/>
      <c r="C39" s="211"/>
      <c r="D39" s="211"/>
      <c r="E39" s="211"/>
      <c r="F39" s="211"/>
      <c r="G39" s="31">
        <v>31</v>
      </c>
      <c r="H39" s="103">
        <v>0</v>
      </c>
      <c r="I39" s="103">
        <v>0</v>
      </c>
    </row>
    <row r="40" spans="1:9" ht="12.85" customHeight="1">
      <c r="A40" s="211" t="s">
        <v>200</v>
      </c>
      <c r="B40" s="211"/>
      <c r="C40" s="211"/>
      <c r="D40" s="211"/>
      <c r="E40" s="211"/>
      <c r="F40" s="211"/>
      <c r="G40" s="31">
        <v>32</v>
      </c>
      <c r="H40" s="103">
        <v>0</v>
      </c>
      <c r="I40" s="103">
        <v>0</v>
      </c>
    </row>
    <row r="41" spans="1:9" ht="24.05" customHeight="1">
      <c r="A41" s="262" t="s">
        <v>201</v>
      </c>
      <c r="B41" s="262"/>
      <c r="C41" s="262"/>
      <c r="D41" s="262"/>
      <c r="E41" s="262"/>
      <c r="F41" s="262"/>
      <c r="G41" s="32">
        <v>33</v>
      </c>
      <c r="H41" s="104">
        <f>H36+H37+H38+H39+H40</f>
        <v>-11790</v>
      </c>
      <c r="I41" s="104">
        <f>I36+I37+I38+I39+I40</f>
        <v>-32875.199999999997</v>
      </c>
    </row>
    <row r="42" spans="1:9" ht="29.4" customHeight="1">
      <c r="A42" s="263" t="s">
        <v>202</v>
      </c>
      <c r="B42" s="263"/>
      <c r="C42" s="263"/>
      <c r="D42" s="263"/>
      <c r="E42" s="263"/>
      <c r="F42" s="263"/>
      <c r="G42" s="32">
        <v>34</v>
      </c>
      <c r="H42" s="104">
        <f>H35+H41</f>
        <v>1155888</v>
      </c>
      <c r="I42" s="104">
        <f>I35+I41</f>
        <v>1522235.16</v>
      </c>
    </row>
    <row r="43" spans="1:9">
      <c r="A43" s="264" t="s">
        <v>203</v>
      </c>
      <c r="B43" s="264"/>
      <c r="C43" s="264"/>
      <c r="D43" s="264"/>
      <c r="E43" s="264"/>
      <c r="F43" s="264"/>
      <c r="G43" s="264"/>
      <c r="H43" s="264"/>
      <c r="I43" s="264"/>
    </row>
    <row r="44" spans="1:9" ht="12.85" customHeight="1">
      <c r="A44" s="211" t="s">
        <v>204</v>
      </c>
      <c r="B44" s="211"/>
      <c r="C44" s="211"/>
      <c r="D44" s="211"/>
      <c r="E44" s="211"/>
      <c r="F44" s="211"/>
      <c r="G44" s="31">
        <v>35</v>
      </c>
      <c r="H44" s="103">
        <v>0</v>
      </c>
      <c r="I44" s="103">
        <v>0</v>
      </c>
    </row>
    <row r="45" spans="1:9" ht="25.2" customHeight="1">
      <c r="A45" s="211" t="s">
        <v>205</v>
      </c>
      <c r="B45" s="211"/>
      <c r="C45" s="211"/>
      <c r="D45" s="211"/>
      <c r="E45" s="211"/>
      <c r="F45" s="211"/>
      <c r="G45" s="31">
        <v>36</v>
      </c>
      <c r="H45" s="103">
        <v>0</v>
      </c>
      <c r="I45" s="103">
        <v>0</v>
      </c>
    </row>
    <row r="46" spans="1:9" ht="12.85" customHeight="1">
      <c r="A46" s="211" t="s">
        <v>206</v>
      </c>
      <c r="B46" s="211"/>
      <c r="C46" s="211"/>
      <c r="D46" s="211"/>
      <c r="E46" s="211"/>
      <c r="F46" s="211"/>
      <c r="G46" s="31">
        <v>37</v>
      </c>
      <c r="H46" s="103">
        <v>0</v>
      </c>
      <c r="I46" s="103">
        <v>0</v>
      </c>
    </row>
    <row r="47" spans="1:9" ht="12.85" customHeight="1">
      <c r="A47" s="211" t="s">
        <v>207</v>
      </c>
      <c r="B47" s="211"/>
      <c r="C47" s="211"/>
      <c r="D47" s="211"/>
      <c r="E47" s="211"/>
      <c r="F47" s="211"/>
      <c r="G47" s="31">
        <v>38</v>
      </c>
      <c r="H47" s="103">
        <v>0</v>
      </c>
      <c r="I47" s="103">
        <v>0</v>
      </c>
    </row>
    <row r="48" spans="1:9" ht="22.35" customHeight="1">
      <c r="A48" s="262" t="s">
        <v>208</v>
      </c>
      <c r="B48" s="262"/>
      <c r="C48" s="262"/>
      <c r="D48" s="262"/>
      <c r="E48" s="262"/>
      <c r="F48" s="262"/>
      <c r="G48" s="32">
        <v>39</v>
      </c>
      <c r="H48" s="104">
        <f>H44+H45+H46+H47</f>
        <v>0</v>
      </c>
      <c r="I48" s="104">
        <f>I44+I45+I46+I47</f>
        <v>0</v>
      </c>
    </row>
    <row r="49" spans="1:9" ht="24.65" customHeight="1">
      <c r="A49" s="211" t="s">
        <v>303</v>
      </c>
      <c r="B49" s="211"/>
      <c r="C49" s="211"/>
      <c r="D49" s="211"/>
      <c r="E49" s="211"/>
      <c r="F49" s="211"/>
      <c r="G49" s="31">
        <v>40</v>
      </c>
      <c r="H49" s="103">
        <v>-159575</v>
      </c>
      <c r="I49" s="103">
        <v>0</v>
      </c>
    </row>
    <row r="50" spans="1:9" ht="12.85" customHeight="1">
      <c r="A50" s="211" t="s">
        <v>209</v>
      </c>
      <c r="B50" s="211"/>
      <c r="C50" s="211"/>
      <c r="D50" s="211"/>
      <c r="E50" s="211"/>
      <c r="F50" s="211"/>
      <c r="G50" s="31">
        <v>41</v>
      </c>
      <c r="H50" s="103">
        <v>0</v>
      </c>
      <c r="I50" s="103">
        <v>0</v>
      </c>
    </row>
    <row r="51" spans="1:9" ht="12.85" customHeight="1">
      <c r="A51" s="211" t="s">
        <v>210</v>
      </c>
      <c r="B51" s="211"/>
      <c r="C51" s="211"/>
      <c r="D51" s="211"/>
      <c r="E51" s="211"/>
      <c r="F51" s="211"/>
      <c r="G51" s="31">
        <v>42</v>
      </c>
      <c r="H51" s="103">
        <v>-14926</v>
      </c>
      <c r="I51" s="103">
        <v>-8358.43</v>
      </c>
    </row>
    <row r="52" spans="1:9" ht="23.05" customHeight="1">
      <c r="A52" s="211" t="s">
        <v>211</v>
      </c>
      <c r="B52" s="211"/>
      <c r="C52" s="211"/>
      <c r="D52" s="211"/>
      <c r="E52" s="211"/>
      <c r="F52" s="211"/>
      <c r="G52" s="31">
        <v>43</v>
      </c>
      <c r="H52" s="103">
        <v>-237620</v>
      </c>
      <c r="I52" s="103">
        <v>-759183.84</v>
      </c>
    </row>
    <row r="53" spans="1:9" ht="12.85" customHeight="1">
      <c r="A53" s="211" t="s">
        <v>212</v>
      </c>
      <c r="B53" s="211"/>
      <c r="C53" s="211"/>
      <c r="D53" s="211"/>
      <c r="E53" s="211"/>
      <c r="F53" s="211"/>
      <c r="G53" s="31">
        <v>44</v>
      </c>
      <c r="H53" s="103">
        <v>0</v>
      </c>
      <c r="I53" s="103">
        <v>0</v>
      </c>
    </row>
    <row r="54" spans="1:9" ht="30.7" customHeight="1">
      <c r="A54" s="262" t="s">
        <v>213</v>
      </c>
      <c r="B54" s="262"/>
      <c r="C54" s="262"/>
      <c r="D54" s="262"/>
      <c r="E54" s="262"/>
      <c r="F54" s="262"/>
      <c r="G54" s="32">
        <v>45</v>
      </c>
      <c r="H54" s="104">
        <f>H49+H50+H51+H52+H53</f>
        <v>-412121</v>
      </c>
      <c r="I54" s="104">
        <f>I49+I50+I51+I52+I53</f>
        <v>-767542.27</v>
      </c>
    </row>
    <row r="55" spans="1:9" ht="29.4" customHeight="1">
      <c r="A55" s="263" t="s">
        <v>214</v>
      </c>
      <c r="B55" s="263"/>
      <c r="C55" s="263"/>
      <c r="D55" s="263"/>
      <c r="E55" s="263"/>
      <c r="F55" s="263"/>
      <c r="G55" s="32">
        <v>46</v>
      </c>
      <c r="H55" s="104">
        <f>H48+H54</f>
        <v>-412121</v>
      </c>
      <c r="I55" s="104">
        <f>I48+I54</f>
        <v>-767542.27</v>
      </c>
    </row>
    <row r="56" spans="1:9">
      <c r="A56" s="211" t="s">
        <v>215</v>
      </c>
      <c r="B56" s="211"/>
      <c r="C56" s="211"/>
      <c r="D56" s="211"/>
      <c r="E56" s="211"/>
      <c r="F56" s="211"/>
      <c r="G56" s="31">
        <v>47</v>
      </c>
      <c r="H56" s="103">
        <v>0</v>
      </c>
      <c r="I56" s="103">
        <v>0</v>
      </c>
    </row>
    <row r="57" spans="1:9" ht="26.35" customHeight="1">
      <c r="A57" s="263" t="s">
        <v>216</v>
      </c>
      <c r="B57" s="263"/>
      <c r="C57" s="263"/>
      <c r="D57" s="263"/>
      <c r="E57" s="263"/>
      <c r="F57" s="263"/>
      <c r="G57" s="32">
        <v>48</v>
      </c>
      <c r="H57" s="104">
        <f>H27+H42+H55+H56</f>
        <v>-8005</v>
      </c>
      <c r="I57" s="104">
        <f>I27+I42+I55+I56</f>
        <v>-35857.800000000003</v>
      </c>
    </row>
    <row r="58" spans="1:9">
      <c r="A58" s="265" t="s">
        <v>217</v>
      </c>
      <c r="B58" s="265"/>
      <c r="C58" s="265"/>
      <c r="D58" s="265"/>
      <c r="E58" s="265"/>
      <c r="F58" s="265"/>
      <c r="G58" s="31">
        <v>49</v>
      </c>
      <c r="H58" s="103">
        <v>13187</v>
      </c>
      <c r="I58" s="103">
        <v>57502.25</v>
      </c>
    </row>
    <row r="59" spans="1:9" ht="31.25" customHeight="1">
      <c r="A59" s="263" t="s">
        <v>218</v>
      </c>
      <c r="B59" s="263"/>
      <c r="C59" s="263"/>
      <c r="D59" s="263"/>
      <c r="E59" s="263"/>
      <c r="F59" s="263"/>
      <c r="G59" s="32">
        <v>50</v>
      </c>
      <c r="H59" s="104">
        <f>H57+H58</f>
        <v>5182</v>
      </c>
      <c r="I59" s="104">
        <f>I57+I58</f>
        <v>21644.45</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I50" sqref="I50"/>
    </sheetView>
  </sheetViews>
  <sheetFormatPr defaultRowHeight="12.7"/>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85" customHeight="1">
      <c r="A1" s="267" t="s">
        <v>219</v>
      </c>
      <c r="B1" s="268"/>
      <c r="C1" s="268"/>
      <c r="D1" s="268"/>
      <c r="E1" s="268"/>
      <c r="F1" s="268"/>
      <c r="G1" s="268"/>
      <c r="H1" s="268"/>
      <c r="I1" s="268"/>
    </row>
    <row r="2" spans="1:9" ht="12.85" customHeight="1">
      <c r="A2" s="269" t="s">
        <v>326</v>
      </c>
      <c r="B2" s="221"/>
      <c r="C2" s="221"/>
      <c r="D2" s="221"/>
      <c r="E2" s="221"/>
      <c r="F2" s="221"/>
      <c r="G2" s="221"/>
      <c r="H2" s="221"/>
      <c r="I2" s="221"/>
    </row>
    <row r="3" spans="1:9">
      <c r="A3" s="277" t="s">
        <v>438</v>
      </c>
      <c r="B3" s="278"/>
      <c r="C3" s="278"/>
      <c r="D3" s="278"/>
      <c r="E3" s="278"/>
      <c r="F3" s="278"/>
      <c r="G3" s="278"/>
      <c r="H3" s="278"/>
      <c r="I3" s="278"/>
    </row>
    <row r="4" spans="1:9">
      <c r="A4" s="270" t="s">
        <v>450</v>
      </c>
      <c r="B4" s="224"/>
      <c r="C4" s="224"/>
      <c r="D4" s="224"/>
      <c r="E4" s="224"/>
      <c r="F4" s="224"/>
      <c r="G4" s="224"/>
      <c r="H4" s="224"/>
      <c r="I4" s="225"/>
    </row>
    <row r="5" spans="1:9" ht="22.5">
      <c r="A5" s="273" t="s">
        <v>2</v>
      </c>
      <c r="B5" s="229"/>
      <c r="C5" s="229"/>
      <c r="D5" s="229"/>
      <c r="E5" s="229"/>
      <c r="F5" s="229"/>
      <c r="G5" s="28" t="s">
        <v>103</v>
      </c>
      <c r="H5" s="29" t="s">
        <v>299</v>
      </c>
      <c r="I5" s="29" t="s">
        <v>278</v>
      </c>
    </row>
    <row r="6" spans="1:9">
      <c r="A6" s="274">
        <v>1</v>
      </c>
      <c r="B6" s="229"/>
      <c r="C6" s="229"/>
      <c r="D6" s="229"/>
      <c r="E6" s="229"/>
      <c r="F6" s="229"/>
      <c r="G6" s="105">
        <v>2</v>
      </c>
      <c r="H6" s="29" t="s">
        <v>166</v>
      </c>
      <c r="I6" s="29" t="s">
        <v>167</v>
      </c>
    </row>
    <row r="7" spans="1:9">
      <c r="A7" s="285" t="s">
        <v>168</v>
      </c>
      <c r="B7" s="286"/>
      <c r="C7" s="286"/>
      <c r="D7" s="286"/>
      <c r="E7" s="286"/>
      <c r="F7" s="286"/>
      <c r="G7" s="286"/>
      <c r="H7" s="286"/>
      <c r="I7" s="287"/>
    </row>
    <row r="8" spans="1:9">
      <c r="A8" s="288" t="s">
        <v>220</v>
      </c>
      <c r="B8" s="288"/>
      <c r="C8" s="288"/>
      <c r="D8" s="288"/>
      <c r="E8" s="288"/>
      <c r="F8" s="288"/>
      <c r="G8" s="10">
        <v>1</v>
      </c>
      <c r="H8" s="106">
        <v>0</v>
      </c>
      <c r="I8" s="106">
        <v>0</v>
      </c>
    </row>
    <row r="9" spans="1:9">
      <c r="A9" s="275" t="s">
        <v>221</v>
      </c>
      <c r="B9" s="275"/>
      <c r="C9" s="275"/>
      <c r="D9" s="275"/>
      <c r="E9" s="275"/>
      <c r="F9" s="275"/>
      <c r="G9" s="11">
        <v>2</v>
      </c>
      <c r="H9" s="107">
        <v>0</v>
      </c>
      <c r="I9" s="107">
        <v>0</v>
      </c>
    </row>
    <row r="10" spans="1:9">
      <c r="A10" s="275" t="s">
        <v>222</v>
      </c>
      <c r="B10" s="275"/>
      <c r="C10" s="275"/>
      <c r="D10" s="275"/>
      <c r="E10" s="275"/>
      <c r="F10" s="275"/>
      <c r="G10" s="11">
        <v>3</v>
      </c>
      <c r="H10" s="107">
        <v>0</v>
      </c>
      <c r="I10" s="107">
        <v>0</v>
      </c>
    </row>
    <row r="11" spans="1:9">
      <c r="A11" s="275" t="s">
        <v>223</v>
      </c>
      <c r="B11" s="275"/>
      <c r="C11" s="275"/>
      <c r="D11" s="275"/>
      <c r="E11" s="275"/>
      <c r="F11" s="275"/>
      <c r="G11" s="11">
        <v>4</v>
      </c>
      <c r="H11" s="107">
        <v>0</v>
      </c>
      <c r="I11" s="107">
        <v>0</v>
      </c>
    </row>
    <row r="12" spans="1:9">
      <c r="A12" s="275" t="s">
        <v>379</v>
      </c>
      <c r="B12" s="275"/>
      <c r="C12" s="275"/>
      <c r="D12" s="275"/>
      <c r="E12" s="275"/>
      <c r="F12" s="275"/>
      <c r="G12" s="11">
        <v>5</v>
      </c>
      <c r="H12" s="107">
        <v>0</v>
      </c>
      <c r="I12" s="107">
        <v>0</v>
      </c>
    </row>
    <row r="13" spans="1:9" ht="24.65" customHeight="1">
      <c r="A13" s="276" t="s">
        <v>380</v>
      </c>
      <c r="B13" s="276"/>
      <c r="C13" s="276"/>
      <c r="D13" s="276"/>
      <c r="E13" s="276"/>
      <c r="F13" s="276"/>
      <c r="G13" s="25">
        <v>6</v>
      </c>
      <c r="H13" s="108">
        <f>SUM(H8:H12)</f>
        <v>0</v>
      </c>
      <c r="I13" s="108">
        <f>SUM(I8:I12)</f>
        <v>0</v>
      </c>
    </row>
    <row r="14" spans="1:9" ht="12.85" customHeight="1">
      <c r="A14" s="275" t="s">
        <v>381</v>
      </c>
      <c r="B14" s="275"/>
      <c r="C14" s="275"/>
      <c r="D14" s="275"/>
      <c r="E14" s="275"/>
      <c r="F14" s="275"/>
      <c r="G14" s="11">
        <v>7</v>
      </c>
      <c r="H14" s="107">
        <v>0</v>
      </c>
      <c r="I14" s="107">
        <v>0</v>
      </c>
    </row>
    <row r="15" spans="1:9" ht="12.85" customHeight="1">
      <c r="A15" s="275" t="s">
        <v>382</v>
      </c>
      <c r="B15" s="275"/>
      <c r="C15" s="275"/>
      <c r="D15" s="275"/>
      <c r="E15" s="275"/>
      <c r="F15" s="275"/>
      <c r="G15" s="11">
        <v>8</v>
      </c>
      <c r="H15" s="107">
        <v>0</v>
      </c>
      <c r="I15" s="107">
        <v>0</v>
      </c>
    </row>
    <row r="16" spans="1:9" ht="12.85" customHeight="1">
      <c r="A16" s="275" t="s">
        <v>383</v>
      </c>
      <c r="B16" s="275"/>
      <c r="C16" s="275"/>
      <c r="D16" s="275"/>
      <c r="E16" s="275"/>
      <c r="F16" s="275"/>
      <c r="G16" s="11">
        <v>9</v>
      </c>
      <c r="H16" s="107">
        <v>0</v>
      </c>
      <c r="I16" s="107">
        <v>0</v>
      </c>
    </row>
    <row r="17" spans="1:9" ht="12.85" customHeight="1">
      <c r="A17" s="275" t="s">
        <v>384</v>
      </c>
      <c r="B17" s="275"/>
      <c r="C17" s="275"/>
      <c r="D17" s="275"/>
      <c r="E17" s="275"/>
      <c r="F17" s="275"/>
      <c r="G17" s="11">
        <v>10</v>
      </c>
      <c r="H17" s="107">
        <v>0</v>
      </c>
      <c r="I17" s="107">
        <v>0</v>
      </c>
    </row>
    <row r="18" spans="1:9" ht="12.85" customHeight="1">
      <c r="A18" s="275" t="s">
        <v>385</v>
      </c>
      <c r="B18" s="275"/>
      <c r="C18" s="275"/>
      <c r="D18" s="275"/>
      <c r="E18" s="275"/>
      <c r="F18" s="275"/>
      <c r="G18" s="11">
        <v>11</v>
      </c>
      <c r="H18" s="107">
        <v>0</v>
      </c>
      <c r="I18" s="107">
        <v>0</v>
      </c>
    </row>
    <row r="19" spans="1:9" ht="12.85" customHeight="1">
      <c r="A19" s="275" t="s">
        <v>386</v>
      </c>
      <c r="B19" s="275"/>
      <c r="C19" s="275"/>
      <c r="D19" s="275"/>
      <c r="E19" s="275"/>
      <c r="F19" s="275"/>
      <c r="G19" s="11">
        <v>12</v>
      </c>
      <c r="H19" s="107">
        <v>0</v>
      </c>
      <c r="I19" s="107">
        <v>0</v>
      </c>
    </row>
    <row r="20" spans="1:9" ht="26.25" customHeight="1">
      <c r="A20" s="276" t="s">
        <v>387</v>
      </c>
      <c r="B20" s="276"/>
      <c r="C20" s="276"/>
      <c r="D20" s="276"/>
      <c r="E20" s="276"/>
      <c r="F20" s="276"/>
      <c r="G20" s="25">
        <v>13</v>
      </c>
      <c r="H20" s="108">
        <f>SUM(H14:H19)</f>
        <v>0</v>
      </c>
      <c r="I20" s="108">
        <f>SUM(I14:I19)</f>
        <v>0</v>
      </c>
    </row>
    <row r="21" spans="1:9" ht="27.65" customHeight="1">
      <c r="A21" s="284" t="s">
        <v>388</v>
      </c>
      <c r="B21" s="284"/>
      <c r="C21" s="284"/>
      <c r="D21" s="284"/>
      <c r="E21" s="284"/>
      <c r="F21" s="284"/>
      <c r="G21" s="26">
        <v>14</v>
      </c>
      <c r="H21" s="109">
        <f>H13+H20</f>
        <v>0</v>
      </c>
      <c r="I21" s="109">
        <f>I13+I20</f>
        <v>0</v>
      </c>
    </row>
    <row r="22" spans="1:9">
      <c r="A22" s="285" t="s">
        <v>188</v>
      </c>
      <c r="B22" s="286"/>
      <c r="C22" s="286"/>
      <c r="D22" s="286"/>
      <c r="E22" s="286"/>
      <c r="F22" s="286"/>
      <c r="G22" s="286"/>
      <c r="H22" s="286"/>
      <c r="I22" s="287"/>
    </row>
    <row r="23" spans="1:9" ht="26.35" customHeight="1">
      <c r="A23" s="288" t="s">
        <v>224</v>
      </c>
      <c r="B23" s="288"/>
      <c r="C23" s="288"/>
      <c r="D23" s="288"/>
      <c r="E23" s="288"/>
      <c r="F23" s="288"/>
      <c r="G23" s="10">
        <v>15</v>
      </c>
      <c r="H23" s="106">
        <v>0</v>
      </c>
      <c r="I23" s="106">
        <v>0</v>
      </c>
    </row>
    <row r="24" spans="1:9" ht="12.85" customHeight="1">
      <c r="A24" s="275" t="s">
        <v>225</v>
      </c>
      <c r="B24" s="275"/>
      <c r="C24" s="275"/>
      <c r="D24" s="275"/>
      <c r="E24" s="275"/>
      <c r="F24" s="275"/>
      <c r="G24" s="10">
        <v>16</v>
      </c>
      <c r="H24" s="107">
        <v>0</v>
      </c>
      <c r="I24" s="107">
        <v>0</v>
      </c>
    </row>
    <row r="25" spans="1:9" ht="12.85" customHeight="1">
      <c r="A25" s="275" t="s">
        <v>226</v>
      </c>
      <c r="B25" s="275"/>
      <c r="C25" s="275"/>
      <c r="D25" s="275"/>
      <c r="E25" s="275"/>
      <c r="F25" s="275"/>
      <c r="G25" s="10">
        <v>17</v>
      </c>
      <c r="H25" s="107">
        <v>0</v>
      </c>
      <c r="I25" s="107">
        <v>0</v>
      </c>
    </row>
    <row r="26" spans="1:9" ht="12.85" customHeight="1">
      <c r="A26" s="275" t="s">
        <v>227</v>
      </c>
      <c r="B26" s="275"/>
      <c r="C26" s="275"/>
      <c r="D26" s="275"/>
      <c r="E26" s="275"/>
      <c r="F26" s="275"/>
      <c r="G26" s="10">
        <v>18</v>
      </c>
      <c r="H26" s="107">
        <v>0</v>
      </c>
      <c r="I26" s="107">
        <v>0</v>
      </c>
    </row>
    <row r="27" spans="1:9" ht="12.85" customHeight="1">
      <c r="A27" s="275" t="s">
        <v>228</v>
      </c>
      <c r="B27" s="275"/>
      <c r="C27" s="275"/>
      <c r="D27" s="275"/>
      <c r="E27" s="275"/>
      <c r="F27" s="275"/>
      <c r="G27" s="10">
        <v>19</v>
      </c>
      <c r="H27" s="107">
        <v>0</v>
      </c>
      <c r="I27" s="107">
        <v>0</v>
      </c>
    </row>
    <row r="28" spans="1:9" ht="12.85" customHeight="1">
      <c r="A28" s="275" t="s">
        <v>229</v>
      </c>
      <c r="B28" s="275"/>
      <c r="C28" s="275"/>
      <c r="D28" s="275"/>
      <c r="E28" s="275"/>
      <c r="F28" s="275"/>
      <c r="G28" s="10">
        <v>20</v>
      </c>
      <c r="H28" s="107">
        <v>0</v>
      </c>
      <c r="I28" s="107">
        <v>0</v>
      </c>
    </row>
    <row r="29" spans="1:9" ht="24.05" customHeight="1">
      <c r="A29" s="281" t="s">
        <v>389</v>
      </c>
      <c r="B29" s="281"/>
      <c r="C29" s="281"/>
      <c r="D29" s="281"/>
      <c r="E29" s="281"/>
      <c r="F29" s="281"/>
      <c r="G29" s="25">
        <v>21</v>
      </c>
      <c r="H29" s="110">
        <f>SUM(H23:H28)</f>
        <v>0</v>
      </c>
      <c r="I29" s="110">
        <f>SUM(I23:I28)</f>
        <v>0</v>
      </c>
    </row>
    <row r="30" spans="1:9" ht="27.1" customHeight="1">
      <c r="A30" s="275" t="s">
        <v>230</v>
      </c>
      <c r="B30" s="275"/>
      <c r="C30" s="275"/>
      <c r="D30" s="275"/>
      <c r="E30" s="275"/>
      <c r="F30" s="275"/>
      <c r="G30" s="11">
        <v>22</v>
      </c>
      <c r="H30" s="107">
        <v>0</v>
      </c>
      <c r="I30" s="107">
        <v>0</v>
      </c>
    </row>
    <row r="31" spans="1:9" ht="12.85" customHeight="1">
      <c r="A31" s="275" t="s">
        <v>231</v>
      </c>
      <c r="B31" s="275"/>
      <c r="C31" s="275"/>
      <c r="D31" s="275"/>
      <c r="E31" s="275"/>
      <c r="F31" s="275"/>
      <c r="G31" s="11">
        <v>23</v>
      </c>
      <c r="H31" s="107">
        <v>0</v>
      </c>
      <c r="I31" s="107">
        <v>0</v>
      </c>
    </row>
    <row r="32" spans="1:9" ht="12.85" customHeight="1">
      <c r="A32" s="275" t="s">
        <v>390</v>
      </c>
      <c r="B32" s="275"/>
      <c r="C32" s="275"/>
      <c r="D32" s="275"/>
      <c r="E32" s="275"/>
      <c r="F32" s="275"/>
      <c r="G32" s="11">
        <v>24</v>
      </c>
      <c r="H32" s="107">
        <v>0</v>
      </c>
      <c r="I32" s="107">
        <v>0</v>
      </c>
    </row>
    <row r="33" spans="1:9" ht="12.85" customHeight="1">
      <c r="A33" s="275" t="s">
        <v>232</v>
      </c>
      <c r="B33" s="275"/>
      <c r="C33" s="275"/>
      <c r="D33" s="275"/>
      <c r="E33" s="275"/>
      <c r="F33" s="275"/>
      <c r="G33" s="11">
        <v>25</v>
      </c>
      <c r="H33" s="107">
        <v>0</v>
      </c>
      <c r="I33" s="107">
        <v>0</v>
      </c>
    </row>
    <row r="34" spans="1:9" ht="12.85" customHeight="1">
      <c r="A34" s="275" t="s">
        <v>233</v>
      </c>
      <c r="B34" s="275"/>
      <c r="C34" s="275"/>
      <c r="D34" s="275"/>
      <c r="E34" s="275"/>
      <c r="F34" s="275"/>
      <c r="G34" s="11">
        <v>26</v>
      </c>
      <c r="H34" s="107">
        <v>0</v>
      </c>
      <c r="I34" s="107">
        <v>0</v>
      </c>
    </row>
    <row r="35" spans="1:9" ht="26.1" customHeight="1">
      <c r="A35" s="281" t="s">
        <v>391</v>
      </c>
      <c r="B35" s="281"/>
      <c r="C35" s="281"/>
      <c r="D35" s="281"/>
      <c r="E35" s="281"/>
      <c r="F35" s="281"/>
      <c r="G35" s="25">
        <v>27</v>
      </c>
      <c r="H35" s="110">
        <f>SUM(H30:H34)</f>
        <v>0</v>
      </c>
      <c r="I35" s="110">
        <f>SUM(I30:I34)</f>
        <v>0</v>
      </c>
    </row>
    <row r="36" spans="1:9" ht="28.25" customHeight="1">
      <c r="A36" s="284" t="s">
        <v>392</v>
      </c>
      <c r="B36" s="284"/>
      <c r="C36" s="284"/>
      <c r="D36" s="284"/>
      <c r="E36" s="284"/>
      <c r="F36" s="284"/>
      <c r="G36" s="26">
        <v>28</v>
      </c>
      <c r="H36" s="111">
        <f>H29+H35</f>
        <v>0</v>
      </c>
      <c r="I36" s="111">
        <f>I29+I35</f>
        <v>0</v>
      </c>
    </row>
    <row r="37" spans="1:9">
      <c r="A37" s="285" t="s">
        <v>203</v>
      </c>
      <c r="B37" s="286"/>
      <c r="C37" s="286"/>
      <c r="D37" s="286"/>
      <c r="E37" s="286"/>
      <c r="F37" s="286"/>
      <c r="G37" s="286">
        <v>0</v>
      </c>
      <c r="H37" s="286"/>
      <c r="I37" s="287"/>
    </row>
    <row r="38" spans="1:9" ht="12.85" customHeight="1">
      <c r="A38" s="289" t="s">
        <v>234</v>
      </c>
      <c r="B38" s="289"/>
      <c r="C38" s="289"/>
      <c r="D38" s="289"/>
      <c r="E38" s="289"/>
      <c r="F38" s="289"/>
      <c r="G38" s="10">
        <v>29</v>
      </c>
      <c r="H38" s="106">
        <v>0</v>
      </c>
      <c r="I38" s="106">
        <v>0</v>
      </c>
    </row>
    <row r="39" spans="1:9" ht="25.2" customHeight="1">
      <c r="A39" s="280" t="s">
        <v>235</v>
      </c>
      <c r="B39" s="280"/>
      <c r="C39" s="280"/>
      <c r="D39" s="280"/>
      <c r="E39" s="280"/>
      <c r="F39" s="280"/>
      <c r="G39" s="11">
        <v>30</v>
      </c>
      <c r="H39" s="107">
        <v>0</v>
      </c>
      <c r="I39" s="107">
        <v>0</v>
      </c>
    </row>
    <row r="40" spans="1:9" ht="12.85" customHeight="1">
      <c r="A40" s="280" t="s">
        <v>236</v>
      </c>
      <c r="B40" s="280"/>
      <c r="C40" s="280"/>
      <c r="D40" s="280"/>
      <c r="E40" s="280"/>
      <c r="F40" s="280"/>
      <c r="G40" s="11">
        <v>31</v>
      </c>
      <c r="H40" s="107">
        <v>0</v>
      </c>
      <c r="I40" s="107">
        <v>0</v>
      </c>
    </row>
    <row r="41" spans="1:9" ht="12.85" customHeight="1">
      <c r="A41" s="280" t="s">
        <v>237</v>
      </c>
      <c r="B41" s="280"/>
      <c r="C41" s="280"/>
      <c r="D41" s="280"/>
      <c r="E41" s="280"/>
      <c r="F41" s="280"/>
      <c r="G41" s="11">
        <v>32</v>
      </c>
      <c r="H41" s="107">
        <v>0</v>
      </c>
      <c r="I41" s="107">
        <v>0</v>
      </c>
    </row>
    <row r="42" spans="1:9" ht="26.1" customHeight="1">
      <c r="A42" s="281" t="s">
        <v>393</v>
      </c>
      <c r="B42" s="281"/>
      <c r="C42" s="281"/>
      <c r="D42" s="281"/>
      <c r="E42" s="281"/>
      <c r="F42" s="281"/>
      <c r="G42" s="25">
        <v>33</v>
      </c>
      <c r="H42" s="110">
        <f>H41+H40+H39+H38</f>
        <v>0</v>
      </c>
      <c r="I42" s="110">
        <f>I41+I40+I39+I38</f>
        <v>0</v>
      </c>
    </row>
    <row r="43" spans="1:9" ht="24.65" customHeight="1">
      <c r="A43" s="280" t="s">
        <v>238</v>
      </c>
      <c r="B43" s="280"/>
      <c r="C43" s="280"/>
      <c r="D43" s="280"/>
      <c r="E43" s="280"/>
      <c r="F43" s="280"/>
      <c r="G43" s="11">
        <v>34</v>
      </c>
      <c r="H43" s="107">
        <v>0</v>
      </c>
      <c r="I43" s="107">
        <v>0</v>
      </c>
    </row>
    <row r="44" spans="1:9" ht="12.85" customHeight="1">
      <c r="A44" s="280" t="s">
        <v>239</v>
      </c>
      <c r="B44" s="280"/>
      <c r="C44" s="280"/>
      <c r="D44" s="280"/>
      <c r="E44" s="280"/>
      <c r="F44" s="280"/>
      <c r="G44" s="11">
        <v>35</v>
      </c>
      <c r="H44" s="107">
        <v>0</v>
      </c>
      <c r="I44" s="107">
        <v>0</v>
      </c>
    </row>
    <row r="45" spans="1:9" ht="12.85" customHeight="1">
      <c r="A45" s="280" t="s">
        <v>240</v>
      </c>
      <c r="B45" s="280"/>
      <c r="C45" s="280"/>
      <c r="D45" s="280"/>
      <c r="E45" s="280"/>
      <c r="F45" s="280"/>
      <c r="G45" s="11">
        <v>36</v>
      </c>
      <c r="H45" s="107">
        <v>0</v>
      </c>
      <c r="I45" s="107">
        <v>0</v>
      </c>
    </row>
    <row r="46" spans="1:9" ht="21.05" customHeight="1">
      <c r="A46" s="280" t="s">
        <v>241</v>
      </c>
      <c r="B46" s="280"/>
      <c r="C46" s="280"/>
      <c r="D46" s="280"/>
      <c r="E46" s="280"/>
      <c r="F46" s="280"/>
      <c r="G46" s="11">
        <v>37</v>
      </c>
      <c r="H46" s="107">
        <v>0</v>
      </c>
      <c r="I46" s="107">
        <v>0</v>
      </c>
    </row>
    <row r="47" spans="1:9" ht="12.85" customHeight="1">
      <c r="A47" s="280" t="s">
        <v>242</v>
      </c>
      <c r="B47" s="280"/>
      <c r="C47" s="280"/>
      <c r="D47" s="280"/>
      <c r="E47" s="280"/>
      <c r="F47" s="280"/>
      <c r="G47" s="11">
        <v>38</v>
      </c>
      <c r="H47" s="107">
        <v>0</v>
      </c>
      <c r="I47" s="107">
        <v>0</v>
      </c>
    </row>
    <row r="48" spans="1:9" ht="23.05" customHeight="1">
      <c r="A48" s="281" t="s">
        <v>394</v>
      </c>
      <c r="B48" s="281"/>
      <c r="C48" s="281"/>
      <c r="D48" s="281"/>
      <c r="E48" s="281"/>
      <c r="F48" s="281"/>
      <c r="G48" s="25">
        <v>39</v>
      </c>
      <c r="H48" s="110">
        <f>H47+H46+H45+H44+H43</f>
        <v>0</v>
      </c>
      <c r="I48" s="110">
        <f>I47+I46+I45+I44+I43</f>
        <v>0</v>
      </c>
    </row>
    <row r="49" spans="1:9" ht="26.1" customHeight="1">
      <c r="A49" s="282" t="s">
        <v>424</v>
      </c>
      <c r="B49" s="282"/>
      <c r="C49" s="282"/>
      <c r="D49" s="282"/>
      <c r="E49" s="282"/>
      <c r="F49" s="282"/>
      <c r="G49" s="25">
        <v>40</v>
      </c>
      <c r="H49" s="110">
        <f>H48+H42</f>
        <v>0</v>
      </c>
      <c r="I49" s="110">
        <f>I48+I42</f>
        <v>0</v>
      </c>
    </row>
    <row r="50" spans="1:9" ht="12.85" customHeight="1">
      <c r="A50" s="275" t="s">
        <v>243</v>
      </c>
      <c r="B50" s="275"/>
      <c r="C50" s="275"/>
      <c r="D50" s="275"/>
      <c r="E50" s="275"/>
      <c r="F50" s="275"/>
      <c r="G50" s="11">
        <v>41</v>
      </c>
      <c r="H50" s="107">
        <v>0</v>
      </c>
      <c r="I50" s="107">
        <v>0</v>
      </c>
    </row>
    <row r="51" spans="1:9" ht="26.1" customHeight="1">
      <c r="A51" s="282" t="s">
        <v>395</v>
      </c>
      <c r="B51" s="282"/>
      <c r="C51" s="282"/>
      <c r="D51" s="282"/>
      <c r="E51" s="282"/>
      <c r="F51" s="282"/>
      <c r="G51" s="25">
        <v>42</v>
      </c>
      <c r="H51" s="110">
        <f>H21+H36+H49+H50</f>
        <v>0</v>
      </c>
      <c r="I51" s="110">
        <f>I21+I36+I49+I50</f>
        <v>0</v>
      </c>
    </row>
    <row r="52" spans="1:9" ht="12.85" customHeight="1">
      <c r="A52" s="283" t="s">
        <v>217</v>
      </c>
      <c r="B52" s="283"/>
      <c r="C52" s="283"/>
      <c r="D52" s="283"/>
      <c r="E52" s="283"/>
      <c r="F52" s="283"/>
      <c r="G52" s="11">
        <v>43</v>
      </c>
      <c r="H52" s="107">
        <v>0</v>
      </c>
      <c r="I52" s="107">
        <v>0</v>
      </c>
    </row>
    <row r="53" spans="1:9" ht="32" customHeight="1">
      <c r="A53" s="279" t="s">
        <v>396</v>
      </c>
      <c r="B53" s="279"/>
      <c r="C53" s="279"/>
      <c r="D53" s="279"/>
      <c r="E53" s="279"/>
      <c r="F53" s="279"/>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60" zoomScaleNormal="100" workbookViewId="0">
      <selection activeCell="W40" sqref="W40"/>
    </sheetView>
  </sheetViews>
  <sheetFormatPr defaultRowHeight="12.7"/>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c r="A1" s="301" t="s">
        <v>244</v>
      </c>
      <c r="B1" s="302"/>
      <c r="C1" s="302"/>
      <c r="D1" s="302"/>
      <c r="E1" s="302"/>
      <c r="F1" s="302"/>
      <c r="G1" s="302"/>
      <c r="H1" s="302"/>
      <c r="I1" s="302"/>
      <c r="J1" s="302"/>
      <c r="K1" s="14"/>
    </row>
    <row r="2" spans="1:26" ht="15.55">
      <c r="A2" s="2"/>
      <c r="B2" s="3"/>
      <c r="C2" s="303" t="s">
        <v>245</v>
      </c>
      <c r="D2" s="303"/>
      <c r="E2" s="5">
        <v>46023</v>
      </c>
      <c r="F2" s="4" t="s">
        <v>0</v>
      </c>
      <c r="G2" s="5">
        <v>46203</v>
      </c>
      <c r="H2" s="15"/>
      <c r="I2" s="15"/>
      <c r="J2" s="15"/>
      <c r="K2" s="14"/>
      <c r="Y2" s="16" t="s">
        <v>439</v>
      </c>
    </row>
    <row r="3" spans="1:26" ht="13.55" customHeight="1">
      <c r="A3" s="304" t="s">
        <v>246</v>
      </c>
      <c r="B3" s="305"/>
      <c r="C3" s="305"/>
      <c r="D3" s="305"/>
      <c r="E3" s="305"/>
      <c r="F3" s="305"/>
      <c r="G3" s="304" t="s">
        <v>3</v>
      </c>
      <c r="H3" s="297" t="s">
        <v>247</v>
      </c>
      <c r="I3" s="297"/>
      <c r="J3" s="297"/>
      <c r="K3" s="297"/>
      <c r="L3" s="297"/>
      <c r="M3" s="297"/>
      <c r="N3" s="297"/>
      <c r="O3" s="297"/>
      <c r="P3" s="297"/>
      <c r="Q3" s="297"/>
      <c r="R3" s="297"/>
      <c r="S3" s="297"/>
      <c r="T3" s="297"/>
      <c r="U3" s="297"/>
      <c r="V3" s="297"/>
      <c r="W3" s="297"/>
      <c r="X3" s="297"/>
      <c r="Y3" s="297" t="s">
        <v>248</v>
      </c>
      <c r="Z3" s="297" t="s">
        <v>249</v>
      </c>
    </row>
    <row r="4" spans="1:26" ht="82.95">
      <c r="A4" s="305"/>
      <c r="B4" s="305"/>
      <c r="C4" s="305"/>
      <c r="D4" s="305"/>
      <c r="E4" s="305"/>
      <c r="F4" s="305"/>
      <c r="G4" s="295"/>
      <c r="H4" s="113" t="s">
        <v>250</v>
      </c>
      <c r="I4" s="113" t="s">
        <v>251</v>
      </c>
      <c r="J4" s="113" t="s">
        <v>252</v>
      </c>
      <c r="K4" s="113" t="s">
        <v>253</v>
      </c>
      <c r="L4" s="113" t="s">
        <v>254</v>
      </c>
      <c r="M4" s="113" t="s">
        <v>255</v>
      </c>
      <c r="N4" s="113" t="s">
        <v>256</v>
      </c>
      <c r="O4" s="113" t="s">
        <v>257</v>
      </c>
      <c r="P4" s="114" t="s">
        <v>397</v>
      </c>
      <c r="Q4" s="113" t="s">
        <v>258</v>
      </c>
      <c r="R4" s="113" t="s">
        <v>259</v>
      </c>
      <c r="S4" s="114" t="s">
        <v>398</v>
      </c>
      <c r="T4" s="114" t="s">
        <v>399</v>
      </c>
      <c r="U4" s="114" t="s">
        <v>427</v>
      </c>
      <c r="V4" s="113" t="s">
        <v>260</v>
      </c>
      <c r="W4" s="113" t="s">
        <v>261</v>
      </c>
      <c r="X4" s="113" t="s">
        <v>262</v>
      </c>
      <c r="Y4" s="298"/>
      <c r="Z4" s="298"/>
    </row>
    <row r="5" spans="1:26" ht="20.75">
      <c r="A5" s="299">
        <v>1</v>
      </c>
      <c r="B5" s="299"/>
      <c r="C5" s="299"/>
      <c r="D5" s="299"/>
      <c r="E5" s="299"/>
      <c r="F5" s="299"/>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428</v>
      </c>
      <c r="Y5" s="113">
        <v>20</v>
      </c>
      <c r="Z5" s="116" t="s">
        <v>429</v>
      </c>
    </row>
    <row r="6" spans="1:26">
      <c r="A6" s="293" t="s">
        <v>263</v>
      </c>
      <c r="B6" s="293"/>
      <c r="C6" s="293"/>
      <c r="D6" s="293"/>
      <c r="E6" s="293"/>
      <c r="F6" s="293"/>
      <c r="G6" s="293"/>
      <c r="H6" s="293"/>
      <c r="I6" s="293"/>
      <c r="J6" s="293"/>
      <c r="K6" s="293"/>
      <c r="L6" s="293"/>
      <c r="M6" s="293"/>
      <c r="N6" s="300"/>
      <c r="O6" s="300"/>
      <c r="P6" s="300"/>
      <c r="Q6" s="300"/>
      <c r="R6" s="300"/>
      <c r="S6" s="300"/>
      <c r="T6" s="300"/>
      <c r="U6" s="300"/>
      <c r="V6" s="300"/>
      <c r="W6" s="300"/>
      <c r="X6" s="300"/>
      <c r="Y6" s="300"/>
      <c r="Z6" s="294"/>
    </row>
    <row r="7" spans="1:26">
      <c r="A7" s="296" t="s">
        <v>296</v>
      </c>
      <c r="B7" s="296"/>
      <c r="C7" s="296"/>
      <c r="D7" s="296"/>
      <c r="E7" s="296"/>
      <c r="F7" s="296"/>
      <c r="G7" s="117">
        <v>1</v>
      </c>
      <c r="H7" s="120">
        <v>17977569.850000001</v>
      </c>
      <c r="I7" s="120">
        <v>0</v>
      </c>
      <c r="J7" s="120">
        <v>898878.49</v>
      </c>
      <c r="K7" s="120">
        <v>797825.33</v>
      </c>
      <c r="L7" s="120">
        <v>797825.33</v>
      </c>
      <c r="M7" s="120">
        <v>0</v>
      </c>
      <c r="N7" s="120">
        <v>0</v>
      </c>
      <c r="O7" s="120">
        <v>0</v>
      </c>
      <c r="P7" s="120">
        <v>3464777.64</v>
      </c>
      <c r="Q7" s="120">
        <v>0</v>
      </c>
      <c r="R7" s="120">
        <v>0</v>
      </c>
      <c r="S7" s="120">
        <v>0</v>
      </c>
      <c r="T7" s="120">
        <v>0</v>
      </c>
      <c r="U7" s="120">
        <v>0</v>
      </c>
      <c r="V7" s="120">
        <v>4260612.01</v>
      </c>
      <c r="W7" s="120">
        <v>667162.18999999994</v>
      </c>
      <c r="X7" s="122">
        <f>H7+I7+J7+K7-L7+M7+N7+O7+P7+Q7+R7+V7+W7+S7+T7+U7</f>
        <v>27269000.18</v>
      </c>
      <c r="Y7" s="120">
        <v>0</v>
      </c>
      <c r="Z7" s="122">
        <f>X7+Y7</f>
        <v>27269000.18</v>
      </c>
    </row>
    <row r="8" spans="1:26">
      <c r="A8" s="291" t="s">
        <v>264</v>
      </c>
      <c r="B8" s="291"/>
      <c r="C8" s="291"/>
      <c r="D8" s="291"/>
      <c r="E8" s="291"/>
      <c r="F8" s="291"/>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c r="A9" s="291" t="s">
        <v>265</v>
      </c>
      <c r="B9" s="291"/>
      <c r="C9" s="291"/>
      <c r="D9" s="291"/>
      <c r="E9" s="291"/>
      <c r="F9" s="291"/>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05" customHeight="1">
      <c r="A10" s="292" t="s">
        <v>297</v>
      </c>
      <c r="B10" s="292"/>
      <c r="C10" s="292"/>
      <c r="D10" s="292"/>
      <c r="E10" s="292"/>
      <c r="F10" s="292"/>
      <c r="G10" s="118">
        <v>4</v>
      </c>
      <c r="H10" s="122">
        <f>H7+H8+H9</f>
        <v>17977569.850000001</v>
      </c>
      <c r="I10" s="122">
        <f t="shared" ref="I10:Z10" si="2">I7+I8+I9</f>
        <v>0</v>
      </c>
      <c r="J10" s="122">
        <f t="shared" si="2"/>
        <v>898878.49</v>
      </c>
      <c r="K10" s="122">
        <f>K7+K8+K9</f>
        <v>797825.33</v>
      </c>
      <c r="L10" s="122">
        <f t="shared" si="2"/>
        <v>797825.33</v>
      </c>
      <c r="M10" s="122">
        <f t="shared" si="2"/>
        <v>0</v>
      </c>
      <c r="N10" s="122">
        <f t="shared" si="2"/>
        <v>0</v>
      </c>
      <c r="O10" s="122">
        <f t="shared" si="2"/>
        <v>0</v>
      </c>
      <c r="P10" s="122">
        <f t="shared" si="2"/>
        <v>3464777.64</v>
      </c>
      <c r="Q10" s="122">
        <f t="shared" si="2"/>
        <v>0</v>
      </c>
      <c r="R10" s="122">
        <f t="shared" si="2"/>
        <v>0</v>
      </c>
      <c r="S10" s="122">
        <f t="shared" si="2"/>
        <v>0</v>
      </c>
      <c r="T10" s="122">
        <f>T7+T8+T9</f>
        <v>0</v>
      </c>
      <c r="U10" s="122">
        <f>U7+U8+U9</f>
        <v>0</v>
      </c>
      <c r="V10" s="122">
        <f>V7+V8+V9</f>
        <v>4260612.01</v>
      </c>
      <c r="W10" s="122">
        <f>W7+W8+W9</f>
        <v>667162.18999999994</v>
      </c>
      <c r="X10" s="122">
        <f>X7+X8+X9</f>
        <v>27269000.18</v>
      </c>
      <c r="Y10" s="122">
        <f t="shared" si="2"/>
        <v>0</v>
      </c>
      <c r="Z10" s="122">
        <f t="shared" si="2"/>
        <v>27269000.18</v>
      </c>
    </row>
    <row r="11" spans="1:26">
      <c r="A11" s="291" t="s">
        <v>266</v>
      </c>
      <c r="B11" s="291"/>
      <c r="C11" s="291"/>
      <c r="D11" s="291"/>
      <c r="E11" s="291"/>
      <c r="F11" s="291"/>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1467775.95</v>
      </c>
      <c r="X11" s="122">
        <f>H11+I11+J11+K11-L11+M11+N11+O11+P11+Q11+R11+V11+W11+S11+T11+U11</f>
        <v>1467775.95</v>
      </c>
      <c r="Y11" s="120">
        <v>0</v>
      </c>
      <c r="Z11" s="122">
        <f t="shared" ref="Z11:Z29" si="3">X11+Y11</f>
        <v>1467775.95</v>
      </c>
    </row>
    <row r="12" spans="1:26">
      <c r="A12" s="291" t="s">
        <v>267</v>
      </c>
      <c r="B12" s="291"/>
      <c r="C12" s="291"/>
      <c r="D12" s="291"/>
      <c r="E12" s="291"/>
      <c r="F12" s="291"/>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c r="A13" s="291" t="s">
        <v>268</v>
      </c>
      <c r="B13" s="291"/>
      <c r="C13" s="291"/>
      <c r="D13" s="291"/>
      <c r="E13" s="291"/>
      <c r="F13" s="291"/>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049999999999997" customHeight="1">
      <c r="A14" s="291" t="s">
        <v>400</v>
      </c>
      <c r="B14" s="291"/>
      <c r="C14" s="291"/>
      <c r="D14" s="291"/>
      <c r="E14" s="291"/>
      <c r="F14" s="291"/>
      <c r="G14" s="117">
        <v>8</v>
      </c>
      <c r="H14" s="119">
        <v>0</v>
      </c>
      <c r="I14" s="119">
        <v>0</v>
      </c>
      <c r="J14" s="119">
        <v>0</v>
      </c>
      <c r="K14" s="119">
        <v>0</v>
      </c>
      <c r="L14" s="119">
        <v>0</v>
      </c>
      <c r="M14" s="119">
        <v>0</v>
      </c>
      <c r="N14" s="119">
        <v>0</v>
      </c>
      <c r="O14" s="119">
        <v>0</v>
      </c>
      <c r="P14" s="120">
        <v>-459919</v>
      </c>
      <c r="Q14" s="119">
        <v>0</v>
      </c>
      <c r="R14" s="119">
        <v>0</v>
      </c>
      <c r="S14" s="119">
        <v>0</v>
      </c>
      <c r="T14" s="119">
        <v>0</v>
      </c>
      <c r="U14" s="120">
        <v>0</v>
      </c>
      <c r="V14" s="120">
        <v>0</v>
      </c>
      <c r="W14" s="120">
        <v>0</v>
      </c>
      <c r="X14" s="122">
        <f t="shared" si="4"/>
        <v>-459919</v>
      </c>
      <c r="Y14" s="120">
        <v>0</v>
      </c>
      <c r="Z14" s="122">
        <f t="shared" si="3"/>
        <v>-459919</v>
      </c>
    </row>
    <row r="15" spans="1:26">
      <c r="A15" s="291" t="s">
        <v>269</v>
      </c>
      <c r="B15" s="291"/>
      <c r="C15" s="291"/>
      <c r="D15" s="291"/>
      <c r="E15" s="291"/>
      <c r="F15" s="291"/>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5" customHeight="1">
      <c r="A16" s="291" t="s">
        <v>270</v>
      </c>
      <c r="B16" s="291"/>
      <c r="C16" s="291"/>
      <c r="D16" s="291"/>
      <c r="E16" s="291"/>
      <c r="F16" s="291"/>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 customHeight="1">
      <c r="A17" s="291" t="s">
        <v>271</v>
      </c>
      <c r="B17" s="291"/>
      <c r="C17" s="291"/>
      <c r="D17" s="291"/>
      <c r="E17" s="291"/>
      <c r="F17" s="291"/>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c r="A18" s="291" t="s">
        <v>272</v>
      </c>
      <c r="B18" s="291"/>
      <c r="C18" s="291"/>
      <c r="D18" s="291"/>
      <c r="E18" s="291"/>
      <c r="F18" s="291"/>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20187.37</v>
      </c>
      <c r="W18" s="120">
        <v>0</v>
      </c>
      <c r="X18" s="122">
        <f t="shared" si="4"/>
        <v>20187.37</v>
      </c>
      <c r="Y18" s="120">
        <v>0</v>
      </c>
      <c r="Z18" s="122">
        <f t="shared" si="3"/>
        <v>20187.37</v>
      </c>
    </row>
    <row r="19" spans="1:26">
      <c r="A19" s="291" t="s">
        <v>273</v>
      </c>
      <c r="B19" s="291"/>
      <c r="C19" s="291"/>
      <c r="D19" s="291"/>
      <c r="E19" s="291"/>
      <c r="F19" s="291"/>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c r="A20" s="291" t="s">
        <v>274</v>
      </c>
      <c r="B20" s="291"/>
      <c r="C20" s="291"/>
      <c r="D20" s="291"/>
      <c r="E20" s="291"/>
      <c r="F20" s="291"/>
      <c r="G20" s="117">
        <v>14</v>
      </c>
      <c r="H20" s="119">
        <v>0</v>
      </c>
      <c r="I20" s="119">
        <v>0</v>
      </c>
      <c r="J20" s="119">
        <v>0</v>
      </c>
      <c r="K20" s="119">
        <v>0</v>
      </c>
      <c r="L20" s="119">
        <v>0</v>
      </c>
      <c r="M20" s="119">
        <v>0</v>
      </c>
      <c r="N20" s="120">
        <v>0</v>
      </c>
      <c r="O20" s="120">
        <v>0</v>
      </c>
      <c r="P20" s="120">
        <v>82785.42</v>
      </c>
      <c r="Q20" s="120">
        <v>0</v>
      </c>
      <c r="R20" s="120">
        <v>0</v>
      </c>
      <c r="S20" s="120">
        <v>0</v>
      </c>
      <c r="T20" s="120">
        <v>0</v>
      </c>
      <c r="U20" s="120">
        <v>0</v>
      </c>
      <c r="V20" s="120">
        <v>0</v>
      </c>
      <c r="W20" s="120">
        <v>0</v>
      </c>
      <c r="X20" s="122">
        <f t="shared" si="4"/>
        <v>82785.42</v>
      </c>
      <c r="Y20" s="120">
        <v>0</v>
      </c>
      <c r="Z20" s="122">
        <f t="shared" si="3"/>
        <v>82785.42</v>
      </c>
    </row>
    <row r="21" spans="1:26" ht="30.85" customHeight="1">
      <c r="A21" s="291" t="s">
        <v>401</v>
      </c>
      <c r="B21" s="291"/>
      <c r="C21" s="291"/>
      <c r="D21" s="291"/>
      <c r="E21" s="291"/>
      <c r="F21" s="291"/>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5" customHeight="1">
      <c r="A22" s="291" t="s">
        <v>402</v>
      </c>
      <c r="B22" s="291"/>
      <c r="C22" s="291"/>
      <c r="D22" s="291"/>
      <c r="E22" s="291"/>
      <c r="F22" s="291"/>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c r="A23" s="291" t="s">
        <v>403</v>
      </c>
      <c r="B23" s="291"/>
      <c r="C23" s="291"/>
      <c r="D23" s="291"/>
      <c r="E23" s="291"/>
      <c r="F23" s="291"/>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c r="A24" s="291" t="s">
        <v>275</v>
      </c>
      <c r="B24" s="291"/>
      <c r="C24" s="291"/>
      <c r="D24" s="291"/>
      <c r="E24" s="291"/>
      <c r="F24" s="291"/>
      <c r="G24" s="117">
        <v>18</v>
      </c>
      <c r="H24" s="120">
        <v>0</v>
      </c>
      <c r="I24" s="120">
        <v>0</v>
      </c>
      <c r="J24" s="120">
        <v>0</v>
      </c>
      <c r="K24" s="120">
        <v>237619.52</v>
      </c>
      <c r="L24" s="120">
        <v>237619.52</v>
      </c>
      <c r="M24" s="120">
        <v>0</v>
      </c>
      <c r="N24" s="120">
        <v>0</v>
      </c>
      <c r="O24" s="120">
        <v>0</v>
      </c>
      <c r="P24" s="120">
        <v>0</v>
      </c>
      <c r="Q24" s="120">
        <v>0</v>
      </c>
      <c r="R24" s="120">
        <v>0</v>
      </c>
      <c r="S24" s="120">
        <v>0</v>
      </c>
      <c r="T24" s="120">
        <v>0</v>
      </c>
      <c r="U24" s="120">
        <v>0</v>
      </c>
      <c r="V24" s="120">
        <v>-237619.52</v>
      </c>
      <c r="W24" s="120">
        <v>0</v>
      </c>
      <c r="X24" s="122">
        <f t="shared" si="4"/>
        <v>-237619.52</v>
      </c>
      <c r="Y24" s="120">
        <v>0</v>
      </c>
      <c r="Z24" s="122">
        <f t="shared" si="3"/>
        <v>-237619.52</v>
      </c>
    </row>
    <row r="25" spans="1:26">
      <c r="A25" s="291" t="s">
        <v>404</v>
      </c>
      <c r="B25" s="291"/>
      <c r="C25" s="291"/>
      <c r="D25" s="291"/>
      <c r="E25" s="291"/>
      <c r="F25" s="291"/>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85" customHeight="1">
      <c r="A26" s="291" t="s">
        <v>412</v>
      </c>
      <c r="B26" s="291"/>
      <c r="C26" s="291"/>
      <c r="D26" s="291"/>
      <c r="E26" s="291"/>
      <c r="F26" s="291"/>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85" customHeight="1">
      <c r="A27" s="291" t="s">
        <v>405</v>
      </c>
      <c r="B27" s="291"/>
      <c r="C27" s="291"/>
      <c r="D27" s="291"/>
      <c r="E27" s="291"/>
      <c r="F27" s="291"/>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238645.02</v>
      </c>
      <c r="W27" s="120">
        <v>0</v>
      </c>
      <c r="X27" s="122">
        <f t="shared" si="4"/>
        <v>238645.02</v>
      </c>
      <c r="Y27" s="120">
        <v>0</v>
      </c>
      <c r="Z27" s="122">
        <f t="shared" si="3"/>
        <v>238645.02</v>
      </c>
    </row>
    <row r="28" spans="1:26" ht="12.85" customHeight="1">
      <c r="A28" s="291" t="s">
        <v>406</v>
      </c>
      <c r="B28" s="291"/>
      <c r="C28" s="291"/>
      <c r="D28" s="291"/>
      <c r="E28" s="291"/>
      <c r="F28" s="291"/>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667162.18999999994</v>
      </c>
      <c r="W28" s="120">
        <v>-667162.18999999994</v>
      </c>
      <c r="X28" s="122">
        <f t="shared" si="4"/>
        <v>0</v>
      </c>
      <c r="Y28" s="120">
        <v>0</v>
      </c>
      <c r="Z28" s="122">
        <f t="shared" si="3"/>
        <v>0</v>
      </c>
    </row>
    <row r="29" spans="1:26" ht="12.85" customHeight="1">
      <c r="A29" s="291" t="s">
        <v>407</v>
      </c>
      <c r="B29" s="291"/>
      <c r="C29" s="291"/>
      <c r="D29" s="291"/>
      <c r="E29" s="291"/>
      <c r="F29" s="291"/>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c r="A30" s="292" t="s">
        <v>408</v>
      </c>
      <c r="B30" s="292"/>
      <c r="C30" s="292"/>
      <c r="D30" s="292"/>
      <c r="E30" s="292"/>
      <c r="F30" s="292"/>
      <c r="G30" s="118">
        <v>24</v>
      </c>
      <c r="H30" s="122">
        <f>SUM(H10:H29)</f>
        <v>17977569.850000001</v>
      </c>
      <c r="I30" s="122">
        <f t="shared" ref="I30:Z30" si="5">SUM(I10:I29)</f>
        <v>0</v>
      </c>
      <c r="J30" s="122">
        <f t="shared" si="5"/>
        <v>898878.49</v>
      </c>
      <c r="K30" s="122">
        <f t="shared" si="5"/>
        <v>1035444.85</v>
      </c>
      <c r="L30" s="122">
        <f t="shared" si="5"/>
        <v>1035444.85</v>
      </c>
      <c r="M30" s="122">
        <f t="shared" si="5"/>
        <v>0</v>
      </c>
      <c r="N30" s="122">
        <f t="shared" si="5"/>
        <v>0</v>
      </c>
      <c r="O30" s="122">
        <f t="shared" si="5"/>
        <v>0</v>
      </c>
      <c r="P30" s="122">
        <f t="shared" si="5"/>
        <v>3087644.06</v>
      </c>
      <c r="Q30" s="122">
        <f t="shared" si="5"/>
        <v>0</v>
      </c>
      <c r="R30" s="122">
        <f t="shared" si="5"/>
        <v>0</v>
      </c>
      <c r="S30" s="122">
        <f t="shared" si="5"/>
        <v>0</v>
      </c>
      <c r="T30" s="122">
        <f t="shared" si="5"/>
        <v>0</v>
      </c>
      <c r="U30" s="122">
        <f t="shared" si="5"/>
        <v>0</v>
      </c>
      <c r="V30" s="122">
        <f t="shared" si="5"/>
        <v>4948987.07</v>
      </c>
      <c r="W30" s="122">
        <f t="shared" si="5"/>
        <v>1467775.95</v>
      </c>
      <c r="X30" s="122">
        <f>SUM(X10:X29)</f>
        <v>28380855.420000002</v>
      </c>
      <c r="Y30" s="122">
        <f t="shared" si="5"/>
        <v>0</v>
      </c>
      <c r="Z30" s="122">
        <f t="shared" si="5"/>
        <v>28380855.420000002</v>
      </c>
    </row>
    <row r="31" spans="1:26">
      <c r="A31" s="293" t="s">
        <v>276</v>
      </c>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row>
    <row r="32" spans="1:26" ht="36.75" customHeight="1">
      <c r="A32" s="290" t="s">
        <v>277</v>
      </c>
      <c r="B32" s="290"/>
      <c r="C32" s="290"/>
      <c r="D32" s="290"/>
      <c r="E32" s="290"/>
      <c r="F32" s="290"/>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-377133.58</v>
      </c>
      <c r="Q32" s="122">
        <f t="shared" si="6"/>
        <v>0</v>
      </c>
      <c r="R32" s="122">
        <f t="shared" si="6"/>
        <v>0</v>
      </c>
      <c r="S32" s="122">
        <f t="shared" ref="S32:T32" si="7">SUM(S12:S20)</f>
        <v>0</v>
      </c>
      <c r="T32" s="122">
        <f t="shared" si="7"/>
        <v>0</v>
      </c>
      <c r="U32" s="122">
        <f t="shared" ref="U32" si="8">SUM(U12:U20)</f>
        <v>0</v>
      </c>
      <c r="V32" s="122">
        <f t="shared" si="6"/>
        <v>20187.37</v>
      </c>
      <c r="W32" s="122">
        <f t="shared" si="6"/>
        <v>0</v>
      </c>
      <c r="X32" s="122">
        <f>SUM(X12:X20)</f>
        <v>-356946.21</v>
      </c>
      <c r="Y32" s="122">
        <f t="shared" si="6"/>
        <v>0</v>
      </c>
      <c r="Z32" s="122">
        <f t="shared" si="6"/>
        <v>-356946.21</v>
      </c>
    </row>
    <row r="33" spans="1:26" ht="31.55" customHeight="1">
      <c r="A33" s="290" t="s">
        <v>409</v>
      </c>
      <c r="B33" s="290"/>
      <c r="C33" s="290"/>
      <c r="D33" s="290"/>
      <c r="E33" s="290"/>
      <c r="F33" s="290"/>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-377133.58</v>
      </c>
      <c r="Q33" s="122">
        <f t="shared" si="9"/>
        <v>0</v>
      </c>
      <c r="R33" s="122">
        <f t="shared" si="9"/>
        <v>0</v>
      </c>
      <c r="S33" s="122">
        <f t="shared" ref="S33:T33" si="10">S11+S32</f>
        <v>0</v>
      </c>
      <c r="T33" s="122">
        <f t="shared" si="10"/>
        <v>0</v>
      </c>
      <c r="U33" s="122">
        <f t="shared" ref="U33" si="11">U11+U32</f>
        <v>0</v>
      </c>
      <c r="V33" s="122">
        <f t="shared" si="9"/>
        <v>20187.37</v>
      </c>
      <c r="W33" s="122">
        <f t="shared" si="9"/>
        <v>1467775.95</v>
      </c>
      <c r="X33" s="122">
        <f>X11+X32</f>
        <v>1110829.74</v>
      </c>
      <c r="Y33" s="122">
        <f t="shared" si="9"/>
        <v>0</v>
      </c>
      <c r="Z33" s="122">
        <f t="shared" si="9"/>
        <v>1110829.74</v>
      </c>
    </row>
    <row r="34" spans="1:26" ht="30.85" customHeight="1">
      <c r="A34" s="290" t="s">
        <v>410</v>
      </c>
      <c r="B34" s="290"/>
      <c r="C34" s="290"/>
      <c r="D34" s="290"/>
      <c r="E34" s="290"/>
      <c r="F34" s="290"/>
      <c r="G34" s="118">
        <v>27</v>
      </c>
      <c r="H34" s="122">
        <f>SUM(H21:H29)</f>
        <v>0</v>
      </c>
      <c r="I34" s="122">
        <f t="shared" ref="I34:Z34" si="12">SUM(I21:I29)</f>
        <v>0</v>
      </c>
      <c r="J34" s="122">
        <f t="shared" si="12"/>
        <v>0</v>
      </c>
      <c r="K34" s="122">
        <f t="shared" si="12"/>
        <v>237619.52</v>
      </c>
      <c r="L34" s="122">
        <f t="shared" si="12"/>
        <v>237619.52</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668187.68999999994</v>
      </c>
      <c r="W34" s="122">
        <f t="shared" si="12"/>
        <v>-667162.18999999994</v>
      </c>
      <c r="X34" s="122">
        <f>SUM(X21:X29)</f>
        <v>1025.5</v>
      </c>
      <c r="Y34" s="122">
        <f t="shared" si="12"/>
        <v>0</v>
      </c>
      <c r="Z34" s="122">
        <f t="shared" si="12"/>
        <v>1025.5</v>
      </c>
    </row>
    <row r="35" spans="1:26">
      <c r="A35" s="293" t="s">
        <v>278</v>
      </c>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row>
    <row r="36" spans="1:26" ht="12.85" customHeight="1">
      <c r="A36" s="296" t="s">
        <v>298</v>
      </c>
      <c r="B36" s="296"/>
      <c r="C36" s="296"/>
      <c r="D36" s="296"/>
      <c r="E36" s="296"/>
      <c r="F36" s="296"/>
      <c r="G36" s="117">
        <v>28</v>
      </c>
      <c r="H36" s="120">
        <v>17977569.850000001</v>
      </c>
      <c r="I36" s="120">
        <v>0</v>
      </c>
      <c r="J36" s="120">
        <v>898878.49</v>
      </c>
      <c r="K36" s="120">
        <v>1035444.85</v>
      </c>
      <c r="L36" s="120">
        <v>1035444.85</v>
      </c>
      <c r="M36" s="120">
        <v>0</v>
      </c>
      <c r="N36" s="120">
        <v>0</v>
      </c>
      <c r="O36" s="120">
        <v>0</v>
      </c>
      <c r="P36" s="120">
        <v>3087644.06</v>
      </c>
      <c r="Q36" s="120">
        <v>0</v>
      </c>
      <c r="R36" s="120">
        <v>0</v>
      </c>
      <c r="S36" s="120">
        <v>0</v>
      </c>
      <c r="T36" s="120">
        <v>0</v>
      </c>
      <c r="U36" s="120">
        <v>0</v>
      </c>
      <c r="V36" s="120">
        <v>4948987.07</v>
      </c>
      <c r="W36" s="120">
        <v>1467775.95</v>
      </c>
      <c r="X36" s="121">
        <f>H36+I36+J36+K36-L36+M36+N36+O36+P36+Q36+R36+V36+W36+S36+T36+U36</f>
        <v>28380855.420000002</v>
      </c>
      <c r="Y36" s="120">
        <v>0</v>
      </c>
      <c r="Z36" s="121">
        <f t="shared" ref="Z36:Z38" si="15">X36+Y36</f>
        <v>28380855.420000002</v>
      </c>
    </row>
    <row r="37" spans="1:26" ht="12.85" customHeight="1">
      <c r="A37" s="291" t="s">
        <v>264</v>
      </c>
      <c r="B37" s="291"/>
      <c r="C37" s="291"/>
      <c r="D37" s="291"/>
      <c r="E37" s="291"/>
      <c r="F37" s="291"/>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85" customHeight="1">
      <c r="A38" s="291" t="s">
        <v>265</v>
      </c>
      <c r="B38" s="291"/>
      <c r="C38" s="291"/>
      <c r="D38" s="291"/>
      <c r="E38" s="291"/>
      <c r="F38" s="291"/>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c r="A39" s="292" t="s">
        <v>411</v>
      </c>
      <c r="B39" s="292"/>
      <c r="C39" s="292"/>
      <c r="D39" s="292"/>
      <c r="E39" s="292"/>
      <c r="F39" s="292"/>
      <c r="G39" s="118">
        <v>31</v>
      </c>
      <c r="H39" s="122">
        <f>H36+H37+H38</f>
        <v>17977569.850000001</v>
      </c>
      <c r="I39" s="122">
        <f t="shared" ref="I39:Z39" si="17">I36+I37+I38</f>
        <v>0</v>
      </c>
      <c r="J39" s="122">
        <f t="shared" si="17"/>
        <v>898878.49</v>
      </c>
      <c r="K39" s="122">
        <f t="shared" si="17"/>
        <v>1035444.85</v>
      </c>
      <c r="L39" s="122">
        <f t="shared" si="17"/>
        <v>1035444.85</v>
      </c>
      <c r="M39" s="122">
        <f t="shared" si="17"/>
        <v>0</v>
      </c>
      <c r="N39" s="122">
        <f t="shared" si="17"/>
        <v>0</v>
      </c>
      <c r="O39" s="122">
        <f t="shared" si="17"/>
        <v>0</v>
      </c>
      <c r="P39" s="122">
        <f t="shared" si="17"/>
        <v>3087644.06</v>
      </c>
      <c r="Q39" s="122">
        <f t="shared" si="17"/>
        <v>0</v>
      </c>
      <c r="R39" s="122">
        <f t="shared" si="17"/>
        <v>0</v>
      </c>
      <c r="S39" s="122">
        <f t="shared" si="17"/>
        <v>0</v>
      </c>
      <c r="T39" s="122">
        <f t="shared" si="17"/>
        <v>0</v>
      </c>
      <c r="U39" s="122">
        <f t="shared" si="17"/>
        <v>0</v>
      </c>
      <c r="V39" s="122">
        <f t="shared" si="17"/>
        <v>4948987.07</v>
      </c>
      <c r="W39" s="122">
        <f t="shared" si="17"/>
        <v>1467775.95</v>
      </c>
      <c r="X39" s="122">
        <f>X36+X37+X38</f>
        <v>28380855.420000002</v>
      </c>
      <c r="Y39" s="122">
        <f t="shared" si="17"/>
        <v>0</v>
      </c>
      <c r="Z39" s="122">
        <f t="shared" si="17"/>
        <v>28380855.420000002</v>
      </c>
    </row>
    <row r="40" spans="1:26" ht="12.85" customHeight="1">
      <c r="A40" s="291" t="s">
        <v>266</v>
      </c>
      <c r="B40" s="291"/>
      <c r="C40" s="291"/>
      <c r="D40" s="291"/>
      <c r="E40" s="291"/>
      <c r="F40" s="291"/>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1262485.68</v>
      </c>
      <c r="X40" s="121">
        <f>H40+I40+J40+K40-L40+M40+N40+O40+P40+Q40+R40+V40+W40+S40+T40+U40</f>
        <v>1262485.68</v>
      </c>
      <c r="Y40" s="120">
        <v>0</v>
      </c>
      <c r="Z40" s="121">
        <f t="shared" ref="Z40:Z58" si="18">X40+Y40</f>
        <v>1262485.68</v>
      </c>
    </row>
    <row r="41" spans="1:26" ht="12.85" customHeight="1">
      <c r="A41" s="291" t="s">
        <v>267</v>
      </c>
      <c r="B41" s="291"/>
      <c r="C41" s="291"/>
      <c r="D41" s="291"/>
      <c r="E41" s="291"/>
      <c r="F41" s="291"/>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1" customHeight="1">
      <c r="A42" s="291" t="s">
        <v>279</v>
      </c>
      <c r="B42" s="291"/>
      <c r="C42" s="291"/>
      <c r="D42" s="291"/>
      <c r="E42" s="291"/>
      <c r="F42" s="291"/>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3" customHeight="1">
      <c r="A43" s="291" t="s">
        <v>400</v>
      </c>
      <c r="B43" s="291"/>
      <c r="C43" s="291"/>
      <c r="D43" s="291"/>
      <c r="E43" s="291"/>
      <c r="F43" s="291"/>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05" customHeight="1">
      <c r="A44" s="291" t="s">
        <v>269</v>
      </c>
      <c r="B44" s="291"/>
      <c r="C44" s="291"/>
      <c r="D44" s="291"/>
      <c r="E44" s="291"/>
      <c r="F44" s="291"/>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c r="A45" s="291" t="s">
        <v>270</v>
      </c>
      <c r="B45" s="291"/>
      <c r="C45" s="291"/>
      <c r="D45" s="291"/>
      <c r="E45" s="291"/>
      <c r="F45" s="291"/>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05" customHeight="1">
      <c r="A46" s="291" t="s">
        <v>280</v>
      </c>
      <c r="B46" s="291"/>
      <c r="C46" s="291"/>
      <c r="D46" s="291"/>
      <c r="E46" s="291"/>
      <c r="F46" s="291"/>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85" customHeight="1">
      <c r="A47" s="291" t="s">
        <v>272</v>
      </c>
      <c r="B47" s="291"/>
      <c r="C47" s="291"/>
      <c r="D47" s="291"/>
      <c r="E47" s="291"/>
      <c r="F47" s="291"/>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85" customHeight="1">
      <c r="A48" s="291" t="s">
        <v>273</v>
      </c>
      <c r="B48" s="291"/>
      <c r="C48" s="291"/>
      <c r="D48" s="291"/>
      <c r="E48" s="291"/>
      <c r="F48" s="291"/>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85" customHeight="1">
      <c r="A49" s="291" t="s">
        <v>274</v>
      </c>
      <c r="B49" s="291"/>
      <c r="C49" s="291"/>
      <c r="D49" s="291"/>
      <c r="E49" s="291"/>
      <c r="F49" s="291"/>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05" customHeight="1">
      <c r="A50" s="291" t="s">
        <v>401</v>
      </c>
      <c r="B50" s="291"/>
      <c r="C50" s="291"/>
      <c r="D50" s="291"/>
      <c r="E50" s="291"/>
      <c r="F50" s="291"/>
      <c r="G50" s="117">
        <v>42</v>
      </c>
      <c r="H50" s="120">
        <v>0</v>
      </c>
      <c r="I50" s="120">
        <v>0</v>
      </c>
      <c r="J50" s="120">
        <v>0</v>
      </c>
      <c r="K50" s="120">
        <v>-1445363.16</v>
      </c>
      <c r="L50" s="120">
        <v>-1445363.16</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c r="A51" s="291" t="s">
        <v>402</v>
      </c>
      <c r="B51" s="291"/>
      <c r="C51" s="291"/>
      <c r="D51" s="291"/>
      <c r="E51" s="291"/>
      <c r="F51" s="291"/>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c r="A52" s="291" t="s">
        <v>403</v>
      </c>
      <c r="B52" s="291"/>
      <c r="C52" s="291"/>
      <c r="D52" s="291"/>
      <c r="E52" s="291"/>
      <c r="F52" s="291"/>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85" customHeight="1">
      <c r="A53" s="291" t="s">
        <v>275</v>
      </c>
      <c r="B53" s="291"/>
      <c r="C53" s="291"/>
      <c r="D53" s="291"/>
      <c r="E53" s="291"/>
      <c r="F53" s="291"/>
      <c r="G53" s="117">
        <v>45</v>
      </c>
      <c r="H53" s="120">
        <v>0</v>
      </c>
      <c r="I53" s="120">
        <v>0</v>
      </c>
      <c r="J53" s="120">
        <v>0</v>
      </c>
      <c r="K53" s="120">
        <v>759183.84</v>
      </c>
      <c r="L53" s="120">
        <v>759183.84</v>
      </c>
      <c r="M53" s="120">
        <v>0</v>
      </c>
      <c r="N53" s="120">
        <v>0</v>
      </c>
      <c r="O53" s="120">
        <v>0</v>
      </c>
      <c r="P53" s="120">
        <v>0</v>
      </c>
      <c r="Q53" s="120">
        <v>0</v>
      </c>
      <c r="R53" s="120">
        <v>0</v>
      </c>
      <c r="S53" s="120">
        <v>0</v>
      </c>
      <c r="T53" s="120">
        <v>0</v>
      </c>
      <c r="U53" s="120">
        <v>0</v>
      </c>
      <c r="V53" s="120">
        <v>-759183.84</v>
      </c>
      <c r="W53" s="120">
        <v>0</v>
      </c>
      <c r="X53" s="121">
        <f t="shared" si="19"/>
        <v>-759183.84</v>
      </c>
      <c r="Y53" s="120">
        <v>0</v>
      </c>
      <c r="Z53" s="121">
        <f t="shared" si="18"/>
        <v>-759183.84</v>
      </c>
    </row>
    <row r="54" spans="1:26" ht="12.85" customHeight="1">
      <c r="A54" s="291" t="s">
        <v>404</v>
      </c>
      <c r="B54" s="291"/>
      <c r="C54" s="291"/>
      <c r="D54" s="291"/>
      <c r="E54" s="291"/>
      <c r="F54" s="291"/>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85" customHeight="1">
      <c r="A55" s="291" t="s">
        <v>412</v>
      </c>
      <c r="B55" s="291"/>
      <c r="C55" s="291"/>
      <c r="D55" s="291"/>
      <c r="E55" s="291"/>
      <c r="F55" s="291"/>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85" customHeight="1">
      <c r="A56" s="291" t="s">
        <v>405</v>
      </c>
      <c r="B56" s="291"/>
      <c r="C56" s="291"/>
      <c r="D56" s="291"/>
      <c r="E56" s="291"/>
      <c r="F56" s="291"/>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85" customHeight="1">
      <c r="A57" s="291" t="s">
        <v>413</v>
      </c>
      <c r="B57" s="291"/>
      <c r="C57" s="291"/>
      <c r="D57" s="291"/>
      <c r="E57" s="291"/>
      <c r="F57" s="291"/>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1467775.95</v>
      </c>
      <c r="W57" s="120">
        <v>-1467775.95</v>
      </c>
      <c r="X57" s="121">
        <f t="shared" si="19"/>
        <v>0</v>
      </c>
      <c r="Y57" s="120">
        <v>0</v>
      </c>
      <c r="Z57" s="121">
        <f t="shared" si="18"/>
        <v>0</v>
      </c>
    </row>
    <row r="58" spans="1:26" ht="12.85" customHeight="1">
      <c r="A58" s="291" t="s">
        <v>407</v>
      </c>
      <c r="B58" s="291"/>
      <c r="C58" s="291"/>
      <c r="D58" s="291"/>
      <c r="E58" s="291"/>
      <c r="F58" s="291"/>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c r="A59" s="292" t="s">
        <v>414</v>
      </c>
      <c r="B59" s="292"/>
      <c r="C59" s="292"/>
      <c r="D59" s="292"/>
      <c r="E59" s="292"/>
      <c r="F59" s="292"/>
      <c r="G59" s="118">
        <v>51</v>
      </c>
      <c r="H59" s="122">
        <f>SUM(H39:H58)</f>
        <v>17977569.850000001</v>
      </c>
      <c r="I59" s="122">
        <f t="shared" ref="I59:Z59" si="20">SUM(I39:I58)</f>
        <v>0</v>
      </c>
      <c r="J59" s="122">
        <f t="shared" si="20"/>
        <v>898878.49</v>
      </c>
      <c r="K59" s="122">
        <f t="shared" si="20"/>
        <v>349265.53</v>
      </c>
      <c r="L59" s="122">
        <f t="shared" si="20"/>
        <v>349265.53</v>
      </c>
      <c r="M59" s="122">
        <f t="shared" si="20"/>
        <v>0</v>
      </c>
      <c r="N59" s="122">
        <f t="shared" si="20"/>
        <v>0</v>
      </c>
      <c r="O59" s="122">
        <f t="shared" si="20"/>
        <v>0</v>
      </c>
      <c r="P59" s="122">
        <f t="shared" si="20"/>
        <v>3087644.06</v>
      </c>
      <c r="Q59" s="122">
        <f t="shared" si="20"/>
        <v>0</v>
      </c>
      <c r="R59" s="122">
        <f t="shared" si="20"/>
        <v>0</v>
      </c>
      <c r="S59" s="122">
        <f t="shared" si="20"/>
        <v>0</v>
      </c>
      <c r="T59" s="122">
        <f t="shared" si="20"/>
        <v>0</v>
      </c>
      <c r="U59" s="122">
        <f t="shared" si="20"/>
        <v>0</v>
      </c>
      <c r="V59" s="122">
        <f t="shared" si="20"/>
        <v>5657579.1799999997</v>
      </c>
      <c r="W59" s="122">
        <f t="shared" si="20"/>
        <v>1262485.68</v>
      </c>
      <c r="X59" s="122">
        <f>SUM(X39:X58)</f>
        <v>28884157.260000002</v>
      </c>
      <c r="Y59" s="122">
        <f t="shared" si="20"/>
        <v>0</v>
      </c>
      <c r="Z59" s="122">
        <f t="shared" si="20"/>
        <v>28884157.260000002</v>
      </c>
    </row>
    <row r="60" spans="1:26">
      <c r="A60" s="293" t="s">
        <v>276</v>
      </c>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row>
    <row r="61" spans="1:26" ht="31.55" customHeight="1">
      <c r="A61" s="290" t="s">
        <v>415</v>
      </c>
      <c r="B61" s="290"/>
      <c r="C61" s="290"/>
      <c r="D61" s="290"/>
      <c r="E61" s="290"/>
      <c r="F61" s="290"/>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8" customHeight="1">
      <c r="A62" s="290" t="s">
        <v>416</v>
      </c>
      <c r="B62" s="290"/>
      <c r="C62" s="290"/>
      <c r="D62" s="290"/>
      <c r="E62" s="290"/>
      <c r="F62" s="290"/>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1262485.68</v>
      </c>
      <c r="X62" s="121">
        <f>X40+X61</f>
        <v>1262485.68</v>
      </c>
      <c r="Y62" s="121">
        <f t="shared" si="24"/>
        <v>0</v>
      </c>
      <c r="Z62" s="121">
        <f t="shared" si="24"/>
        <v>1262485.68</v>
      </c>
    </row>
    <row r="63" spans="1:26" ht="29.25" customHeight="1">
      <c r="A63" s="290" t="s">
        <v>417</v>
      </c>
      <c r="B63" s="290"/>
      <c r="C63" s="290"/>
      <c r="D63" s="290"/>
      <c r="E63" s="290"/>
      <c r="F63" s="290"/>
      <c r="G63" s="118">
        <v>54</v>
      </c>
      <c r="H63" s="121">
        <f>SUM(H50:H58)</f>
        <v>0</v>
      </c>
      <c r="I63" s="121">
        <f t="shared" ref="I63:Z63" si="27">SUM(I50:I58)</f>
        <v>0</v>
      </c>
      <c r="J63" s="121">
        <f t="shared" si="27"/>
        <v>0</v>
      </c>
      <c r="K63" s="121">
        <f t="shared" si="27"/>
        <v>-686179.32</v>
      </c>
      <c r="L63" s="121">
        <f t="shared" si="27"/>
        <v>-686179.32</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708592.11</v>
      </c>
      <c r="W63" s="121">
        <f t="shared" si="27"/>
        <v>-1467775.95</v>
      </c>
      <c r="X63" s="121">
        <f>SUM(X50:X58)</f>
        <v>-759183.84</v>
      </c>
      <c r="Y63" s="121">
        <f t="shared" si="27"/>
        <v>0</v>
      </c>
      <c r="Z63" s="121">
        <f t="shared" si="27"/>
        <v>-759183.84</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286"/>
  <sheetViews>
    <sheetView tabSelected="1" view="pageBreakPreview" topLeftCell="A260" zoomScale="71" zoomScaleNormal="71" zoomScaleSheetLayoutView="71" workbookViewId="0">
      <selection activeCell="I270" sqref="I270"/>
    </sheetView>
  </sheetViews>
  <sheetFormatPr defaultRowHeight="12.7"/>
  <cols>
    <col min="1" max="1" width="13.44140625" customWidth="1"/>
    <col min="2" max="2" width="11.44140625" bestFit="1" customWidth="1"/>
    <col min="3" max="3" width="18" customWidth="1"/>
    <col min="4" max="4" width="13" customWidth="1"/>
    <col min="6" max="6" width="11.44140625" bestFit="1" customWidth="1"/>
    <col min="7" max="7" width="13.44140625" customWidth="1"/>
    <col min="8" max="8" width="13" customWidth="1"/>
    <col min="9" max="9" width="95" customWidth="1"/>
  </cols>
  <sheetData>
    <row r="1" spans="1:9">
      <c r="A1" s="306" t="s">
        <v>468</v>
      </c>
      <c r="B1" s="307"/>
      <c r="C1" s="307"/>
      <c r="D1" s="307"/>
      <c r="E1" s="307"/>
      <c r="F1" s="307"/>
      <c r="G1" s="307"/>
      <c r="H1" s="307"/>
      <c r="I1" s="307"/>
    </row>
    <row r="2" spans="1:9">
      <c r="A2" s="307"/>
      <c r="B2" s="307"/>
      <c r="C2" s="307"/>
      <c r="D2" s="307"/>
      <c r="E2" s="307"/>
      <c r="F2" s="307"/>
      <c r="G2" s="307"/>
      <c r="H2" s="307"/>
      <c r="I2" s="307"/>
    </row>
    <row r="3" spans="1:9">
      <c r="A3" s="307"/>
      <c r="B3" s="307"/>
      <c r="C3" s="307"/>
      <c r="D3" s="307"/>
      <c r="E3" s="307"/>
      <c r="F3" s="307"/>
      <c r="G3" s="307"/>
      <c r="H3" s="307"/>
      <c r="I3" s="307"/>
    </row>
    <row r="4" spans="1:9">
      <c r="A4" s="307"/>
      <c r="B4" s="307"/>
      <c r="C4" s="307"/>
      <c r="D4" s="307"/>
      <c r="E4" s="307"/>
      <c r="F4" s="307"/>
      <c r="G4" s="307"/>
      <c r="H4" s="307"/>
      <c r="I4" s="307"/>
    </row>
    <row r="5" spans="1:9">
      <c r="A5" s="307"/>
      <c r="B5" s="307"/>
      <c r="C5" s="307"/>
      <c r="D5" s="307"/>
      <c r="E5" s="307"/>
      <c r="F5" s="307"/>
      <c r="G5" s="307"/>
      <c r="H5" s="307"/>
      <c r="I5" s="307"/>
    </row>
    <row r="6" spans="1:9">
      <c r="A6" s="307"/>
      <c r="B6" s="307"/>
      <c r="C6" s="307"/>
      <c r="D6" s="307"/>
      <c r="E6" s="307"/>
      <c r="F6" s="307"/>
      <c r="G6" s="307"/>
      <c r="H6" s="307"/>
      <c r="I6" s="307"/>
    </row>
    <row r="7" spans="1:9">
      <c r="A7" s="307"/>
      <c r="B7" s="307"/>
      <c r="C7" s="307"/>
      <c r="D7" s="307"/>
      <c r="E7" s="307"/>
      <c r="F7" s="307"/>
      <c r="G7" s="307"/>
      <c r="H7" s="307"/>
      <c r="I7" s="307"/>
    </row>
    <row r="8" spans="1:9">
      <c r="A8" s="307"/>
      <c r="B8" s="307"/>
      <c r="C8" s="307"/>
      <c r="D8" s="307"/>
      <c r="E8" s="307"/>
      <c r="F8" s="307"/>
      <c r="G8" s="307"/>
      <c r="H8" s="307"/>
      <c r="I8" s="307"/>
    </row>
    <row r="9" spans="1:9">
      <c r="A9" s="307"/>
      <c r="B9" s="307"/>
      <c r="C9" s="307"/>
      <c r="D9" s="307"/>
      <c r="E9" s="307"/>
      <c r="F9" s="307"/>
      <c r="G9" s="307"/>
      <c r="H9" s="307"/>
      <c r="I9" s="307"/>
    </row>
    <row r="10" spans="1:9">
      <c r="A10" s="307"/>
      <c r="B10" s="307"/>
      <c r="C10" s="307"/>
      <c r="D10" s="307"/>
      <c r="E10" s="307"/>
      <c r="F10" s="307"/>
      <c r="G10" s="307"/>
      <c r="H10" s="307"/>
      <c r="I10" s="307"/>
    </row>
    <row r="11" spans="1:9">
      <c r="A11" s="307"/>
      <c r="B11" s="307"/>
      <c r="C11" s="307"/>
      <c r="D11" s="307"/>
      <c r="E11" s="307"/>
      <c r="F11" s="307"/>
      <c r="G11" s="307"/>
      <c r="H11" s="307"/>
      <c r="I11" s="307"/>
    </row>
    <row r="12" spans="1:9">
      <c r="A12" s="307"/>
      <c r="B12" s="307"/>
      <c r="C12" s="307"/>
      <c r="D12" s="307"/>
      <c r="E12" s="307"/>
      <c r="F12" s="307"/>
      <c r="G12" s="307"/>
      <c r="H12" s="307"/>
      <c r="I12" s="307"/>
    </row>
    <row r="13" spans="1:9">
      <c r="A13" s="307"/>
      <c r="B13" s="307"/>
      <c r="C13" s="307"/>
      <c r="D13" s="307"/>
      <c r="E13" s="307"/>
      <c r="F13" s="307"/>
      <c r="G13" s="307"/>
      <c r="H13" s="307"/>
      <c r="I13" s="307"/>
    </row>
    <row r="14" spans="1:9">
      <c r="A14" s="307"/>
      <c r="B14" s="307"/>
      <c r="C14" s="307"/>
      <c r="D14" s="307"/>
      <c r="E14" s="307"/>
      <c r="F14" s="307"/>
      <c r="G14" s="307"/>
      <c r="H14" s="307"/>
      <c r="I14" s="307"/>
    </row>
    <row r="15" spans="1:9">
      <c r="A15" s="307"/>
      <c r="B15" s="307"/>
      <c r="C15" s="307"/>
      <c r="D15" s="307"/>
      <c r="E15" s="307"/>
      <c r="F15" s="307"/>
      <c r="G15" s="307"/>
      <c r="H15" s="307"/>
      <c r="I15" s="307"/>
    </row>
    <row r="16" spans="1:9">
      <c r="A16" s="307"/>
      <c r="B16" s="307"/>
      <c r="C16" s="307"/>
      <c r="D16" s="307"/>
      <c r="E16" s="307"/>
      <c r="F16" s="307"/>
      <c r="G16" s="307"/>
      <c r="H16" s="307"/>
      <c r="I16" s="307"/>
    </row>
    <row r="17" spans="1:9">
      <c r="A17" s="307"/>
      <c r="B17" s="307"/>
      <c r="C17" s="307"/>
      <c r="D17" s="307"/>
      <c r="E17" s="307"/>
      <c r="F17" s="307"/>
      <c r="G17" s="307"/>
      <c r="H17" s="307"/>
      <c r="I17" s="307"/>
    </row>
    <row r="18" spans="1:9">
      <c r="A18" s="307"/>
      <c r="B18" s="307"/>
      <c r="C18" s="307"/>
      <c r="D18" s="307"/>
      <c r="E18" s="307"/>
      <c r="F18" s="307"/>
      <c r="G18" s="307"/>
      <c r="H18" s="307"/>
      <c r="I18" s="307"/>
    </row>
    <row r="19" spans="1:9">
      <c r="A19" s="307"/>
      <c r="B19" s="307"/>
      <c r="C19" s="307"/>
      <c r="D19" s="307"/>
      <c r="E19" s="307"/>
      <c r="F19" s="307"/>
      <c r="G19" s="307"/>
      <c r="H19" s="307"/>
      <c r="I19" s="307"/>
    </row>
    <row r="20" spans="1:9">
      <c r="A20" s="307"/>
      <c r="B20" s="307"/>
      <c r="C20" s="307"/>
      <c r="D20" s="307"/>
      <c r="E20" s="307"/>
      <c r="F20" s="307"/>
      <c r="G20" s="307"/>
      <c r="H20" s="307"/>
      <c r="I20" s="307"/>
    </row>
    <row r="21" spans="1:9">
      <c r="A21" s="307"/>
      <c r="B21" s="307"/>
      <c r="C21" s="307"/>
      <c r="D21" s="307"/>
      <c r="E21" s="307"/>
      <c r="F21" s="307"/>
      <c r="G21" s="307"/>
      <c r="H21" s="307"/>
      <c r="I21" s="307"/>
    </row>
    <row r="22" spans="1:9">
      <c r="A22" s="307"/>
      <c r="B22" s="307"/>
      <c r="C22" s="307"/>
      <c r="D22" s="307"/>
      <c r="E22" s="307"/>
      <c r="F22" s="307"/>
      <c r="G22" s="307"/>
      <c r="H22" s="307"/>
      <c r="I22" s="307"/>
    </row>
    <row r="23" spans="1:9">
      <c r="A23" s="307"/>
      <c r="B23" s="307"/>
      <c r="C23" s="307"/>
      <c r="D23" s="307"/>
      <c r="E23" s="307"/>
      <c r="F23" s="307"/>
      <c r="G23" s="307"/>
      <c r="H23" s="307"/>
      <c r="I23" s="307"/>
    </row>
    <row r="24" spans="1:9">
      <c r="A24" s="307"/>
      <c r="B24" s="307"/>
      <c r="C24" s="307"/>
      <c r="D24" s="307"/>
      <c r="E24" s="307"/>
      <c r="F24" s="307"/>
      <c r="G24" s="307"/>
      <c r="H24" s="307"/>
      <c r="I24" s="307"/>
    </row>
    <row r="25" spans="1:9">
      <c r="A25" s="307"/>
      <c r="B25" s="307"/>
      <c r="C25" s="307"/>
      <c r="D25" s="307"/>
      <c r="E25" s="307"/>
      <c r="F25" s="307"/>
      <c r="G25" s="307"/>
      <c r="H25" s="307"/>
      <c r="I25" s="307"/>
    </row>
    <row r="26" spans="1:9">
      <c r="A26" s="307"/>
      <c r="B26" s="307"/>
      <c r="C26" s="307"/>
      <c r="D26" s="307"/>
      <c r="E26" s="307"/>
      <c r="F26" s="307"/>
      <c r="G26" s="307"/>
      <c r="H26" s="307"/>
      <c r="I26" s="307"/>
    </row>
    <row r="27" spans="1:9">
      <c r="A27" s="307"/>
      <c r="B27" s="307"/>
      <c r="C27" s="307"/>
      <c r="D27" s="307"/>
      <c r="E27" s="307"/>
      <c r="F27" s="307"/>
      <c r="G27" s="307"/>
      <c r="H27" s="307"/>
      <c r="I27" s="307"/>
    </row>
    <row r="28" spans="1:9">
      <c r="A28" s="307"/>
      <c r="B28" s="307"/>
      <c r="C28" s="307"/>
      <c r="D28" s="307"/>
      <c r="E28" s="307"/>
      <c r="F28" s="307"/>
      <c r="G28" s="307"/>
      <c r="H28" s="307"/>
      <c r="I28" s="307"/>
    </row>
    <row r="29" spans="1:9">
      <c r="A29" s="307"/>
      <c r="B29" s="307"/>
      <c r="C29" s="307"/>
      <c r="D29" s="307"/>
      <c r="E29" s="307"/>
      <c r="F29" s="307"/>
      <c r="G29" s="307"/>
      <c r="H29" s="307"/>
      <c r="I29" s="307"/>
    </row>
    <row r="30" spans="1:9">
      <c r="A30" s="307"/>
      <c r="B30" s="307"/>
      <c r="C30" s="307"/>
      <c r="D30" s="307"/>
      <c r="E30" s="307"/>
      <c r="F30" s="307"/>
      <c r="G30" s="307"/>
      <c r="H30" s="307"/>
      <c r="I30" s="307"/>
    </row>
    <row r="31" spans="1:9">
      <c r="A31" s="307"/>
      <c r="B31" s="307"/>
      <c r="C31" s="307"/>
      <c r="D31" s="307"/>
      <c r="E31" s="307"/>
      <c r="F31" s="307"/>
      <c r="G31" s="307"/>
      <c r="H31" s="307"/>
      <c r="I31" s="307"/>
    </row>
    <row r="32" spans="1:9">
      <c r="A32" s="307"/>
      <c r="B32" s="307"/>
      <c r="C32" s="307"/>
      <c r="D32" s="307"/>
      <c r="E32" s="307"/>
      <c r="F32" s="307"/>
      <c r="G32" s="307"/>
      <c r="H32" s="307"/>
      <c r="I32" s="307"/>
    </row>
    <row r="33" spans="1:9">
      <c r="A33" s="307"/>
      <c r="B33" s="307"/>
      <c r="C33" s="307"/>
      <c r="D33" s="307"/>
      <c r="E33" s="307"/>
      <c r="F33" s="307"/>
      <c r="G33" s="307"/>
      <c r="H33" s="307"/>
      <c r="I33" s="307"/>
    </row>
    <row r="34" spans="1:9">
      <c r="A34" s="307"/>
      <c r="B34" s="307"/>
      <c r="C34" s="307"/>
      <c r="D34" s="307"/>
      <c r="E34" s="307"/>
      <c r="F34" s="307"/>
      <c r="G34" s="307"/>
      <c r="H34" s="307"/>
      <c r="I34" s="307"/>
    </row>
    <row r="35" spans="1:9">
      <c r="A35" s="307"/>
      <c r="B35" s="307"/>
      <c r="C35" s="307"/>
      <c r="D35" s="307"/>
      <c r="E35" s="307"/>
      <c r="F35" s="307"/>
      <c r="G35" s="307"/>
      <c r="H35" s="307"/>
      <c r="I35" s="307"/>
    </row>
    <row r="36" spans="1:9">
      <c r="A36" s="307"/>
      <c r="B36" s="307"/>
      <c r="C36" s="307"/>
      <c r="D36" s="307"/>
      <c r="E36" s="307"/>
      <c r="F36" s="307"/>
      <c r="G36" s="307"/>
      <c r="H36" s="307"/>
      <c r="I36" s="307"/>
    </row>
    <row r="37" spans="1:9">
      <c r="A37" s="307"/>
      <c r="B37" s="307"/>
      <c r="C37" s="307"/>
      <c r="D37" s="307"/>
      <c r="E37" s="307"/>
      <c r="F37" s="307"/>
      <c r="G37" s="307"/>
      <c r="H37" s="307"/>
      <c r="I37" s="307"/>
    </row>
    <row r="38" spans="1:9">
      <c r="A38" s="307"/>
      <c r="B38" s="307"/>
      <c r="C38" s="307"/>
      <c r="D38" s="307"/>
      <c r="E38" s="307"/>
      <c r="F38" s="307"/>
      <c r="G38" s="307"/>
      <c r="H38" s="307"/>
      <c r="I38" s="307"/>
    </row>
    <row r="39" spans="1:9" ht="185.2" customHeight="1">
      <c r="A39" s="307"/>
      <c r="B39" s="307"/>
      <c r="C39" s="307"/>
      <c r="D39" s="307"/>
      <c r="E39" s="307"/>
      <c r="F39" s="307"/>
      <c r="G39" s="307"/>
      <c r="H39" s="307"/>
      <c r="I39" s="307"/>
    </row>
    <row r="40" spans="1:9" ht="199.3" customHeight="1">
      <c r="A40" s="307"/>
      <c r="B40" s="307"/>
      <c r="C40" s="307"/>
      <c r="D40" s="307"/>
      <c r="E40" s="307"/>
      <c r="F40" s="307"/>
      <c r="G40" s="307"/>
      <c r="H40" s="307"/>
      <c r="I40" s="307"/>
    </row>
    <row r="42" spans="1:9">
      <c r="A42" s="311" t="s">
        <v>469</v>
      </c>
      <c r="B42" s="311"/>
      <c r="C42" s="311"/>
      <c r="D42" s="311"/>
      <c r="E42" s="311"/>
      <c r="F42" s="311"/>
      <c r="G42" s="311"/>
      <c r="H42" s="311"/>
      <c r="I42" s="311"/>
    </row>
    <row r="43" spans="1:9">
      <c r="A43" s="312" t="s">
        <v>470</v>
      </c>
      <c r="B43" s="312"/>
      <c r="C43" s="312"/>
      <c r="D43" s="312"/>
      <c r="E43" s="312"/>
      <c r="F43" s="312"/>
      <c r="G43" s="312"/>
      <c r="H43" s="312"/>
      <c r="I43" s="312"/>
    </row>
    <row r="44" spans="1:9">
      <c r="A44" s="123"/>
      <c r="B44" s="312"/>
      <c r="C44" s="312"/>
      <c r="D44" s="312"/>
      <c r="E44" s="312"/>
      <c r="F44" s="312"/>
      <c r="G44" s="312"/>
      <c r="H44" s="312"/>
      <c r="I44" s="312"/>
    </row>
    <row r="45" spans="1:9">
      <c r="A45" s="311" t="s">
        <v>471</v>
      </c>
      <c r="B45" s="311"/>
      <c r="C45" s="311"/>
      <c r="D45" s="311"/>
      <c r="E45" s="311"/>
      <c r="F45" s="311"/>
      <c r="G45" s="311"/>
      <c r="H45" s="311"/>
      <c r="I45" s="311"/>
    </row>
    <row r="46" spans="1:9">
      <c r="A46" s="312" t="s">
        <v>472</v>
      </c>
      <c r="B46" s="312"/>
      <c r="C46" s="312"/>
      <c r="D46" s="312"/>
      <c r="E46" s="312"/>
      <c r="F46" s="312"/>
      <c r="G46" s="312"/>
      <c r="H46" s="312"/>
      <c r="I46" s="312"/>
    </row>
    <row r="47" spans="1:9">
      <c r="A47" s="123"/>
      <c r="B47" s="312"/>
      <c r="C47" s="312"/>
      <c r="D47" s="312"/>
      <c r="E47" s="312"/>
      <c r="F47" s="312"/>
      <c r="G47" s="312"/>
      <c r="H47" s="312"/>
      <c r="I47" s="312"/>
    </row>
    <row r="48" spans="1:9">
      <c r="A48" s="311" t="s">
        <v>473</v>
      </c>
      <c r="B48" s="311"/>
      <c r="C48" s="311"/>
      <c r="D48" s="311"/>
      <c r="E48" s="311"/>
      <c r="F48" s="311"/>
      <c r="G48" s="311"/>
      <c r="H48" s="311"/>
      <c r="I48" s="311"/>
    </row>
    <row r="49" spans="1:9">
      <c r="A49" s="312" t="s">
        <v>474</v>
      </c>
      <c r="B49" s="312"/>
      <c r="C49" s="312"/>
      <c r="D49" s="312"/>
      <c r="E49" s="312"/>
      <c r="F49" s="312"/>
      <c r="G49" s="312"/>
      <c r="H49" s="312"/>
      <c r="I49" s="312"/>
    </row>
    <row r="50" spans="1:9">
      <c r="A50" s="123"/>
      <c r="B50" s="312"/>
      <c r="C50" s="312"/>
      <c r="D50" s="312"/>
      <c r="E50" s="312"/>
      <c r="F50" s="312"/>
      <c r="G50" s="312"/>
      <c r="H50" s="312"/>
      <c r="I50" s="312"/>
    </row>
    <row r="51" spans="1:9">
      <c r="A51" s="123" t="s">
        <v>475</v>
      </c>
      <c r="B51" s="312"/>
      <c r="C51" s="312"/>
      <c r="D51" s="312"/>
      <c r="E51" s="312"/>
      <c r="F51" s="312"/>
      <c r="G51" s="312"/>
      <c r="H51" s="312"/>
      <c r="I51" s="312"/>
    </row>
    <row r="52" spans="1:9">
      <c r="A52" s="123"/>
      <c r="B52" s="312"/>
      <c r="C52" s="312"/>
      <c r="D52" s="312"/>
      <c r="E52" s="312"/>
      <c r="F52" s="312"/>
      <c r="G52" s="312"/>
      <c r="H52" s="312"/>
      <c r="I52" s="312"/>
    </row>
    <row r="53" spans="1:9">
      <c r="A53" s="123" t="s">
        <v>476</v>
      </c>
      <c r="B53" s="312"/>
      <c r="C53" s="312"/>
      <c r="D53" s="312"/>
      <c r="E53" s="312"/>
      <c r="F53" s="312"/>
      <c r="G53" s="312"/>
      <c r="H53" s="312"/>
      <c r="I53" s="312"/>
    </row>
    <row r="54" spans="1:9" ht="13.85">
      <c r="A54" s="313"/>
      <c r="B54" s="314"/>
      <c r="C54" s="315"/>
      <c r="D54" s="314"/>
      <c r="E54" s="312"/>
      <c r="F54" s="312"/>
      <c r="G54" s="312"/>
      <c r="H54" s="312"/>
      <c r="I54" s="312"/>
    </row>
    <row r="55" spans="1:9" ht="13.85">
      <c r="A55" s="316" t="s">
        <v>477</v>
      </c>
      <c r="B55" s="317"/>
      <c r="C55" s="317"/>
      <c r="D55" s="317"/>
      <c r="E55" s="312"/>
      <c r="F55" s="312"/>
      <c r="G55" s="312"/>
      <c r="H55" s="312"/>
      <c r="I55" s="312"/>
    </row>
    <row r="56" spans="1:9" ht="13.85">
      <c r="A56" s="313"/>
      <c r="B56" s="318"/>
      <c r="C56" s="315"/>
      <c r="D56" s="318"/>
      <c r="E56" s="312"/>
      <c r="F56" s="312"/>
      <c r="G56" s="312"/>
      <c r="H56" s="312"/>
      <c r="I56" s="312"/>
    </row>
    <row r="57" spans="1:9" ht="14.4" thickBot="1">
      <c r="A57" s="313" t="s">
        <v>478</v>
      </c>
      <c r="B57" s="319" t="s">
        <v>479</v>
      </c>
      <c r="C57" s="315"/>
      <c r="D57" s="319" t="s">
        <v>480</v>
      </c>
      <c r="E57" s="312"/>
      <c r="F57" s="312"/>
      <c r="G57" s="312"/>
      <c r="H57" s="312"/>
      <c r="I57" s="312"/>
    </row>
    <row r="58" spans="1:9" ht="13.85">
      <c r="A58" s="320"/>
      <c r="B58" s="317"/>
      <c r="C58" s="317"/>
      <c r="D58" s="317"/>
      <c r="E58" s="312"/>
      <c r="F58" s="312"/>
      <c r="G58" s="312"/>
      <c r="H58" s="312"/>
      <c r="I58" s="312"/>
    </row>
    <row r="59" spans="1:9" ht="35.15" customHeight="1" thickBot="1">
      <c r="A59" s="313" t="s">
        <v>481</v>
      </c>
      <c r="B59" s="321">
        <v>605</v>
      </c>
      <c r="C59" s="315"/>
      <c r="D59" s="321">
        <v>16</v>
      </c>
      <c r="E59" s="312"/>
      <c r="F59" s="312"/>
      <c r="G59" s="312"/>
      <c r="H59" s="312"/>
      <c r="I59" s="312"/>
    </row>
    <row r="60" spans="1:9" ht="36.299999999999997">
      <c r="A60" s="322" t="s">
        <v>482</v>
      </c>
      <c r="B60" s="314">
        <v>605</v>
      </c>
      <c r="C60" s="315"/>
      <c r="D60" s="314">
        <v>16</v>
      </c>
      <c r="E60" s="312"/>
      <c r="F60" s="312"/>
      <c r="G60" s="312"/>
      <c r="H60" s="312"/>
      <c r="I60" s="312"/>
    </row>
    <row r="61" spans="1:9" ht="23.65" thickBot="1">
      <c r="A61" s="313" t="s">
        <v>483</v>
      </c>
      <c r="B61" s="321">
        <v>7</v>
      </c>
      <c r="C61" s="315"/>
      <c r="D61" s="321">
        <v>19</v>
      </c>
      <c r="E61" s="312"/>
      <c r="F61" s="312"/>
      <c r="G61" s="312"/>
      <c r="H61" s="312"/>
      <c r="I61" s="312"/>
    </row>
    <row r="62" spans="1:9" ht="49" thickBot="1">
      <c r="A62" s="322" t="s">
        <v>484</v>
      </c>
      <c r="B62" s="319">
        <v>7</v>
      </c>
      <c r="C62" s="315"/>
      <c r="D62" s="319">
        <v>19</v>
      </c>
      <c r="E62" s="312"/>
      <c r="F62" s="312"/>
      <c r="G62" s="312"/>
      <c r="H62" s="312"/>
      <c r="I62" s="312"/>
    </row>
    <row r="63" spans="1:9" ht="14.4" thickBot="1">
      <c r="A63" s="315"/>
      <c r="B63" s="323"/>
      <c r="C63" s="315"/>
      <c r="D63" s="323"/>
      <c r="E63" s="312"/>
      <c r="F63" s="312"/>
      <c r="G63" s="312"/>
      <c r="H63" s="312"/>
      <c r="I63" s="312"/>
    </row>
    <row r="64" spans="1:9" ht="36.9" thickBot="1">
      <c r="A64" s="322" t="s">
        <v>485</v>
      </c>
      <c r="B64" s="324">
        <v>612</v>
      </c>
      <c r="C64" s="317"/>
      <c r="D64" s="324">
        <v>35</v>
      </c>
      <c r="E64" s="312"/>
      <c r="F64" s="312"/>
      <c r="G64" s="312"/>
      <c r="H64" s="312"/>
      <c r="I64" s="312"/>
    </row>
    <row r="65" spans="1:9" ht="13.25" thickTop="1">
      <c r="A65" s="316"/>
      <c r="B65" s="312"/>
      <c r="C65" s="312"/>
      <c r="D65" s="312"/>
      <c r="E65" s="312"/>
      <c r="F65" s="312"/>
      <c r="G65" s="312"/>
      <c r="H65" s="312"/>
      <c r="I65" s="312"/>
    </row>
    <row r="66" spans="1:9">
      <c r="A66" s="325" t="s">
        <v>486</v>
      </c>
      <c r="B66" s="325"/>
      <c r="C66" s="325"/>
      <c r="D66" s="325"/>
      <c r="E66" s="325"/>
      <c r="F66" s="325"/>
      <c r="G66" s="325"/>
      <c r="H66" s="325"/>
      <c r="I66" s="325"/>
    </row>
    <row r="67" spans="1:9">
      <c r="A67" s="326"/>
      <c r="B67" s="312"/>
      <c r="C67" s="312"/>
      <c r="D67" s="312"/>
      <c r="E67" s="312"/>
      <c r="F67" s="312"/>
      <c r="G67" s="312"/>
      <c r="H67" s="312"/>
      <c r="I67" s="312"/>
    </row>
    <row r="68" spans="1:9">
      <c r="A68" s="316" t="s">
        <v>487</v>
      </c>
      <c r="B68" s="312"/>
      <c r="C68" s="312"/>
      <c r="D68" s="312"/>
      <c r="E68" s="312"/>
      <c r="F68" s="312"/>
      <c r="G68" s="312"/>
      <c r="H68" s="312"/>
      <c r="I68" s="312"/>
    </row>
    <row r="69" spans="1:9">
      <c r="A69" s="327"/>
      <c r="B69" s="312"/>
      <c r="C69" s="312"/>
      <c r="D69" s="312"/>
      <c r="E69" s="312"/>
      <c r="F69" s="312"/>
      <c r="G69" s="312"/>
      <c r="H69" s="312"/>
      <c r="I69" s="312"/>
    </row>
    <row r="70" spans="1:9">
      <c r="A70" s="328" t="s">
        <v>488</v>
      </c>
      <c r="B70" s="312"/>
      <c r="C70" s="312"/>
      <c r="D70" s="312"/>
      <c r="E70" s="312"/>
      <c r="F70" s="312"/>
      <c r="G70" s="312"/>
      <c r="H70" s="312"/>
      <c r="I70" s="312"/>
    </row>
    <row r="71" spans="1:9">
      <c r="A71" s="328"/>
      <c r="B71" s="312"/>
      <c r="C71" s="312"/>
      <c r="D71" s="312"/>
      <c r="E71" s="312"/>
      <c r="F71" s="312"/>
      <c r="G71" s="312"/>
      <c r="H71" s="312"/>
      <c r="I71" s="312"/>
    </row>
    <row r="72" spans="1:9" ht="24.2">
      <c r="A72" s="329" t="s">
        <v>478</v>
      </c>
      <c r="B72" s="314" t="s">
        <v>489</v>
      </c>
      <c r="C72" s="330"/>
      <c r="D72" s="314" t="s">
        <v>490</v>
      </c>
      <c r="E72" s="312"/>
      <c r="F72" s="312"/>
      <c r="G72" s="312"/>
      <c r="H72" s="312"/>
      <c r="I72" s="312"/>
    </row>
    <row r="73" spans="1:9" ht="13.25" thickBot="1">
      <c r="A73" s="329"/>
      <c r="B73" s="319" t="s">
        <v>479</v>
      </c>
      <c r="C73" s="330"/>
      <c r="D73" s="319" t="s">
        <v>480</v>
      </c>
      <c r="E73" s="312"/>
      <c r="F73" s="312"/>
      <c r="G73" s="312"/>
      <c r="H73" s="312"/>
      <c r="I73" s="312"/>
    </row>
    <row r="74" spans="1:9" ht="13.85">
      <c r="A74" s="315"/>
      <c r="B74" s="315"/>
      <c r="C74" s="317"/>
      <c r="D74" s="315"/>
      <c r="E74" s="312"/>
      <c r="F74" s="312"/>
      <c r="G74" s="312"/>
      <c r="H74" s="312"/>
      <c r="I74" s="312"/>
    </row>
    <row r="75" spans="1:9" ht="34.6">
      <c r="A75" s="313" t="s">
        <v>491</v>
      </c>
      <c r="B75" s="331">
        <v>2120</v>
      </c>
      <c r="C75" s="315"/>
      <c r="D75" s="331">
        <v>2050</v>
      </c>
      <c r="E75" s="312"/>
      <c r="F75" s="312"/>
      <c r="G75" s="312"/>
      <c r="H75" s="312"/>
      <c r="I75" s="312"/>
    </row>
    <row r="76" spans="1:9" ht="34.6">
      <c r="A76" s="313" t="s">
        <v>492</v>
      </c>
      <c r="B76" s="318">
        <v>19</v>
      </c>
      <c r="C76" s="315"/>
      <c r="D76" s="318">
        <v>17</v>
      </c>
      <c r="E76" s="312"/>
      <c r="F76" s="312"/>
      <c r="G76" s="312"/>
      <c r="H76" s="312"/>
      <c r="I76" s="312"/>
    </row>
    <row r="77" spans="1:9" ht="23.05">
      <c r="A77" s="313" t="s">
        <v>493</v>
      </c>
      <c r="B77" s="318">
        <v>31</v>
      </c>
      <c r="C77" s="315"/>
      <c r="D77" s="318">
        <v>10</v>
      </c>
      <c r="E77" s="312"/>
      <c r="F77" s="312"/>
      <c r="G77" s="312"/>
      <c r="H77" s="312"/>
      <c r="I77" s="312"/>
    </row>
    <row r="78" spans="1:9" ht="57.6">
      <c r="A78" s="313" t="s">
        <v>494</v>
      </c>
      <c r="B78" s="318">
        <v>4</v>
      </c>
      <c r="C78" s="315"/>
      <c r="D78" s="318">
        <v>24</v>
      </c>
      <c r="E78" s="312"/>
      <c r="F78" s="312"/>
      <c r="G78" s="312"/>
      <c r="H78" s="312"/>
      <c r="I78" s="312"/>
    </row>
    <row r="79" spans="1:9" ht="35.15" thickBot="1">
      <c r="A79" s="313" t="s">
        <v>495</v>
      </c>
      <c r="B79" s="321">
        <v>153</v>
      </c>
      <c r="C79" s="315"/>
      <c r="D79" s="321">
        <v>153</v>
      </c>
      <c r="E79" s="312"/>
      <c r="F79" s="312"/>
      <c r="G79" s="312"/>
      <c r="H79" s="312"/>
      <c r="I79" s="312"/>
    </row>
    <row r="80" spans="1:9" ht="49" thickBot="1">
      <c r="A80" s="322" t="s">
        <v>496</v>
      </c>
      <c r="B80" s="332">
        <v>2327</v>
      </c>
      <c r="C80" s="315"/>
      <c r="D80" s="332">
        <v>2254</v>
      </c>
      <c r="E80" s="312"/>
      <c r="F80" s="312"/>
      <c r="G80" s="312"/>
      <c r="H80" s="312"/>
      <c r="I80" s="312"/>
    </row>
    <row r="81" spans="1:9" ht="13.25" thickTop="1">
      <c r="A81" s="333"/>
      <c r="B81" s="312"/>
      <c r="C81" s="312"/>
      <c r="D81" s="312"/>
      <c r="E81" s="312"/>
      <c r="F81" s="312"/>
      <c r="G81" s="312"/>
      <c r="H81" s="312"/>
      <c r="I81" s="312"/>
    </row>
    <row r="82" spans="1:9">
      <c r="A82" s="334" t="s">
        <v>497</v>
      </c>
      <c r="B82" s="334"/>
      <c r="C82" s="334"/>
      <c r="D82" s="334"/>
      <c r="E82" s="334"/>
      <c r="F82" s="334"/>
      <c r="G82" s="334"/>
      <c r="H82" s="334"/>
      <c r="I82" s="334"/>
    </row>
    <row r="83" spans="1:9">
      <c r="A83" s="313"/>
      <c r="B83" s="313"/>
      <c r="C83" s="313"/>
      <c r="D83" s="313"/>
      <c r="E83" s="312"/>
      <c r="F83" s="312"/>
      <c r="G83" s="312"/>
      <c r="H83" s="312"/>
      <c r="I83" s="312"/>
    </row>
    <row r="84" spans="1:9">
      <c r="A84" s="328" t="s">
        <v>498</v>
      </c>
      <c r="B84" s="312"/>
      <c r="C84" s="312"/>
      <c r="D84" s="312"/>
      <c r="E84" s="312"/>
      <c r="F84" s="312"/>
      <c r="G84" s="312"/>
      <c r="H84" s="312"/>
      <c r="I84" s="312"/>
    </row>
    <row r="85" spans="1:9">
      <c r="A85" s="328"/>
      <c r="B85" s="312"/>
      <c r="C85" s="312"/>
      <c r="D85" s="312"/>
      <c r="E85" s="312"/>
      <c r="F85" s="312"/>
      <c r="G85" s="312"/>
      <c r="H85" s="312"/>
      <c r="I85" s="312"/>
    </row>
    <row r="86" spans="1:9" ht="24.2">
      <c r="A86" s="329" t="s">
        <v>478</v>
      </c>
      <c r="B86" s="314" t="s">
        <v>489</v>
      </c>
      <c r="C86" s="330"/>
      <c r="D86" s="314" t="s">
        <v>490</v>
      </c>
      <c r="E86" s="312"/>
      <c r="F86" s="312"/>
      <c r="G86" s="312"/>
      <c r="H86" s="312"/>
      <c r="I86" s="312"/>
    </row>
    <row r="87" spans="1:9" ht="13.25" thickBot="1">
      <c r="A87" s="329"/>
      <c r="B87" s="319" t="s">
        <v>479</v>
      </c>
      <c r="C87" s="330"/>
      <c r="D87" s="319" t="s">
        <v>480</v>
      </c>
      <c r="E87" s="312"/>
      <c r="F87" s="312"/>
      <c r="G87" s="312"/>
      <c r="H87" s="312"/>
      <c r="I87" s="312"/>
    </row>
    <row r="88" spans="1:9" ht="13.85">
      <c r="A88" s="315"/>
      <c r="B88" s="315"/>
      <c r="C88" s="317"/>
      <c r="D88" s="315"/>
      <c r="E88" s="312"/>
      <c r="F88" s="312"/>
      <c r="G88" s="312"/>
      <c r="H88" s="312"/>
      <c r="I88" s="312"/>
    </row>
    <row r="89" spans="1:9" ht="34.6">
      <c r="A89" s="313" t="s">
        <v>499</v>
      </c>
      <c r="B89" s="331">
        <v>9376</v>
      </c>
      <c r="C89" s="315"/>
      <c r="D89" s="331">
        <v>9163</v>
      </c>
      <c r="E89" s="312"/>
      <c r="F89" s="312"/>
      <c r="G89" s="312"/>
      <c r="H89" s="312"/>
      <c r="I89" s="312"/>
    </row>
    <row r="90" spans="1:9" ht="23.05">
      <c r="A90" s="313" t="s">
        <v>501</v>
      </c>
      <c r="B90" s="318">
        <v>5</v>
      </c>
      <c r="C90" s="315"/>
      <c r="D90" s="318">
        <v>5</v>
      </c>
      <c r="E90" s="312"/>
      <c r="F90" s="312"/>
      <c r="G90" s="312"/>
      <c r="H90" s="312"/>
      <c r="I90" s="312"/>
    </row>
    <row r="91" spans="1:9" ht="49" thickBot="1">
      <c r="A91" s="322" t="s">
        <v>502</v>
      </c>
      <c r="B91" s="332">
        <v>9381</v>
      </c>
      <c r="C91" s="315"/>
      <c r="D91" s="332">
        <v>9168</v>
      </c>
      <c r="E91" s="312"/>
      <c r="F91" s="312"/>
      <c r="G91" s="312"/>
      <c r="H91" s="312"/>
      <c r="I91" s="312"/>
    </row>
    <row r="92" spans="1:9" ht="13.25" thickTop="1">
      <c r="A92" s="335"/>
      <c r="B92" s="312"/>
      <c r="C92" s="312"/>
      <c r="D92" s="312"/>
      <c r="E92" s="312"/>
      <c r="F92" s="312"/>
      <c r="G92" s="312"/>
      <c r="H92" s="312"/>
      <c r="I92" s="312"/>
    </row>
    <row r="93" spans="1:9" ht="13.85">
      <c r="A93" s="313"/>
      <c r="B93" s="318"/>
      <c r="C93" s="315"/>
      <c r="D93" s="318"/>
      <c r="E93" s="312"/>
      <c r="F93" s="312"/>
      <c r="G93" s="312"/>
      <c r="H93" s="312"/>
      <c r="I93" s="312"/>
    </row>
    <row r="94" spans="1:9">
      <c r="A94" s="328" t="s">
        <v>503</v>
      </c>
      <c r="B94" s="312"/>
      <c r="C94" s="312"/>
      <c r="D94" s="312"/>
      <c r="E94" s="312"/>
      <c r="F94" s="312"/>
      <c r="G94" s="312"/>
      <c r="H94" s="312"/>
      <c r="I94" s="312"/>
    </row>
    <row r="95" spans="1:9">
      <c r="A95" s="335"/>
      <c r="B95" s="312"/>
      <c r="C95" s="312"/>
      <c r="D95" s="312"/>
      <c r="E95" s="312"/>
      <c r="F95" s="312"/>
      <c r="G95" s="312"/>
      <c r="H95" s="312"/>
      <c r="I95" s="312"/>
    </row>
    <row r="96" spans="1:9" ht="24.2">
      <c r="A96" s="329" t="s">
        <v>478</v>
      </c>
      <c r="B96" s="314" t="s">
        <v>489</v>
      </c>
      <c r="C96" s="330"/>
      <c r="D96" s="314" t="s">
        <v>490</v>
      </c>
      <c r="E96" s="312"/>
      <c r="F96" s="312"/>
      <c r="G96" s="312"/>
      <c r="H96" s="312"/>
      <c r="I96" s="312"/>
    </row>
    <row r="97" spans="1:9" ht="13.25" thickBot="1">
      <c r="A97" s="329"/>
      <c r="B97" s="319" t="s">
        <v>479</v>
      </c>
      <c r="C97" s="330"/>
      <c r="D97" s="319" t="s">
        <v>480</v>
      </c>
      <c r="E97" s="312"/>
      <c r="F97" s="312"/>
      <c r="G97" s="312"/>
      <c r="H97" s="312"/>
      <c r="I97" s="312"/>
    </row>
    <row r="98" spans="1:9" ht="13.85">
      <c r="A98" s="315"/>
      <c r="B98" s="315"/>
      <c r="C98" s="317"/>
      <c r="D98" s="315"/>
      <c r="E98" s="312"/>
      <c r="F98" s="312"/>
      <c r="G98" s="312"/>
      <c r="H98" s="312"/>
      <c r="I98" s="312"/>
    </row>
    <row r="99" spans="1:9" ht="23.05">
      <c r="A99" s="313" t="s">
        <v>504</v>
      </c>
      <c r="B99" s="331">
        <v>2316</v>
      </c>
      <c r="C99" s="315"/>
      <c r="D99" s="331">
        <v>2354</v>
      </c>
      <c r="E99" s="312"/>
      <c r="F99" s="312"/>
      <c r="G99" s="312"/>
      <c r="H99" s="312"/>
      <c r="I99" s="312"/>
    </row>
    <row r="100" spans="1:9" ht="57.6">
      <c r="A100" s="313" t="s">
        <v>505</v>
      </c>
      <c r="B100" s="318">
        <v>-208</v>
      </c>
      <c r="C100" s="315"/>
      <c r="D100" s="318">
        <v>-315</v>
      </c>
      <c r="E100" s="312"/>
      <c r="F100" s="312"/>
      <c r="G100" s="312"/>
      <c r="H100" s="312"/>
      <c r="I100" s="312"/>
    </row>
    <row r="101" spans="1:9" ht="46.1">
      <c r="A101" s="313" t="s">
        <v>506</v>
      </c>
      <c r="B101" s="331">
        <v>10261</v>
      </c>
      <c r="C101" s="315"/>
      <c r="D101" s="331">
        <v>9454</v>
      </c>
      <c r="E101" s="312"/>
      <c r="F101" s="312"/>
      <c r="G101" s="312"/>
      <c r="H101" s="312"/>
      <c r="I101" s="312"/>
    </row>
    <row r="102" spans="1:9" ht="46.1">
      <c r="A102" s="313" t="s">
        <v>507</v>
      </c>
      <c r="B102" s="331">
        <v>-1654</v>
      </c>
      <c r="C102" s="315"/>
      <c r="D102" s="331">
        <v>-1654</v>
      </c>
      <c r="E102" s="312"/>
      <c r="F102" s="312"/>
      <c r="G102" s="312"/>
      <c r="H102" s="312"/>
      <c r="I102" s="312"/>
    </row>
    <row r="103" spans="1:9" ht="46.65" thickBot="1">
      <c r="A103" s="313" t="s">
        <v>508</v>
      </c>
      <c r="B103" s="321">
        <v>99</v>
      </c>
      <c r="C103" s="315"/>
      <c r="D103" s="321">
        <v>99</v>
      </c>
      <c r="E103" s="312"/>
      <c r="F103" s="312"/>
      <c r="G103" s="312"/>
      <c r="H103" s="312"/>
      <c r="I103" s="312"/>
    </row>
    <row r="104" spans="1:9" ht="73.150000000000006" thickBot="1">
      <c r="A104" s="322" t="s">
        <v>509</v>
      </c>
      <c r="B104" s="332">
        <v>10814</v>
      </c>
      <c r="C104" s="315"/>
      <c r="D104" s="332">
        <v>9938</v>
      </c>
      <c r="E104" s="312"/>
      <c r="F104" s="312"/>
      <c r="G104" s="312"/>
      <c r="H104" s="312"/>
      <c r="I104" s="312"/>
    </row>
    <row r="105" spans="1:9" ht="14.4" thickTop="1">
      <c r="A105" s="313"/>
      <c r="B105" s="331"/>
      <c r="C105" s="315"/>
      <c r="D105" s="331"/>
      <c r="E105" s="312"/>
      <c r="F105" s="312"/>
      <c r="G105" s="312"/>
      <c r="H105" s="312"/>
      <c r="I105" s="312"/>
    </row>
    <row r="106" spans="1:9" ht="13.85">
      <c r="A106" s="322"/>
      <c r="B106" s="336"/>
      <c r="C106" s="317"/>
      <c r="D106" s="336"/>
      <c r="E106" s="312"/>
      <c r="F106" s="312"/>
      <c r="G106" s="312"/>
      <c r="H106" s="312"/>
      <c r="I106" s="312"/>
    </row>
    <row r="107" spans="1:9">
      <c r="A107" s="328" t="s">
        <v>510</v>
      </c>
      <c r="B107" s="312"/>
      <c r="C107" s="312"/>
      <c r="D107" s="312"/>
      <c r="E107" s="312"/>
      <c r="F107" s="312"/>
      <c r="G107" s="312"/>
      <c r="H107" s="312"/>
      <c r="I107" s="312"/>
    </row>
    <row r="108" spans="1:9">
      <c r="A108" s="328"/>
      <c r="B108" s="312"/>
      <c r="C108" s="312"/>
      <c r="D108" s="312"/>
      <c r="E108" s="312"/>
      <c r="F108" s="312"/>
      <c r="G108" s="312"/>
      <c r="H108" s="312"/>
      <c r="I108" s="312"/>
    </row>
    <row r="109" spans="1:9" ht="24.2">
      <c r="A109" s="329" t="s">
        <v>478</v>
      </c>
      <c r="B109" s="314" t="s">
        <v>489</v>
      </c>
      <c r="C109" s="330"/>
      <c r="D109" s="314" t="s">
        <v>490</v>
      </c>
      <c r="E109" s="312"/>
      <c r="F109" s="312"/>
      <c r="G109" s="312"/>
      <c r="H109" s="312"/>
      <c r="I109" s="312"/>
    </row>
    <row r="110" spans="1:9" ht="13.25" thickBot="1">
      <c r="A110" s="329"/>
      <c r="B110" s="319" t="s">
        <v>479</v>
      </c>
      <c r="C110" s="330"/>
      <c r="D110" s="319" t="s">
        <v>480</v>
      </c>
      <c r="E110" s="312"/>
      <c r="F110" s="312"/>
      <c r="G110" s="312"/>
      <c r="H110" s="312"/>
      <c r="I110" s="312"/>
    </row>
    <row r="111" spans="1:9" ht="13.85">
      <c r="A111" s="315"/>
      <c r="B111" s="315"/>
      <c r="C111" s="317"/>
      <c r="D111" s="315"/>
      <c r="E111" s="312"/>
      <c r="F111" s="312"/>
      <c r="G111" s="312"/>
      <c r="H111" s="312"/>
      <c r="I111" s="312"/>
    </row>
    <row r="112" spans="1:9" ht="46.1">
      <c r="A112" s="313" t="s">
        <v>511</v>
      </c>
      <c r="B112" s="318">
        <v>208</v>
      </c>
      <c r="C112" s="337"/>
      <c r="D112" s="318">
        <v>315</v>
      </c>
      <c r="E112" s="312"/>
      <c r="F112" s="312"/>
      <c r="G112" s="312"/>
      <c r="H112" s="312"/>
      <c r="I112" s="312"/>
    </row>
    <row r="113" spans="1:9" ht="46.1">
      <c r="A113" s="313" t="s">
        <v>512</v>
      </c>
      <c r="B113" s="331">
        <v>1654</v>
      </c>
      <c r="C113" s="337"/>
      <c r="D113" s="331">
        <v>1654</v>
      </c>
      <c r="E113" s="312"/>
      <c r="F113" s="312"/>
      <c r="G113" s="312"/>
      <c r="H113" s="312"/>
      <c r="I113" s="312"/>
    </row>
    <row r="114" spans="1:9" ht="46.65" thickBot="1">
      <c r="A114" s="313" t="s">
        <v>513</v>
      </c>
      <c r="B114" s="321">
        <v>6048</v>
      </c>
      <c r="C114" s="315"/>
      <c r="D114" s="321">
        <v>6043</v>
      </c>
      <c r="E114" s="312"/>
      <c r="F114" s="312"/>
      <c r="G114" s="312"/>
      <c r="H114" s="312"/>
      <c r="I114" s="312"/>
    </row>
    <row r="115" spans="1:9" ht="73.150000000000006" thickBot="1">
      <c r="A115" s="322" t="s">
        <v>514</v>
      </c>
      <c r="B115" s="332">
        <v>7910</v>
      </c>
      <c r="C115" s="315"/>
      <c r="D115" s="332">
        <v>8012</v>
      </c>
      <c r="E115" s="312"/>
      <c r="F115" s="312"/>
      <c r="G115" s="312"/>
      <c r="H115" s="312"/>
      <c r="I115" s="312"/>
    </row>
    <row r="116" spans="1:9" ht="13.25" thickTop="1">
      <c r="A116" s="338"/>
      <c r="B116" s="312"/>
      <c r="C116" s="312"/>
      <c r="D116" s="312"/>
      <c r="E116" s="312"/>
      <c r="F116" s="312"/>
      <c r="G116" s="312"/>
      <c r="H116" s="312"/>
      <c r="I116" s="312"/>
    </row>
    <row r="117" spans="1:9">
      <c r="A117" s="339" t="s">
        <v>515</v>
      </c>
      <c r="B117" s="312"/>
      <c r="C117" s="312"/>
      <c r="D117" s="312"/>
      <c r="E117" s="312"/>
      <c r="F117" s="312"/>
      <c r="G117" s="312"/>
      <c r="H117" s="312"/>
      <c r="I117" s="312"/>
    </row>
    <row r="118" spans="1:9">
      <c r="A118" s="339"/>
      <c r="B118" s="312"/>
      <c r="C118" s="312"/>
      <c r="D118" s="312"/>
      <c r="E118" s="312"/>
      <c r="F118" s="312"/>
      <c r="G118" s="312"/>
      <c r="H118" s="312"/>
      <c r="I118" s="312"/>
    </row>
    <row r="119" spans="1:9" ht="24.2">
      <c r="A119" s="329" t="s">
        <v>478</v>
      </c>
      <c r="B119" s="314" t="s">
        <v>489</v>
      </c>
      <c r="C119" s="330"/>
      <c r="D119" s="314" t="s">
        <v>490</v>
      </c>
      <c r="E119" s="312"/>
      <c r="F119" s="312"/>
      <c r="G119" s="312"/>
      <c r="H119" s="312"/>
      <c r="I119" s="312"/>
    </row>
    <row r="120" spans="1:9" ht="13.25" thickBot="1">
      <c r="A120" s="329"/>
      <c r="B120" s="319" t="s">
        <v>479</v>
      </c>
      <c r="C120" s="330"/>
      <c r="D120" s="319" t="s">
        <v>480</v>
      </c>
      <c r="E120" s="312"/>
      <c r="F120" s="312"/>
      <c r="G120" s="312"/>
      <c r="H120" s="312"/>
      <c r="I120" s="312"/>
    </row>
    <row r="121" spans="1:9" ht="13.85">
      <c r="A121" s="315"/>
      <c r="B121" s="315"/>
      <c r="C121" s="317"/>
      <c r="D121" s="315"/>
      <c r="E121" s="312"/>
      <c r="F121" s="312"/>
      <c r="G121" s="312"/>
      <c r="H121" s="312"/>
      <c r="I121" s="312"/>
    </row>
    <row r="122" spans="1:9" ht="46.1">
      <c r="A122" s="313" t="s">
        <v>503</v>
      </c>
      <c r="B122" s="331">
        <v>12676</v>
      </c>
      <c r="C122" s="315"/>
      <c r="D122" s="331">
        <v>11907</v>
      </c>
      <c r="E122" s="312"/>
      <c r="F122" s="312"/>
      <c r="G122" s="312"/>
      <c r="H122" s="312"/>
      <c r="I122" s="312"/>
    </row>
    <row r="123" spans="1:9" ht="46.65" thickBot="1">
      <c r="A123" s="313" t="s">
        <v>510</v>
      </c>
      <c r="B123" s="340">
        <v>6048</v>
      </c>
      <c r="C123" s="315"/>
      <c r="D123" s="340">
        <v>6043</v>
      </c>
      <c r="E123" s="123"/>
      <c r="F123" s="123"/>
      <c r="G123" s="123"/>
      <c r="H123" s="123"/>
      <c r="I123" s="123"/>
    </row>
    <row r="124" spans="1:9" s="123" customFormat="1" ht="48.4">
      <c r="A124" s="322" t="s">
        <v>516</v>
      </c>
      <c r="B124" s="336">
        <v>18724</v>
      </c>
      <c r="C124" s="317"/>
      <c r="D124" s="336">
        <v>17950</v>
      </c>
    </row>
    <row r="125" spans="1:9" s="123" customFormat="1" ht="58.2" thickBot="1">
      <c r="A125" s="313" t="s">
        <v>517</v>
      </c>
      <c r="B125" s="321">
        <v>-58</v>
      </c>
      <c r="C125" s="337"/>
      <c r="D125" s="321">
        <v>-22</v>
      </c>
    </row>
    <row r="126" spans="1:9" s="123" customFormat="1" ht="14.4" thickBot="1">
      <c r="A126" s="322" t="s">
        <v>518</v>
      </c>
      <c r="B126" s="332">
        <v>18666</v>
      </c>
      <c r="C126" s="341"/>
      <c r="D126" s="332">
        <v>17928</v>
      </c>
    </row>
    <row r="127" spans="1:9" s="123" customFormat="1" ht="13.25" thickTop="1">
      <c r="A127" s="312"/>
    </row>
    <row r="128" spans="1:9" s="123" customFormat="1">
      <c r="A128" s="312"/>
    </row>
    <row r="129" spans="1:9" s="123" customFormat="1">
      <c r="A129" s="342" t="s">
        <v>519</v>
      </c>
      <c r="B129" s="342"/>
      <c r="C129" s="342"/>
      <c r="D129" s="342"/>
      <c r="E129" s="342"/>
      <c r="F129" s="342"/>
      <c r="G129" s="342"/>
      <c r="H129" s="342"/>
      <c r="I129" s="342"/>
    </row>
    <row r="130" spans="1:9" s="123" customFormat="1" ht="29.95" customHeight="1">
      <c r="A130" s="343" t="s">
        <v>520</v>
      </c>
      <c r="B130" s="343"/>
      <c r="C130" s="343"/>
      <c r="D130" s="343"/>
      <c r="E130" s="343"/>
      <c r="F130" s="343"/>
      <c r="G130" s="343"/>
      <c r="H130" s="343"/>
      <c r="I130" s="343"/>
    </row>
    <row r="131" spans="1:9" s="123" customFormat="1">
      <c r="A131" s="312"/>
    </row>
    <row r="132" spans="1:9" s="123" customFormat="1">
      <c r="A132" s="342" t="s">
        <v>521</v>
      </c>
      <c r="B132" s="342"/>
      <c r="C132" s="342"/>
      <c r="D132" s="342"/>
      <c r="E132" s="342"/>
      <c r="F132" s="342"/>
      <c r="G132" s="342"/>
      <c r="H132" s="342"/>
      <c r="I132" s="342"/>
    </row>
    <row r="133" spans="1:9" s="123" customFormat="1">
      <c r="A133" s="343" t="s">
        <v>522</v>
      </c>
      <c r="B133" s="343"/>
      <c r="C133" s="343"/>
      <c r="D133" s="343"/>
      <c r="E133" s="343"/>
      <c r="F133" s="343"/>
      <c r="G133" s="343"/>
      <c r="H133" s="343"/>
      <c r="I133" s="343"/>
    </row>
    <row r="134" spans="1:9" s="123" customFormat="1">
      <c r="A134" s="312"/>
    </row>
    <row r="135" spans="1:9" s="123" customFormat="1">
      <c r="A135" s="123" t="s">
        <v>523</v>
      </c>
    </row>
    <row r="136" spans="1:9">
      <c r="A136" s="123"/>
      <c r="B136" s="123"/>
      <c r="C136" s="123"/>
      <c r="D136" s="123"/>
      <c r="E136" s="123"/>
      <c r="F136" s="123"/>
      <c r="G136" s="123"/>
      <c r="H136" s="123"/>
      <c r="I136" s="123"/>
    </row>
    <row r="137" spans="1:9" s="123" customFormat="1">
      <c r="A137" s="344" t="s">
        <v>524</v>
      </c>
      <c r="B137" s="344"/>
      <c r="C137" s="344"/>
      <c r="D137" s="344"/>
      <c r="E137" s="344"/>
      <c r="F137" s="344"/>
      <c r="G137" s="344"/>
      <c r="H137" s="344"/>
      <c r="I137" s="344"/>
    </row>
    <row r="138" spans="1:9">
      <c r="A138" s="312"/>
      <c r="B138" s="312"/>
      <c r="C138" s="312"/>
      <c r="D138" s="312"/>
      <c r="E138" s="312"/>
      <c r="F138" s="312"/>
      <c r="G138" s="312"/>
      <c r="H138" s="312"/>
      <c r="I138" s="312"/>
    </row>
    <row r="139" spans="1:9">
      <c r="A139" s="345" t="s">
        <v>525</v>
      </c>
      <c r="B139" s="345"/>
      <c r="C139" s="345"/>
      <c r="D139" s="345"/>
      <c r="E139" s="345"/>
      <c r="F139" s="345"/>
      <c r="G139" s="345"/>
      <c r="H139" s="345"/>
      <c r="I139" s="123"/>
    </row>
    <row r="140" spans="1:9" s="123" customFormat="1">
      <c r="A140" s="345" t="s">
        <v>526</v>
      </c>
      <c r="B140" s="345"/>
      <c r="C140" s="345"/>
      <c r="D140" s="345"/>
      <c r="E140" s="345"/>
      <c r="F140" s="345"/>
      <c r="G140" s="345"/>
      <c r="H140" s="345"/>
    </row>
    <row r="141" spans="1:9" s="123" customFormat="1">
      <c r="A141" s="345" t="s">
        <v>527</v>
      </c>
      <c r="B141" s="345"/>
      <c r="C141" s="345"/>
      <c r="D141" s="345"/>
      <c r="E141" s="345"/>
      <c r="F141" s="345"/>
      <c r="G141" s="345"/>
      <c r="H141" s="345"/>
    </row>
    <row r="142" spans="1:9" s="123" customFormat="1">
      <c r="A142" s="345" t="s">
        <v>528</v>
      </c>
      <c r="B142" s="345"/>
      <c r="C142" s="345"/>
      <c r="D142" s="345"/>
      <c r="E142" s="345"/>
      <c r="F142" s="345"/>
      <c r="G142" s="345"/>
      <c r="H142" s="345"/>
    </row>
    <row r="143" spans="1:9" s="123" customFormat="1">
      <c r="A143" s="345" t="s">
        <v>529</v>
      </c>
      <c r="B143" s="345"/>
      <c r="C143" s="345"/>
      <c r="D143" s="345"/>
      <c r="E143" s="345"/>
      <c r="F143" s="345"/>
      <c r="G143" s="345"/>
      <c r="H143" s="345"/>
    </row>
    <row r="144" spans="1:9" s="123" customFormat="1">
      <c r="A144" s="345" t="s">
        <v>530</v>
      </c>
      <c r="B144" s="345"/>
      <c r="C144" s="345"/>
      <c r="D144" s="345"/>
      <c r="E144" s="345"/>
      <c r="F144" s="345"/>
      <c r="G144" s="345"/>
      <c r="H144" s="345"/>
    </row>
    <row r="145" spans="1:9" s="123" customFormat="1" ht="13.85">
      <c r="A145" s="313"/>
      <c r="B145" s="318"/>
      <c r="C145" s="315"/>
      <c r="D145" s="318"/>
    </row>
    <row r="146" spans="1:9" s="123" customFormat="1" ht="13.85">
      <c r="A146" s="346" t="s">
        <v>531</v>
      </c>
      <c r="B146" s="347"/>
      <c r="C146" s="337"/>
      <c r="D146" s="347"/>
    </row>
    <row r="147" spans="1:9" s="123" customFormat="1" ht="13.85">
      <c r="A147" s="333" t="s">
        <v>532</v>
      </c>
      <c r="B147" s="348"/>
      <c r="C147" s="337"/>
      <c r="D147" s="348"/>
    </row>
    <row r="148" spans="1:9" s="123" customFormat="1">
      <c r="A148" s="338"/>
      <c r="B148" s="312"/>
      <c r="C148" s="312"/>
      <c r="D148" s="312"/>
    </row>
    <row r="149" spans="1:9" s="123" customFormat="1">
      <c r="A149" s="349" t="s">
        <v>533</v>
      </c>
      <c r="B149" s="349"/>
      <c r="C149" s="349"/>
      <c r="D149" s="349"/>
      <c r="E149" s="349"/>
      <c r="F149" s="349"/>
      <c r="G149" s="349"/>
      <c r="H149" s="349"/>
      <c r="I149" s="349"/>
    </row>
    <row r="150" spans="1:9" s="123" customFormat="1" ht="14.4">
      <c r="A150" s="350"/>
      <c r="B150"/>
      <c r="C150"/>
      <c r="D150"/>
      <c r="I150"/>
    </row>
    <row r="151" spans="1:9" ht="15.55">
      <c r="A151" s="351" t="s">
        <v>534</v>
      </c>
      <c r="E151" s="123"/>
      <c r="F151" s="123"/>
      <c r="G151" s="123"/>
      <c r="H151" s="123"/>
      <c r="I151" s="123"/>
    </row>
    <row r="152" spans="1:9" s="123" customFormat="1" ht="15.55">
      <c r="A152" s="351"/>
      <c r="B152"/>
      <c r="C152"/>
      <c r="D152"/>
      <c r="I152"/>
    </row>
    <row r="153" spans="1:9" ht="28.8">
      <c r="A153" s="352" t="s">
        <v>478</v>
      </c>
      <c r="B153" s="353" t="s">
        <v>489</v>
      </c>
      <c r="C153" s="308"/>
      <c r="D153" s="353" t="s">
        <v>490</v>
      </c>
      <c r="E153" s="123"/>
      <c r="F153" s="123"/>
      <c r="G153" s="123"/>
      <c r="H153" s="123"/>
    </row>
    <row r="154" spans="1:9" ht="15" thickBot="1">
      <c r="A154" s="352"/>
      <c r="B154" s="354" t="s">
        <v>535</v>
      </c>
      <c r="C154" s="308"/>
      <c r="D154" s="354" t="s">
        <v>536</v>
      </c>
      <c r="E154" s="123"/>
      <c r="F154" s="123"/>
      <c r="G154" s="123"/>
      <c r="H154" s="123"/>
    </row>
    <row r="155" spans="1:9" ht="72">
      <c r="A155" s="355" t="s">
        <v>537</v>
      </c>
      <c r="B155" s="356">
        <v>392</v>
      </c>
      <c r="C155" s="126"/>
      <c r="D155" s="356">
        <v>40</v>
      </c>
    </row>
    <row r="156" spans="1:9" ht="57.6">
      <c r="A156" s="355" t="s">
        <v>642</v>
      </c>
      <c r="B156" s="357">
        <v>23681</v>
      </c>
      <c r="C156" s="126"/>
      <c r="D156" s="357">
        <v>21346</v>
      </c>
    </row>
    <row r="157" spans="1:9" ht="57.6">
      <c r="A157" s="355" t="s">
        <v>538</v>
      </c>
      <c r="B157" s="356">
        <v>770</v>
      </c>
      <c r="C157" s="126"/>
      <c r="D157" s="356">
        <v>770</v>
      </c>
    </row>
    <row r="158" spans="1:9" ht="43.8" thickBot="1">
      <c r="A158" s="355" t="s">
        <v>539</v>
      </c>
      <c r="B158" s="358">
        <v>3</v>
      </c>
      <c r="C158" s="132"/>
      <c r="D158" s="358">
        <v>3</v>
      </c>
    </row>
    <row r="159" spans="1:9" ht="15" thickBot="1">
      <c r="A159" s="359" t="s">
        <v>540</v>
      </c>
      <c r="B159" s="360">
        <v>24846</v>
      </c>
      <c r="C159" s="126"/>
      <c r="D159" s="360">
        <v>22159</v>
      </c>
    </row>
    <row r="160" spans="1:9" ht="15" thickTop="1">
      <c r="A160" s="125"/>
      <c r="B160" s="129"/>
      <c r="C160" s="126"/>
      <c r="D160" s="129"/>
    </row>
    <row r="161" spans="1:9" ht="14.4">
      <c r="A161" s="125"/>
      <c r="B161" s="129"/>
      <c r="C161" s="126"/>
      <c r="D161" s="129"/>
    </row>
    <row r="162" spans="1:9" ht="14.4">
      <c r="A162" s="361" t="s">
        <v>643</v>
      </c>
      <c r="B162" s="361"/>
      <c r="C162" s="361"/>
      <c r="D162" s="361"/>
      <c r="E162" s="361"/>
      <c r="F162" s="361"/>
      <c r="G162" s="361"/>
      <c r="H162" s="361"/>
      <c r="I162" s="361"/>
    </row>
    <row r="163" spans="1:9" ht="14.4">
      <c r="A163" s="125"/>
      <c r="B163" s="129"/>
      <c r="C163" s="126"/>
      <c r="D163" s="129"/>
    </row>
    <row r="164" spans="1:9" ht="14.4">
      <c r="A164" s="362" t="s">
        <v>541</v>
      </c>
      <c r="B164" s="363"/>
      <c r="C164" s="132"/>
      <c r="D164" s="363"/>
    </row>
    <row r="165" spans="1:9" ht="14.4">
      <c r="A165" s="125"/>
      <c r="B165" s="129"/>
      <c r="C165" s="126"/>
      <c r="D165" s="129"/>
    </row>
    <row r="166" spans="1:9" ht="15.55">
      <c r="A166" s="364" t="s">
        <v>542</v>
      </c>
    </row>
    <row r="167" spans="1:9" ht="15.55">
      <c r="A167" s="364"/>
    </row>
    <row r="168" spans="1:9" ht="15.55">
      <c r="A168" s="364"/>
    </row>
    <row r="169" spans="1:9" ht="29.4" thickBot="1">
      <c r="A169" s="355" t="s">
        <v>478</v>
      </c>
      <c r="B169" s="354" t="s">
        <v>479</v>
      </c>
      <c r="C169" s="126"/>
      <c r="D169" s="354" t="s">
        <v>480</v>
      </c>
    </row>
    <row r="170" spans="1:9" ht="14.4">
      <c r="A170" s="127"/>
      <c r="B170" s="128"/>
      <c r="C170" s="128"/>
      <c r="D170" s="128"/>
    </row>
    <row r="171" spans="1:9" ht="57.6">
      <c r="A171" s="355" t="s">
        <v>543</v>
      </c>
      <c r="B171" s="356">
        <v>45</v>
      </c>
      <c r="C171" s="126"/>
      <c r="D171" s="356">
        <v>4</v>
      </c>
    </row>
    <row r="172" spans="1:9" ht="43.2">
      <c r="A172" s="355" t="s">
        <v>544</v>
      </c>
      <c r="B172" s="356">
        <v>121</v>
      </c>
      <c r="C172" s="126"/>
      <c r="D172" s="356">
        <v>1</v>
      </c>
    </row>
    <row r="173" spans="1:9" ht="43.2">
      <c r="A173" s="355" t="s">
        <v>545</v>
      </c>
      <c r="B173" s="356">
        <v>120</v>
      </c>
      <c r="C173" s="126"/>
      <c r="D173" s="356">
        <v>135</v>
      </c>
    </row>
    <row r="174" spans="1:9" ht="72">
      <c r="A174" s="355" t="s">
        <v>546</v>
      </c>
      <c r="B174" s="356">
        <v>19</v>
      </c>
      <c r="C174" s="126"/>
      <c r="D174" s="356">
        <v>21</v>
      </c>
    </row>
    <row r="175" spans="1:9" ht="43.2">
      <c r="A175" s="355" t="s">
        <v>547</v>
      </c>
      <c r="B175" s="356">
        <v>14</v>
      </c>
      <c r="C175" s="126"/>
      <c r="D175" s="356">
        <v>12</v>
      </c>
    </row>
    <row r="176" spans="1:9" ht="43.2">
      <c r="A176" s="355" t="s">
        <v>548</v>
      </c>
      <c r="B176" s="356">
        <v>23</v>
      </c>
      <c r="C176" s="126"/>
      <c r="D176" s="356">
        <v>16</v>
      </c>
    </row>
    <row r="177" spans="1:7" ht="28.8">
      <c r="A177" s="355" t="s">
        <v>549</v>
      </c>
      <c r="B177" s="356">
        <v>9</v>
      </c>
      <c r="C177" s="126"/>
      <c r="D177" s="356">
        <v>4</v>
      </c>
    </row>
    <row r="178" spans="1:7" ht="28.8">
      <c r="A178" s="355" t="s">
        <v>550</v>
      </c>
      <c r="B178" s="356">
        <v>19</v>
      </c>
      <c r="C178" s="126"/>
      <c r="D178" s="356">
        <v>19</v>
      </c>
    </row>
    <row r="179" spans="1:7" ht="57.6">
      <c r="A179" s="355" t="s">
        <v>551</v>
      </c>
      <c r="B179" s="356">
        <v>10</v>
      </c>
      <c r="C179" s="126"/>
      <c r="D179" s="356">
        <v>10</v>
      </c>
    </row>
    <row r="180" spans="1:7" ht="43.2">
      <c r="A180" s="355" t="s">
        <v>552</v>
      </c>
      <c r="B180" s="356">
        <v>2</v>
      </c>
      <c r="C180" s="126"/>
      <c r="D180" s="356">
        <v>1</v>
      </c>
    </row>
    <row r="181" spans="1:7" ht="57.6">
      <c r="A181" s="355" t="s">
        <v>553</v>
      </c>
      <c r="B181" s="356">
        <v>8</v>
      </c>
      <c r="C181" s="126"/>
      <c r="D181" s="356">
        <v>9</v>
      </c>
    </row>
    <row r="182" spans="1:7" ht="29.4" thickBot="1">
      <c r="A182" s="355" t="s">
        <v>554</v>
      </c>
      <c r="B182" s="358">
        <v>5</v>
      </c>
      <c r="C182" s="126"/>
      <c r="D182" s="358">
        <v>2</v>
      </c>
    </row>
    <row r="183" spans="1:7" ht="58.2" thickBot="1">
      <c r="A183" s="365" t="s">
        <v>555</v>
      </c>
      <c r="B183" s="366">
        <v>395</v>
      </c>
      <c r="C183" s="126"/>
      <c r="D183" s="366">
        <v>234</v>
      </c>
    </row>
    <row r="184" spans="1:7" ht="13.25" thickTop="1">
      <c r="A184" s="123"/>
    </row>
    <row r="185" spans="1:7" ht="14.4">
      <c r="A185" s="134"/>
    </row>
    <row r="186" spans="1:7" ht="14.4">
      <c r="A186" s="133"/>
    </row>
    <row r="187" spans="1:7" ht="15.55">
      <c r="A187" s="364" t="s">
        <v>556</v>
      </c>
    </row>
    <row r="188" spans="1:7" ht="15.55">
      <c r="A188" s="364"/>
      <c r="E188" s="136"/>
      <c r="F188" s="136"/>
      <c r="G188" s="137"/>
    </row>
    <row r="189" spans="1:7" ht="29.4" thickBot="1">
      <c r="A189" s="355" t="s">
        <v>478</v>
      </c>
      <c r="B189" s="354" t="s">
        <v>479</v>
      </c>
      <c r="C189" s="126"/>
      <c r="D189" s="354" t="s">
        <v>480</v>
      </c>
      <c r="E189" s="138"/>
      <c r="F189" s="138"/>
      <c r="G189" s="138"/>
    </row>
    <row r="190" spans="1:7" ht="12.55" customHeight="1">
      <c r="A190" s="127"/>
      <c r="B190" s="128"/>
      <c r="C190" s="128"/>
      <c r="D190" s="128"/>
      <c r="E190" s="140"/>
      <c r="F190" s="138"/>
      <c r="G190" s="138"/>
    </row>
    <row r="191" spans="1:7" ht="144">
      <c r="A191" s="355" t="s">
        <v>557</v>
      </c>
      <c r="B191" s="356">
        <v>845</v>
      </c>
      <c r="C191" s="132"/>
      <c r="D191" s="356">
        <v>798</v>
      </c>
      <c r="E191" s="142"/>
      <c r="F191" s="141"/>
      <c r="G191" s="135"/>
    </row>
    <row r="192" spans="1:7" ht="86.4">
      <c r="A192" s="355" t="s">
        <v>558</v>
      </c>
      <c r="B192" s="356">
        <v>975</v>
      </c>
      <c r="C192" s="132"/>
      <c r="D192" s="357">
        <v>1548</v>
      </c>
      <c r="E192" s="138"/>
      <c r="F192" s="138"/>
      <c r="G192" s="138"/>
    </row>
    <row r="193" spans="1:9" ht="57.6">
      <c r="A193" s="355" t="s">
        <v>559</v>
      </c>
      <c r="B193" s="356">
        <v>1</v>
      </c>
      <c r="C193" s="132"/>
      <c r="D193" s="356" t="s">
        <v>500</v>
      </c>
      <c r="E193" s="138"/>
      <c r="F193" s="138"/>
      <c r="G193" s="135"/>
    </row>
    <row r="194" spans="1:9" ht="115.8" thickBot="1">
      <c r="A194" s="355" t="s">
        <v>560</v>
      </c>
      <c r="B194" s="356">
        <v>11</v>
      </c>
      <c r="C194" s="126"/>
      <c r="D194" s="356" t="s">
        <v>500</v>
      </c>
      <c r="E194" s="139"/>
      <c r="F194" s="141"/>
      <c r="G194" s="143"/>
    </row>
    <row r="195" spans="1:9" ht="58.2" thickBot="1">
      <c r="A195" s="365" t="s">
        <v>561</v>
      </c>
      <c r="B195" s="367">
        <v>1832</v>
      </c>
      <c r="C195" s="126"/>
      <c r="D195" s="367">
        <v>2346</v>
      </c>
      <c r="E195" s="310"/>
      <c r="F195" s="138"/>
      <c r="G195" s="310"/>
    </row>
    <row r="196" spans="1:9" ht="14.4">
      <c r="A196" s="126"/>
      <c r="B196" s="126"/>
      <c r="C196" s="126"/>
      <c r="D196" s="126"/>
      <c r="E196" s="310"/>
      <c r="F196" s="139"/>
      <c r="G196" s="310"/>
    </row>
    <row r="197" spans="1:9" ht="86.4">
      <c r="A197" s="355" t="s">
        <v>562</v>
      </c>
      <c r="B197" s="356">
        <v>-237</v>
      </c>
      <c r="C197" s="126"/>
      <c r="D197" s="356">
        <v>-205</v>
      </c>
      <c r="E197" s="310"/>
      <c r="F197" s="138"/>
      <c r="G197" s="138"/>
    </row>
    <row r="198" spans="1:9" ht="72.599999999999994" thickBot="1">
      <c r="A198" s="355" t="s">
        <v>563</v>
      </c>
      <c r="B198" s="356">
        <v>-37</v>
      </c>
      <c r="C198" s="126"/>
      <c r="D198" s="356">
        <v>-36</v>
      </c>
      <c r="E198" s="310"/>
      <c r="F198" s="141"/>
      <c r="G198" s="135"/>
    </row>
    <row r="199" spans="1:9" ht="58.2" thickBot="1">
      <c r="A199" s="365" t="s">
        <v>564</v>
      </c>
      <c r="B199" s="368">
        <v>-274</v>
      </c>
      <c r="C199" s="126"/>
      <c r="D199" s="368">
        <v>-241</v>
      </c>
      <c r="E199" s="139"/>
      <c r="F199" s="139"/>
      <c r="G199" s="135"/>
    </row>
    <row r="200" spans="1:9" ht="15" thickBot="1">
      <c r="A200" s="126"/>
      <c r="B200" s="369"/>
      <c r="C200" s="126"/>
      <c r="D200" s="369"/>
    </row>
    <row r="201" spans="1:9" ht="72.599999999999994" thickBot="1">
      <c r="A201" s="365" t="s">
        <v>565</v>
      </c>
      <c r="B201" s="370">
        <v>1558</v>
      </c>
      <c r="C201" s="126"/>
      <c r="D201" s="370">
        <v>2105</v>
      </c>
    </row>
    <row r="202" spans="1:9" ht="15" thickTop="1">
      <c r="A202" s="130"/>
    </row>
    <row r="203" spans="1:9">
      <c r="A203" s="123"/>
    </row>
    <row r="205" spans="1:9">
      <c r="A205" s="344" t="s">
        <v>566</v>
      </c>
      <c r="B205" s="344"/>
      <c r="C205" s="344"/>
      <c r="D205" s="344"/>
      <c r="E205" s="344"/>
      <c r="F205" s="344"/>
      <c r="G205" s="344"/>
      <c r="H205" s="344"/>
      <c r="I205" s="344"/>
    </row>
    <row r="206" spans="1:9" ht="15.55">
      <c r="A206" s="124"/>
    </row>
    <row r="207" spans="1:9" ht="14.4">
      <c r="A207" s="371" t="s">
        <v>567</v>
      </c>
    </row>
    <row r="208" spans="1:9" ht="15.55">
      <c r="A208" s="372"/>
    </row>
    <row r="209" spans="1:9" ht="40.35" thickBot="1">
      <c r="A209" s="373" t="s">
        <v>478</v>
      </c>
      <c r="B209" s="374" t="s">
        <v>568</v>
      </c>
      <c r="C209" s="374" t="s">
        <v>569</v>
      </c>
      <c r="D209" s="374" t="s">
        <v>570</v>
      </c>
      <c r="E209" s="374" t="s">
        <v>571</v>
      </c>
      <c r="F209" s="374" t="s">
        <v>572</v>
      </c>
      <c r="G209" s="374" t="s">
        <v>573</v>
      </c>
    </row>
    <row r="210" spans="1:9" ht="106">
      <c r="A210" s="375" t="s">
        <v>574</v>
      </c>
      <c r="B210" s="376" t="s">
        <v>575</v>
      </c>
      <c r="C210" s="377">
        <v>9454</v>
      </c>
      <c r="D210" s="376" t="s">
        <v>576</v>
      </c>
      <c r="E210" s="376" t="s">
        <v>577</v>
      </c>
      <c r="F210" s="377">
        <v>9454</v>
      </c>
      <c r="G210" s="375" t="s">
        <v>578</v>
      </c>
    </row>
    <row r="211" spans="1:9" ht="119.25">
      <c r="A211" s="375" t="s">
        <v>579</v>
      </c>
      <c r="B211" s="378">
        <v>0</v>
      </c>
      <c r="C211" s="377">
        <v>6043</v>
      </c>
      <c r="D211" s="376" t="s">
        <v>576</v>
      </c>
      <c r="E211" s="376" t="s">
        <v>580</v>
      </c>
      <c r="F211" s="377">
        <v>6043</v>
      </c>
      <c r="G211" s="375" t="s">
        <v>578</v>
      </c>
    </row>
    <row r="212" spans="1:9" ht="79.5">
      <c r="A212" s="375" t="s">
        <v>581</v>
      </c>
      <c r="B212" s="376" t="s">
        <v>582</v>
      </c>
      <c r="C212" s="376">
        <v>7</v>
      </c>
      <c r="D212" s="376" t="s">
        <v>583</v>
      </c>
      <c r="E212" s="376" t="s">
        <v>584</v>
      </c>
      <c r="F212" s="376">
        <v>7</v>
      </c>
      <c r="G212" s="375" t="s">
        <v>585</v>
      </c>
    </row>
    <row r="213" spans="1:9" ht="92.75">
      <c r="A213" s="375" t="s">
        <v>586</v>
      </c>
      <c r="B213" s="379">
        <v>3.2500000000000001E-2</v>
      </c>
      <c r="C213" s="377">
        <v>2347</v>
      </c>
      <c r="D213" s="376" t="s">
        <v>587</v>
      </c>
      <c r="E213" s="376" t="s">
        <v>584</v>
      </c>
      <c r="F213" s="377">
        <v>2347</v>
      </c>
      <c r="G213" s="375" t="s">
        <v>578</v>
      </c>
    </row>
    <row r="214" spans="1:9" ht="39.75">
      <c r="A214" s="375" t="s">
        <v>588</v>
      </c>
      <c r="B214" s="376" t="s">
        <v>589</v>
      </c>
      <c r="C214" s="376">
        <v>99</v>
      </c>
      <c r="D214" s="376" t="s">
        <v>576</v>
      </c>
      <c r="E214" s="376" t="s">
        <v>589</v>
      </c>
      <c r="F214" s="376">
        <v>99</v>
      </c>
      <c r="G214" s="375" t="s">
        <v>590</v>
      </c>
    </row>
    <row r="215" spans="1:9">
      <c r="A215" s="123"/>
    </row>
    <row r="216" spans="1:9">
      <c r="A216" s="123"/>
    </row>
    <row r="217" spans="1:9">
      <c r="A217" s="123" t="s">
        <v>591</v>
      </c>
    </row>
    <row r="218" spans="1:9">
      <c r="A218" s="407" t="s">
        <v>592</v>
      </c>
      <c r="B218" s="407"/>
      <c r="C218" s="407"/>
      <c r="D218" s="407"/>
      <c r="E218" s="407"/>
      <c r="F218" s="407"/>
      <c r="G218" s="407"/>
      <c r="H218" s="407"/>
      <c r="I218" s="407"/>
    </row>
    <row r="219" spans="1:9">
      <c r="A219" s="123"/>
    </row>
    <row r="220" spans="1:9">
      <c r="A220" s="344" t="s">
        <v>593</v>
      </c>
      <c r="B220" s="344"/>
      <c r="C220" s="344"/>
      <c r="D220" s="344"/>
      <c r="E220" s="344"/>
      <c r="F220" s="344"/>
      <c r="G220" s="344"/>
      <c r="H220" s="344"/>
      <c r="I220" s="344"/>
    </row>
    <row r="221" spans="1:9">
      <c r="A221" s="123"/>
    </row>
    <row r="222" spans="1:9">
      <c r="A222" s="123" t="s">
        <v>594</v>
      </c>
    </row>
    <row r="223" spans="1:9">
      <c r="A223" s="312" t="s">
        <v>595</v>
      </c>
    </row>
    <row r="224" spans="1:9" ht="15.55">
      <c r="A224" s="131"/>
    </row>
    <row r="225" spans="1:9">
      <c r="A225" s="349" t="s">
        <v>596</v>
      </c>
      <c r="B225" s="349"/>
      <c r="C225" s="349"/>
      <c r="D225" s="349"/>
      <c r="E225" s="349"/>
      <c r="F225" s="349"/>
      <c r="G225" s="349"/>
      <c r="H225" s="349"/>
      <c r="I225" s="349"/>
    </row>
    <row r="226" spans="1:9">
      <c r="A226" s="380"/>
      <c r="B226" s="312"/>
      <c r="C226" s="312"/>
      <c r="D226" s="312"/>
      <c r="E226" s="312"/>
      <c r="F226" s="312"/>
      <c r="G226" s="312"/>
      <c r="H226" s="312"/>
      <c r="I226" s="312"/>
    </row>
    <row r="227" spans="1:9">
      <c r="A227" s="327" t="s">
        <v>597</v>
      </c>
      <c r="B227" s="327"/>
      <c r="C227" s="327"/>
      <c r="D227" s="327"/>
      <c r="E227" s="327"/>
      <c r="F227" s="327"/>
      <c r="G227" s="327"/>
      <c r="H227" s="327"/>
      <c r="I227" s="327"/>
    </row>
    <row r="228" spans="1:9">
      <c r="A228" s="147"/>
      <c r="B228" s="147"/>
      <c r="C228" s="147"/>
      <c r="D228" s="147"/>
      <c r="E228" s="147"/>
      <c r="F228" s="147"/>
      <c r="G228" s="147"/>
      <c r="H228" s="147"/>
      <c r="I228" s="147"/>
    </row>
    <row r="229" spans="1:9">
      <c r="A229" s="311" t="s">
        <v>598</v>
      </c>
      <c r="B229" s="311"/>
      <c r="C229" s="311"/>
      <c r="D229" s="311"/>
      <c r="E229" s="311"/>
      <c r="F229" s="311"/>
      <c r="G229" s="311"/>
      <c r="H229" s="311"/>
      <c r="I229" s="311"/>
    </row>
    <row r="230" spans="1:9">
      <c r="A230" s="381"/>
      <c r="B230" s="381"/>
      <c r="C230" s="381"/>
      <c r="D230" s="381"/>
      <c r="E230" s="381"/>
      <c r="F230" s="381"/>
      <c r="G230" s="381"/>
      <c r="H230" s="381"/>
      <c r="I230" s="381"/>
    </row>
    <row r="231" spans="1:9">
      <c r="A231" s="327" t="s">
        <v>599</v>
      </c>
      <c r="B231" s="123"/>
      <c r="C231" s="123"/>
      <c r="D231" s="123"/>
      <c r="E231" s="123"/>
      <c r="F231" s="123"/>
      <c r="G231" s="123"/>
      <c r="H231" s="123"/>
      <c r="I231" s="123"/>
    </row>
    <row r="232" spans="1:9">
      <c r="A232" s="327"/>
      <c r="B232" s="123"/>
      <c r="C232" s="123"/>
      <c r="D232" s="123"/>
      <c r="E232" s="123"/>
      <c r="F232" s="123"/>
      <c r="G232" s="123"/>
      <c r="H232" s="123"/>
      <c r="I232" s="123"/>
    </row>
    <row r="233" spans="1:9" ht="14.4">
      <c r="A233" s="382" t="s">
        <v>600</v>
      </c>
      <c r="B233" s="383"/>
      <c r="C233" s="383"/>
      <c r="D233" s="383" t="s">
        <v>601</v>
      </c>
      <c r="E233" s="383"/>
      <c r="F233" s="383"/>
      <c r="G233" s="383"/>
      <c r="H233" s="383"/>
      <c r="I233" s="123"/>
    </row>
    <row r="235" spans="1:9" ht="15.55">
      <c r="A235" s="351" t="s">
        <v>602</v>
      </c>
    </row>
    <row r="236" spans="1:9" ht="14.4">
      <c r="A236" s="371" t="s">
        <v>603</v>
      </c>
    </row>
    <row r="237" spans="1:9" ht="15.55">
      <c r="A237" s="372"/>
    </row>
    <row r="238" spans="1:9" ht="57.6">
      <c r="A238" s="384"/>
      <c r="B238" s="353" t="s">
        <v>604</v>
      </c>
      <c r="C238" s="309"/>
      <c r="D238" s="385" t="s">
        <v>605</v>
      </c>
      <c r="E238" s="309"/>
      <c r="F238" s="353" t="s">
        <v>490</v>
      </c>
      <c r="G238" s="309"/>
      <c r="H238" s="385" t="s">
        <v>605</v>
      </c>
    </row>
    <row r="239" spans="1:9" ht="29.4" thickBot="1">
      <c r="A239" s="386" t="s">
        <v>606</v>
      </c>
      <c r="B239" s="354" t="s">
        <v>479</v>
      </c>
      <c r="C239" s="309"/>
      <c r="D239" s="354" t="s">
        <v>607</v>
      </c>
      <c r="E239" s="309"/>
      <c r="F239" s="354" t="s">
        <v>480</v>
      </c>
      <c r="G239" s="309"/>
      <c r="H239" s="354" t="s">
        <v>607</v>
      </c>
    </row>
    <row r="240" spans="1:9" ht="14.4">
      <c r="A240" s="387" t="s">
        <v>608</v>
      </c>
      <c r="B240" s="384"/>
      <c r="C240" s="309"/>
      <c r="D240" s="384"/>
      <c r="E240" s="309"/>
      <c r="F240" s="384"/>
      <c r="G240" s="309"/>
      <c r="H240" s="384"/>
    </row>
    <row r="241" spans="1:12" ht="14.4">
      <c r="A241" s="387"/>
      <c r="B241" s="388">
        <v>36241</v>
      </c>
      <c r="C241" s="309"/>
      <c r="D241" s="356">
        <v>100</v>
      </c>
      <c r="E241" s="309"/>
      <c r="F241" s="388">
        <v>36241</v>
      </c>
      <c r="G241" s="309"/>
      <c r="H241" s="356">
        <v>100</v>
      </c>
    </row>
    <row r="242" spans="1:12" ht="14.4">
      <c r="A242" s="389"/>
    </row>
    <row r="243" spans="1:12" ht="14.4">
      <c r="A243" s="390" t="s">
        <v>609</v>
      </c>
    </row>
    <row r="244" spans="1:12">
      <c r="A244" s="123"/>
    </row>
    <row r="245" spans="1:12">
      <c r="A245" s="123" t="s">
        <v>610</v>
      </c>
    </row>
    <row r="246" spans="1:12">
      <c r="A246" s="123"/>
    </row>
    <row r="247" spans="1:12">
      <c r="A247" s="391" t="s">
        <v>611</v>
      </c>
      <c r="B247" s="391"/>
      <c r="C247" s="391"/>
      <c r="D247" s="391"/>
      <c r="E247" s="391"/>
      <c r="F247" s="391"/>
      <c r="G247" s="391"/>
      <c r="H247" s="391"/>
      <c r="I247" s="391"/>
      <c r="J247" s="145"/>
      <c r="K247" s="145"/>
      <c r="L247" s="145"/>
    </row>
    <row r="248" spans="1:12">
      <c r="A248" s="146"/>
      <c r="B248" s="145"/>
      <c r="C248" s="146"/>
      <c r="D248" s="146"/>
      <c r="E248" s="146"/>
      <c r="F248" s="146"/>
      <c r="G248" s="146"/>
      <c r="H248" s="146"/>
      <c r="I248" s="146"/>
      <c r="J248" s="146"/>
      <c r="K248" s="146"/>
      <c r="L248" s="146"/>
    </row>
    <row r="249" spans="1:12">
      <c r="A249" s="391" t="s">
        <v>612</v>
      </c>
      <c r="B249" s="391"/>
      <c r="C249" s="391"/>
      <c r="D249" s="391"/>
      <c r="E249" s="391"/>
      <c r="F249" s="391"/>
      <c r="G249" s="391"/>
      <c r="H249" s="391"/>
      <c r="I249" s="391"/>
      <c r="J249" s="147"/>
      <c r="K249" s="147"/>
      <c r="L249" s="147"/>
    </row>
    <row r="250" spans="1:12">
      <c r="A250" s="392"/>
      <c r="B250" s="393"/>
      <c r="C250" s="394"/>
      <c r="D250" s="392"/>
      <c r="E250" s="392"/>
      <c r="F250" s="392"/>
      <c r="G250" s="392"/>
      <c r="H250" s="392"/>
      <c r="I250" s="395"/>
      <c r="J250" s="147"/>
      <c r="K250" s="147"/>
      <c r="L250" s="147"/>
    </row>
    <row r="251" spans="1:12">
      <c r="A251" s="391" t="s">
        <v>613</v>
      </c>
      <c r="B251" s="391"/>
      <c r="C251" s="391"/>
      <c r="D251" s="391"/>
      <c r="E251" s="391"/>
      <c r="F251" s="391"/>
      <c r="G251" s="391"/>
      <c r="H251" s="391"/>
      <c r="I251" s="391"/>
      <c r="J251" s="147"/>
      <c r="K251" s="147"/>
      <c r="L251" s="147"/>
    </row>
    <row r="252" spans="1:12">
      <c r="A252" s="396"/>
      <c r="B252" s="397"/>
      <c r="C252" s="396"/>
      <c r="D252" s="395"/>
      <c r="E252" s="395"/>
      <c r="F252" s="395"/>
      <c r="G252" s="395"/>
      <c r="H252" s="395"/>
      <c r="I252" s="395"/>
      <c r="J252" s="151"/>
      <c r="K252" s="151"/>
      <c r="L252" s="151"/>
    </row>
    <row r="253" spans="1:12">
      <c r="A253" s="391" t="s">
        <v>614</v>
      </c>
      <c r="B253" s="391"/>
      <c r="C253" s="391"/>
      <c r="D253" s="391"/>
      <c r="E253" s="391"/>
      <c r="F253" s="391"/>
      <c r="G253" s="391"/>
      <c r="H253" s="391"/>
      <c r="I253" s="391"/>
      <c r="J253" s="147"/>
      <c r="K253" s="147"/>
      <c r="L253" s="147"/>
    </row>
    <row r="254" spans="1:12">
      <c r="A254" s="392"/>
      <c r="B254" s="393"/>
      <c r="C254" s="394"/>
      <c r="D254" s="392"/>
      <c r="E254" s="392"/>
      <c r="F254" s="392"/>
      <c r="G254" s="392"/>
      <c r="H254" s="392"/>
      <c r="I254" s="395"/>
      <c r="J254" s="147"/>
      <c r="K254" s="147"/>
      <c r="L254" s="147"/>
    </row>
    <row r="255" spans="1:12" ht="25.35">
      <c r="A255" s="398" t="s">
        <v>615</v>
      </c>
      <c r="B255" s="149"/>
      <c r="C255" s="150"/>
      <c r="D255" s="148"/>
      <c r="E255" s="148"/>
      <c r="F255" s="148"/>
      <c r="G255" s="148"/>
      <c r="H255" s="148"/>
      <c r="I255" s="147"/>
      <c r="J255" s="147"/>
      <c r="K255" s="147"/>
      <c r="L255" s="147"/>
    </row>
    <row r="256" spans="1:12">
      <c r="A256" s="399" t="s">
        <v>616</v>
      </c>
      <c r="B256" s="399"/>
      <c r="C256" s="399"/>
      <c r="D256" s="399"/>
      <c r="E256" s="399"/>
      <c r="F256" s="399"/>
      <c r="G256" s="399"/>
      <c r="H256" s="399"/>
      <c r="I256" s="399"/>
      <c r="J256" s="147"/>
      <c r="K256" s="147"/>
      <c r="L256" s="147"/>
    </row>
    <row r="257" spans="1:12">
      <c r="A257" s="400"/>
      <c r="B257" s="400"/>
      <c r="C257" s="400"/>
      <c r="D257" s="400"/>
      <c r="E257" s="148"/>
      <c r="F257" s="148"/>
      <c r="G257" s="148"/>
      <c r="H257" s="148"/>
      <c r="I257" s="147"/>
      <c r="J257" s="151"/>
      <c r="K257" s="151"/>
      <c r="L257" s="151"/>
    </row>
    <row r="258" spans="1:12" ht="14.4">
      <c r="A258" s="401" t="s">
        <v>617</v>
      </c>
      <c r="B258" s="401"/>
      <c r="C258" s="401"/>
      <c r="D258" s="401"/>
      <c r="E258" s="148"/>
      <c r="F258" s="148"/>
      <c r="G258" s="148"/>
      <c r="H258" s="148"/>
      <c r="I258" s="147"/>
      <c r="J258" s="147"/>
      <c r="K258" s="147"/>
      <c r="L258" s="147"/>
    </row>
    <row r="259" spans="1:12" ht="31.1">
      <c r="A259" s="400" t="s">
        <v>618</v>
      </c>
      <c r="B259" s="408" t="s">
        <v>619</v>
      </c>
      <c r="C259" s="400" t="s">
        <v>620</v>
      </c>
      <c r="D259" s="413" t="s">
        <v>621</v>
      </c>
      <c r="E259" s="413"/>
      <c r="F259" s="413"/>
      <c r="G259" s="146"/>
      <c r="H259" s="146"/>
      <c r="I259" s="146"/>
      <c r="J259" s="147"/>
      <c r="K259" s="147"/>
      <c r="L259" s="147"/>
    </row>
    <row r="260" spans="1:12" ht="21.35" customHeight="1">
      <c r="A260" s="415" t="s">
        <v>622</v>
      </c>
      <c r="B260" s="416" t="s">
        <v>644</v>
      </c>
      <c r="C260" s="415" t="s">
        <v>623</v>
      </c>
      <c r="D260" s="421" t="s">
        <v>645</v>
      </c>
      <c r="E260" s="421"/>
      <c r="F260" s="421"/>
      <c r="G260" s="146"/>
      <c r="H260" s="146"/>
      <c r="I260" s="147"/>
      <c r="J260" s="147"/>
      <c r="K260" s="147"/>
      <c r="L260" s="147"/>
    </row>
    <row r="261" spans="1:12" ht="21.35" thickBot="1">
      <c r="A261" s="417" t="s">
        <v>500</v>
      </c>
      <c r="B261" s="418" t="s">
        <v>500</v>
      </c>
      <c r="C261" s="417" t="s">
        <v>624</v>
      </c>
      <c r="D261" s="422"/>
      <c r="E261" s="422"/>
      <c r="F261" s="422"/>
      <c r="G261" s="146"/>
      <c r="H261" s="146"/>
      <c r="I261" s="147"/>
      <c r="J261" s="146"/>
      <c r="K261" s="146"/>
      <c r="L261" s="146"/>
    </row>
    <row r="262" spans="1:12">
      <c r="A262" s="404"/>
      <c r="B262" s="404"/>
      <c r="C262" s="404"/>
      <c r="D262" s="404"/>
      <c r="E262" s="144"/>
      <c r="F262" s="144"/>
      <c r="G262" s="144"/>
      <c r="H262" s="144"/>
      <c r="I262" s="147"/>
      <c r="J262" s="147"/>
      <c r="K262" s="147"/>
      <c r="L262" s="147"/>
    </row>
    <row r="263" spans="1:12" ht="31.1">
      <c r="A263" s="400" t="s">
        <v>618</v>
      </c>
      <c r="B263" s="408" t="s">
        <v>619</v>
      </c>
      <c r="C263" s="400" t="s">
        <v>620</v>
      </c>
      <c r="D263" s="400" t="s">
        <v>621</v>
      </c>
      <c r="E263" s="148"/>
      <c r="F263" s="148"/>
      <c r="G263" s="148"/>
      <c r="H263" s="148"/>
      <c r="I263" s="147"/>
      <c r="J263" s="147"/>
      <c r="K263" s="147"/>
      <c r="L263" s="147"/>
    </row>
    <row r="264" spans="1:12" ht="20.75">
      <c r="A264" s="402" t="s">
        <v>625</v>
      </c>
      <c r="B264" s="409" t="s">
        <v>646</v>
      </c>
      <c r="C264" s="402" t="s">
        <v>626</v>
      </c>
      <c r="D264" s="405" t="s">
        <v>628</v>
      </c>
      <c r="E264" s="405"/>
      <c r="F264" s="405"/>
      <c r="G264" s="148"/>
      <c r="H264" s="148"/>
      <c r="I264" s="147"/>
      <c r="J264" s="147"/>
      <c r="K264" s="147"/>
      <c r="L264" s="147"/>
    </row>
    <row r="265" spans="1:12" ht="20.75">
      <c r="A265" s="402" t="s">
        <v>500</v>
      </c>
      <c r="B265" s="411" t="s">
        <v>500</v>
      </c>
      <c r="C265" s="402" t="s">
        <v>627</v>
      </c>
      <c r="D265" s="405"/>
      <c r="E265" s="405"/>
      <c r="F265" s="405"/>
      <c r="G265" s="148"/>
      <c r="H265" s="148"/>
      <c r="I265" s="147"/>
      <c r="J265" s="147"/>
      <c r="K265" s="147"/>
      <c r="L265" s="147"/>
    </row>
    <row r="266" spans="1:12" ht="13.25" thickBot="1">
      <c r="A266" s="403" t="s">
        <v>500</v>
      </c>
      <c r="B266" s="410" t="s">
        <v>500</v>
      </c>
      <c r="C266" s="403" t="s">
        <v>629</v>
      </c>
      <c r="D266" s="419"/>
      <c r="E266" s="420"/>
      <c r="F266" s="420"/>
      <c r="G266" s="145"/>
      <c r="H266" s="145"/>
      <c r="I266" s="145"/>
      <c r="J266" s="147"/>
      <c r="K266" s="147"/>
      <c r="L266" s="147"/>
    </row>
    <row r="267" spans="1:12">
      <c r="A267" s="404"/>
      <c r="B267" s="404"/>
      <c r="C267" s="404"/>
      <c r="D267" s="404"/>
      <c r="E267" s="144"/>
      <c r="F267" s="144"/>
      <c r="G267" s="144"/>
      <c r="H267" s="144"/>
      <c r="I267" s="147"/>
      <c r="J267" s="147"/>
      <c r="K267" s="147"/>
      <c r="L267" s="147"/>
    </row>
    <row r="268" spans="1:12" ht="31.1">
      <c r="A268" s="400" t="s">
        <v>618</v>
      </c>
      <c r="B268" s="408" t="s">
        <v>619</v>
      </c>
      <c r="C268" s="400" t="s">
        <v>620</v>
      </c>
      <c r="D268" s="413" t="s">
        <v>621</v>
      </c>
      <c r="E268" s="413"/>
      <c r="F268" s="413"/>
      <c r="G268" s="148"/>
      <c r="H268" s="148"/>
      <c r="I268" s="147"/>
      <c r="J268" s="145"/>
      <c r="K268" s="145"/>
      <c r="L268" s="145"/>
    </row>
    <row r="269" spans="1:12" ht="12.7" customHeight="1">
      <c r="A269" s="405" t="s">
        <v>630</v>
      </c>
      <c r="B269" s="412">
        <v>124</v>
      </c>
      <c r="C269" s="421" t="s">
        <v>500</v>
      </c>
      <c r="D269" s="421" t="s">
        <v>631</v>
      </c>
      <c r="E269" s="421"/>
      <c r="F269" s="421"/>
      <c r="G269" s="148"/>
      <c r="H269" s="148"/>
      <c r="I269" s="147"/>
      <c r="J269" s="147"/>
      <c r="K269" s="147"/>
      <c r="L269" s="147"/>
    </row>
    <row r="270" spans="1:12">
      <c r="A270" s="405"/>
      <c r="B270" s="412"/>
      <c r="C270" s="421"/>
      <c r="D270" s="421"/>
      <c r="E270" s="421"/>
      <c r="F270" s="421"/>
      <c r="J270" s="147"/>
      <c r="K270" s="147"/>
      <c r="L270" s="147"/>
    </row>
    <row r="271" spans="1:12">
      <c r="A271" s="405"/>
      <c r="B271" s="412"/>
      <c r="C271" s="421" t="s">
        <v>632</v>
      </c>
      <c r="D271" s="421"/>
      <c r="E271" s="421"/>
      <c r="F271" s="421"/>
      <c r="J271" s="147"/>
      <c r="K271" s="147"/>
      <c r="L271" s="147"/>
    </row>
    <row r="272" spans="1:12" ht="37.450000000000003" customHeight="1" thickBot="1">
      <c r="A272" s="403" t="s">
        <v>633</v>
      </c>
      <c r="B272" s="410">
        <v>109</v>
      </c>
      <c r="C272" s="422"/>
      <c r="D272" s="422"/>
      <c r="E272" s="422"/>
      <c r="F272" s="422"/>
    </row>
    <row r="273" spans="1:6" ht="14.4">
      <c r="A273" s="406"/>
      <c r="B273" s="406"/>
      <c r="C273" s="423"/>
      <c r="D273" s="423"/>
    </row>
    <row r="274" spans="1:6" ht="14.4">
      <c r="A274" s="401" t="s">
        <v>102</v>
      </c>
      <c r="B274" s="401"/>
      <c r="C274" s="401"/>
      <c r="D274" s="401"/>
    </row>
    <row r="275" spans="1:6" ht="31.1">
      <c r="A275" s="400" t="s">
        <v>618</v>
      </c>
      <c r="B275" s="408" t="s">
        <v>619</v>
      </c>
      <c r="C275" s="400" t="s">
        <v>620</v>
      </c>
      <c r="D275" s="413" t="s">
        <v>621</v>
      </c>
      <c r="E275" s="413"/>
      <c r="F275" s="413"/>
    </row>
    <row r="276" spans="1:6" ht="88.15" customHeight="1">
      <c r="A276" s="414" t="s">
        <v>634</v>
      </c>
      <c r="B276" s="424" t="s">
        <v>648</v>
      </c>
      <c r="C276" s="426" t="s">
        <v>483</v>
      </c>
      <c r="D276" s="421" t="s">
        <v>647</v>
      </c>
      <c r="E276" s="421"/>
      <c r="F276" s="421"/>
    </row>
    <row r="277" spans="1:6">
      <c r="A277" s="405" t="s">
        <v>635</v>
      </c>
      <c r="B277" s="425" t="s">
        <v>649</v>
      </c>
      <c r="C277" s="421" t="s">
        <v>636</v>
      </c>
      <c r="D277" s="421"/>
      <c r="E277" s="421"/>
      <c r="F277" s="421"/>
    </row>
    <row r="278" spans="1:6">
      <c r="A278" s="405"/>
      <c r="B278" s="425"/>
      <c r="C278" s="421"/>
      <c r="D278" s="421"/>
      <c r="E278" s="421"/>
      <c r="F278" s="421"/>
    </row>
    <row r="279" spans="1:6">
      <c r="A279" s="405"/>
      <c r="B279" s="425"/>
      <c r="C279" s="421"/>
      <c r="D279" s="421"/>
      <c r="E279" s="421"/>
      <c r="F279" s="421"/>
    </row>
    <row r="280" spans="1:6" ht="30.55" customHeight="1">
      <c r="A280" s="405"/>
      <c r="B280" s="425"/>
      <c r="C280" s="421"/>
      <c r="D280" s="421"/>
      <c r="E280" s="421"/>
      <c r="F280" s="421"/>
    </row>
    <row r="281" spans="1:6" ht="21.35" thickBot="1">
      <c r="A281" s="403" t="s">
        <v>500</v>
      </c>
      <c r="B281" s="403" t="s">
        <v>500</v>
      </c>
      <c r="C281" s="417" t="s">
        <v>637</v>
      </c>
      <c r="D281" s="422"/>
      <c r="E281" s="422"/>
      <c r="F281" s="422"/>
    </row>
    <row r="282" spans="1:6">
      <c r="A282" s="404"/>
      <c r="B282" s="404"/>
      <c r="C282" s="404"/>
      <c r="D282" s="404"/>
    </row>
    <row r="283" spans="1:6" ht="31.1">
      <c r="A283" s="400" t="s">
        <v>618</v>
      </c>
      <c r="B283" s="408" t="s">
        <v>619</v>
      </c>
      <c r="C283" s="400" t="s">
        <v>620</v>
      </c>
      <c r="D283" s="413" t="s">
        <v>621</v>
      </c>
      <c r="E283" s="413"/>
      <c r="F283" s="413"/>
    </row>
    <row r="284" spans="1:6" ht="12.7" customHeight="1">
      <c r="A284" s="405" t="s">
        <v>638</v>
      </c>
      <c r="B284" s="425" t="s">
        <v>650</v>
      </c>
      <c r="C284" s="421" t="s">
        <v>638</v>
      </c>
      <c r="D284" s="421" t="s">
        <v>639</v>
      </c>
      <c r="E284" s="421"/>
      <c r="F284" s="421"/>
    </row>
    <row r="285" spans="1:6">
      <c r="A285" s="405"/>
      <c r="B285" s="425"/>
      <c r="C285" s="421"/>
      <c r="D285" s="421"/>
      <c r="E285" s="421"/>
      <c r="F285" s="421"/>
    </row>
    <row r="286" spans="1:6" ht="75.45" customHeight="1" thickBot="1">
      <c r="A286" s="403" t="s">
        <v>640</v>
      </c>
      <c r="B286" s="427" t="s">
        <v>651</v>
      </c>
      <c r="C286" s="417" t="s">
        <v>641</v>
      </c>
      <c r="D286" s="422"/>
      <c r="E286" s="422"/>
      <c r="F286" s="422"/>
    </row>
  </sheetData>
  <mergeCells count="70">
    <mergeCell ref="D283:F283"/>
    <mergeCell ref="D284:F286"/>
    <mergeCell ref="A284:A285"/>
    <mergeCell ref="B284:B285"/>
    <mergeCell ref="C284:C285"/>
    <mergeCell ref="A277:A280"/>
    <mergeCell ref="C277:C280"/>
    <mergeCell ref="D260:F261"/>
    <mergeCell ref="D264:F265"/>
    <mergeCell ref="A269:A271"/>
    <mergeCell ref="B269:B271"/>
    <mergeCell ref="C269:C270"/>
    <mergeCell ref="D268:F268"/>
    <mergeCell ref="D269:F272"/>
    <mergeCell ref="B277:B280"/>
    <mergeCell ref="D276:F281"/>
    <mergeCell ref="D275:F275"/>
    <mergeCell ref="C271:C272"/>
    <mergeCell ref="A273:D273"/>
    <mergeCell ref="A274:D274"/>
    <mergeCell ref="A133:I133"/>
    <mergeCell ref="A137:I137"/>
    <mergeCell ref="A139:H139"/>
    <mergeCell ref="A140:H140"/>
    <mergeCell ref="A141:H141"/>
    <mergeCell ref="A119:A120"/>
    <mergeCell ref="C119:C120"/>
    <mergeCell ref="A129:I129"/>
    <mergeCell ref="A130:I130"/>
    <mergeCell ref="A132:I132"/>
    <mergeCell ref="A86:A87"/>
    <mergeCell ref="C86:C87"/>
    <mergeCell ref="A96:A97"/>
    <mergeCell ref="C96:C97"/>
    <mergeCell ref="A109:A110"/>
    <mergeCell ref="C109:C110"/>
    <mergeCell ref="A258:D258"/>
    <mergeCell ref="D259:F259"/>
    <mergeCell ref="A253:I253"/>
    <mergeCell ref="A256:I256"/>
    <mergeCell ref="A247:I247"/>
    <mergeCell ref="A249:I249"/>
    <mergeCell ref="A251:I251"/>
    <mergeCell ref="C238:C239"/>
    <mergeCell ref="E238:E239"/>
    <mergeCell ref="G238:G239"/>
    <mergeCell ref="A240:A241"/>
    <mergeCell ref="C240:C241"/>
    <mergeCell ref="E240:E241"/>
    <mergeCell ref="G240:G241"/>
    <mergeCell ref="A205:I205"/>
    <mergeCell ref="A218:I218"/>
    <mergeCell ref="A220:I220"/>
    <mergeCell ref="A225:I225"/>
    <mergeCell ref="A229:I229"/>
    <mergeCell ref="A142:H142"/>
    <mergeCell ref="A143:H143"/>
    <mergeCell ref="A144:H144"/>
    <mergeCell ref="A149:I149"/>
    <mergeCell ref="A153:A154"/>
    <mergeCell ref="C153:C154"/>
    <mergeCell ref="A162:I162"/>
    <mergeCell ref="A1:I40"/>
    <mergeCell ref="A42:I42"/>
    <mergeCell ref="A45:I45"/>
    <mergeCell ref="A48:I48"/>
    <mergeCell ref="A66:I66"/>
    <mergeCell ref="A72:A73"/>
    <mergeCell ref="C72:C73"/>
    <mergeCell ref="A82:I82"/>
  </mergeCells>
  <pageMargins left="0.70866141732283472" right="0.70866141732283472" top="0.74803149606299213" bottom="0.74803149606299213" header="0.31496062992125984" footer="0.31496062992125984"/>
  <pageSetup paperSize="9" scale="44" orientation="portrait" r:id="rId1"/>
  <rowBreaks count="4" manualBreakCount="4">
    <brk id="82" max="16383" man="1"/>
    <brk id="147" max="16383" man="1"/>
    <brk id="186" max="16383" man="1"/>
    <brk id="23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Senka Mihalic</cp:lastModifiedBy>
  <cp:lastPrinted>2026-07-31T10:12:52Z</cp:lastPrinted>
  <dcterms:created xsi:type="dcterms:W3CDTF">2008-10-17T11:51:54Z</dcterms:created>
  <dcterms:modified xsi:type="dcterms:W3CDTF">2026-07-31T11:01:23Z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