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2\3Q 2022\KONSOLIDIRANO\"/>
    </mc:Choice>
  </mc:AlternateContent>
  <xr:revisionPtr revIDLastSave="0" documentId="13_ncr:1_{71DBC920-D018-4742-B232-E4F5FEEC9B52}" xr6:coauthVersionLast="47" xr6:coauthVersionMax="47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-120" yWindow="-120" windowWidth="29040" windowHeight="15840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3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4" i="21" s="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E30" i="23"/>
  <c r="E28" i="23" s="1"/>
  <c r="K29" i="23"/>
  <c r="M29" i="23" s="1"/>
  <c r="F28" i="23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F13" i="23"/>
  <c r="F11" i="23" s="1"/>
  <c r="K12" i="23"/>
  <c r="M12" i="23" s="1"/>
  <c r="G11" i="23"/>
  <c r="L10" i="23"/>
  <c r="J10" i="23"/>
  <c r="I10" i="23"/>
  <c r="H10" i="23"/>
  <c r="F10" i="23"/>
  <c r="K9" i="23"/>
  <c r="M9" i="23" s="1"/>
  <c r="K8" i="23"/>
  <c r="M8" i="23" s="1"/>
  <c r="K7" i="23"/>
  <c r="M7" i="23" s="1"/>
  <c r="E40" i="23" l="1"/>
  <c r="K10" i="23"/>
  <c r="M10" i="23" s="1"/>
  <c r="D24" i="21"/>
  <c r="F7" i="21"/>
  <c r="D31" i="21"/>
  <c r="D73" i="21" s="1"/>
  <c r="E23" i="23"/>
  <c r="D76" i="20"/>
  <c r="D124" i="20" s="1"/>
  <c r="D21" i="20"/>
  <c r="D15" i="20" s="1"/>
  <c r="D73" i="20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D65" i="21" l="1"/>
  <c r="D69" i="21" s="1"/>
  <c r="D83" i="21" s="1"/>
  <c r="K40" i="23"/>
  <c r="M40" i="23" s="1"/>
  <c r="K23" i="23"/>
  <c r="M23" i="23" s="1"/>
  <c r="H52" i="22"/>
  <c r="H37" i="22"/>
  <c r="H18" i="22"/>
  <c r="H9" i="22"/>
  <c r="H7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I49" i="21" s="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I38" i="21" s="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H31" i="2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I13" i="21" s="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F38" i="24" s="1"/>
  <c r="I37" i="24"/>
  <c r="F37" i="24"/>
  <c r="I36" i="24"/>
  <c r="F36" i="24"/>
  <c r="H35" i="24"/>
  <c r="G35" i="24"/>
  <c r="E35" i="24"/>
  <c r="D35" i="24"/>
  <c r="F35" i="24" s="1"/>
  <c r="I34" i="24"/>
  <c r="F34" i="24"/>
  <c r="I33" i="24"/>
  <c r="F33" i="24"/>
  <c r="H32" i="24"/>
  <c r="H31" i="24" s="1"/>
  <c r="G32" i="24"/>
  <c r="E32" i="24"/>
  <c r="E31" i="24" s="1"/>
  <c r="D32" i="24"/>
  <c r="F32" i="24" s="1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I105" i="20" s="1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I77" i="20" s="1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F63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F49" i="24" l="1"/>
  <c r="E24" i="24"/>
  <c r="I25" i="20"/>
  <c r="I66" i="21"/>
  <c r="I45" i="24"/>
  <c r="I108" i="20"/>
  <c r="I92" i="20"/>
  <c r="I85" i="20"/>
  <c r="H6" i="22"/>
  <c r="H58" i="22" s="1"/>
  <c r="H60" i="22" s="1"/>
  <c r="H62" i="22" s="1"/>
  <c r="I32" i="24"/>
  <c r="H72" i="24"/>
  <c r="I66" i="24"/>
  <c r="I28" i="24"/>
  <c r="I11" i="20"/>
  <c r="I74" i="21"/>
  <c r="I7" i="21"/>
  <c r="I61" i="21"/>
  <c r="I25" i="21"/>
  <c r="E24" i="21"/>
  <c r="H21" i="20"/>
  <c r="H15" i="20" s="1"/>
  <c r="I81" i="20"/>
  <c r="F66" i="24"/>
  <c r="I28" i="21"/>
  <c r="I35" i="21"/>
  <c r="G21" i="20"/>
  <c r="G15" i="20" s="1"/>
  <c r="H24" i="21"/>
  <c r="I58" i="20"/>
  <c r="E62" i="20"/>
  <c r="F62" i="20" s="1"/>
  <c r="I69" i="20"/>
  <c r="I89" i="20"/>
  <c r="I8" i="20"/>
  <c r="E72" i="24"/>
  <c r="F72" i="24" s="1"/>
  <c r="I53" i="24"/>
  <c r="F61" i="24"/>
  <c r="I74" i="24"/>
  <c r="H53" i="20"/>
  <c r="F74" i="24"/>
  <c r="I42" i="20"/>
  <c r="H76" i="20"/>
  <c r="H124" i="20" s="1"/>
  <c r="I13" i="24"/>
  <c r="H44" i="24"/>
  <c r="H73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/>
  <c r="D31" i="24"/>
  <c r="F31" i="24" s="1"/>
  <c r="I30" i="20"/>
  <c r="G53" i="20"/>
  <c r="E76" i="20"/>
  <c r="F76" i="20" s="1"/>
  <c r="F97" i="20"/>
  <c r="G31" i="21"/>
  <c r="I31" i="21" s="1"/>
  <c r="I17" i="20"/>
  <c r="F22" i="20"/>
  <c r="I36" i="20"/>
  <c r="E53" i="20"/>
  <c r="F53" i="20" s="1"/>
  <c r="I112" i="20"/>
  <c r="G24" i="24"/>
  <c r="E44" i="24"/>
  <c r="E73" i="24" s="1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I24" i="24"/>
  <c r="G31" i="24"/>
  <c r="I31" i="24" s="1"/>
  <c r="I97" i="20"/>
  <c r="G62" i="20"/>
  <c r="I62" i="20" s="1"/>
  <c r="I72" i="24" l="1"/>
  <c r="H73" i="20"/>
  <c r="H65" i="24"/>
  <c r="H69" i="24" s="1"/>
  <c r="H83" i="24" s="1"/>
  <c r="E65" i="24"/>
  <c r="E69" i="24" s="1"/>
  <c r="E83" i="24" s="1"/>
  <c r="F44" i="24"/>
  <c r="I76" i="20"/>
  <c r="I21" i="20"/>
  <c r="H65" i="21"/>
  <c r="H69" i="21" s="1"/>
  <c r="H83" i="21" s="1"/>
  <c r="I15" i="20"/>
  <c r="E65" i="21"/>
  <c r="E69" i="21" s="1"/>
  <c r="E83" i="21" s="1"/>
  <c r="I44" i="24"/>
  <c r="I53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I73" i="20" l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<sst xmlns="http://schemas.openxmlformats.org/spreadsheetml/2006/main" count="513" uniqueCount="396">
  <si>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</si>
  <si>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</si>
  <si>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</si>
  <si>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</si>
  <si>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</si>
  <si>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</si>
  <si>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</si>
  <si>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</si>
  <si>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</si>
  <si>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</si>
  <si>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</si>
  <si>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</si>
  <si>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</si>
  <si>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</si>
  <si>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</si>
  <si>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</si>
  <si>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</si>
  <si>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</si>
  <si>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</si>
  <si>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</si>
  <si>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</si>
  <si>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</si>
  <si>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</si>
  <si>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</si>
  <si>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</si>
  <si>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</si>
  <si>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</si>
  <si>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</si>
  <si>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</si>
  <si>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</si>
  <si>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</si>
  <si>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</si>
  <si>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</si>
  <si>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</si>
  <si>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</si>
  <si>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</si>
  <si>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</si>
  <si>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</si>
  <si>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</si>
  <si>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</si>
  <si>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</si>
  <si>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</si>
  <si>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</si>
  <si>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</si>
  <si>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</si>
  <si>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</si>
  <si>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</si>
  <si>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</si>
  <si>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</si>
  <si>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</si>
  <si>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</si>
  <si>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</si>
  <si>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</si>
  <si>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</si>
  <si>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</si>
  <si>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</si>
  <si>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</si>
  <si>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</si>
  <si>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</si>
  <si>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</si>
  <si>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</si>
  <si>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</si>
  <si>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</si>
  <si>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</si>
  <si>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</si>
  <si>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</si>
  <si>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</si>
  <si>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</si>
  <si>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</si>
  <si>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</si>
  <si>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</si>
  <si>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</si>
  <si>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</si>
  <si>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</si>
  <si>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</si>
  <si>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</si>
  <si>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</si>
  <si>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</si>
  <si>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</si>
  <si>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</si>
  <si>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</si>
  <si>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</si>
  <si>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</si>
  <si>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</si>
  <si>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</si>
  <si>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</si>
  <si>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</si>
  <si>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</si>
  <si>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</si>
  <si>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</si>
  <si>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</si>
  <si>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</si>
  <si>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</si>
  <si>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</si>
  <si>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</si>
  <si>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</si>
  <si>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</si>
  <si>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</si>
  <si>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</si>
  <si>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</si>
  <si>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</si>
  <si>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</si>
  <si>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</si>
  <si>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</si>
  <si>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</si>
  <si>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</si>
  <si>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</si>
  <si>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</si>
  <si>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</si>
  <si>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</si>
  <si>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</si>
  <si>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</si>
  <si>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</si>
  <si>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</si>
  <si>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</si>
  <si>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</si>
  <si>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</si>
  <si>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</si>
  <si>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</si>
  <si>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</si>
  <si>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</si>
  <si>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</si>
  <si>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</si>
  <si>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</si>
  <si>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</si>
  <si>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</si>
  <si>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</si>
  <si>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</si>
  <si>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</si>
  <si>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</si>
  <si>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</si>
  <si>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</si>
  <si>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</si>
  <si>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</si>
  <si>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</si>
  <si>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</si>
  <si>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</si>
  <si>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</si>
  <si>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</si>
  <si>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</si>
  <si>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</si>
  <si>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</si>
  <si>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</si>
  <si>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</si>
  <si>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</si>
  <si>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</si>
  <si>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</si>
  <si>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</si>
  <si>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</si>
  <si>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</si>
  <si>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</si>
  <si>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</si>
  <si>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</si>
  <si>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</si>
  <si>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</si>
  <si>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</si>
  <si>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</si>
  <si>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</si>
  <si>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</si>
  <si>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</si>
  <si>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</si>
  <si>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</si>
  <si>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</si>
  <si>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</si>
  <si>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</si>
  <si>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</si>
  <si>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</si>
  <si>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</si>
  <si>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</si>
  <si>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</si>
  <si>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</si>
  <si>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</si>
  <si>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</si>
  <si>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</si>
  <si>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</si>
  <si>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</si>
  <si>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</si>
  <si>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</si>
  <si>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</si>
  <si>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</si>
  <si>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</si>
  <si>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</si>
  <si>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</si>
  <si>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</si>
  <si>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</si>
  <si>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</si>
  <si>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</si>
  <si>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</si>
  <si>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</si>
  <si>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</si>
  <si>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</si>
  <si>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</si>
  <si>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</si>
  <si>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</si>
  <si>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</si>
  <si>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</si>
  <si>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</si>
  <si>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</si>
  <si>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</si>
  <si>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</si>
  <si>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</si>
  <si>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</si>
  <si>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</si>
  <si>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</si>
  <si>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</si>
  <si>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</si>
  <si>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</si>
  <si>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</si>
  <si>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</si>
  <si>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</si>
  <si>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</si>
  <si>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</si>
  <si>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</si>
  <si>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</si>
  <si>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</si>
  <si>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</si>
  <si>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</si>
  <si>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</si>
  <si>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</si>
  <si>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</si>
  <si>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</si>
  <si>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</si>
  <si>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</si>
  <si>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</si>
  <si>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</si>
  <si>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</si>
  <si>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</si>
  <si>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</si>
  <si>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</si>
  <si>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</si>
  <si>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</si>
  <si>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</si>
  <si>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</si>
  <si>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</si>
  <si>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</si>
  <si>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</si>
  <si>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</si>
  <si>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</si>
  <si>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</si>
  <si>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</si>
  <si>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</si>
  <si>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</si>
  <si>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</si>
  <si>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</si>
  <si>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</si>
  <si>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</si>
  <si>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</si>
  <si>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</si>
  <si>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</si>
  <si>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</si>
  <si>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</si>
  <si>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</si>
  <si>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</si>
  <si>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</si>
  <si>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</si>
  <si>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</si>
  <si>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</si>
  <si>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</si>
  <si>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</si>
  <si>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</si>
  <si>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</si>
  <si>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</si>
  <si>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</si>
  <si>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</si>
  <si>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</si>
  <si>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</si>
  <si>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</si>
  <si>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</si>
  <si>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</si>
  <si>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</si>
  <si>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</si>
  <si>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</si>
  <si>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</si>
  <si>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</si>
  <si>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</si>
  <si>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</si>
  <si>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</si>
  <si>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</si>
  <si>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</si>
  <si>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</si>
  <si>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</si>
  <si>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</si>
  <si>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</si>
  <si>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</si>
  <si>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</si>
  <si>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</si>
  <si>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</si>
  <si>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</si>
  <si>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</si>
  <si>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</si>
  <si>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</si>
  <si>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</si>
  <si>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</si>
  <si>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</si>
  <si>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</si>
  <si>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</si>
  <si>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</si>
  <si>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</si>
  <si>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</si>
  <si>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</si>
  <si>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</si>
  <si>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</si>
  <si>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</si>
  <si>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</si>
  <si>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</si>
  <si>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</si>
  <si>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</si>
  <si>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</si>
  <si>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</si>
  <si>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</si>
  <si>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</si>
  <si>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</si>
  <si>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</si>
  <si>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</si>
  <si>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</si>
  <si>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</si>
  <si>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</si>
  <si>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</si>
  <si>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</si>
  <si>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</si>
  <si>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</si>
  <si>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</si>
  <si>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</si>
  <si>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</si>
  <si>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</si>
  <si>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</si>
  <si>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</si>
  <si>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</si>
  <si>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</si>
  <si>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</si>
  <si>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</si>
  <si>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</si>
  <si>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</si>
  <si>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</si>
  <si>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</si>
  <si>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</si>
  <si>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</si>
  <si>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</si>
  <si>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</si>
  <si>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</si>
  <si>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</si>
  <si>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</si>
  <si>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</si>
  <si>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</si>
  <si>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</si>
  <si>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</si>
  <si>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</si>
  <si>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</si>
  <si>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</si>
  <si>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</si>
  <si>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</si>
  <si>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</si>
  <si>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</si>
  <si>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</si>
  <si>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</si>
  <si>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</si>
  <si>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</si>
  <si>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</si>
  <si>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</si>
  <si>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</si>
  <si>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</si>
  <si>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</si>
  <si>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</si>
  <si>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</si>
  <si>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</si>
  <si>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</si>
  <si>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</si>
  <si>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</si>
  <si>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</si>
  <si>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</si>
  <si>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</si>
  <si>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</si>
  <si>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</si>
  <si>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</si>
  <si>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</si>
  <si>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340</t>
  </si>
  <si>
    <t>74780000904H51PVL664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</si>
  <si>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</si>
  <si>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</si>
  <si>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</si>
  <si>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</si>
  <si>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</si>
  <si>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</si>
  <si>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</si>
  <si>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</si>
  <si>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TEHNOMOBIL NEKRETNINE d.o.o.</t>
  </si>
  <si>
    <t>Listopadska 2, Zagreb</t>
  </si>
  <si>
    <t>02249022</t>
  </si>
  <si>
    <t>AUTOCENTAR VRBOVEC d.o.o.</t>
  </si>
  <si>
    <t>1. svibnja 3, Vrbovec</t>
  </si>
  <si>
    <t>01224336</t>
  </si>
  <si>
    <t xml:space="preserve">BILJEŠKE UZ FINANCIJSKE IZVJEŠTAJE - TFI
(koji se sastavljaju za tromjesečna razdoblja)
Naziv izdavatelja:   ADRIATIC OSIGURANJE D.D.                                                                                                                                                                                                                    OIB:   94472454976
Izvještajno razdoblje: 01.01.2022.-30.09.2022.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
</t>
  </si>
  <si>
    <t>U razdoblju:01.01.2022-30.09.2022</t>
  </si>
  <si>
    <t>Stanje na dan: 30.09.2022</t>
  </si>
  <si>
    <t>U razdoblju: 01.01.2022-30.09.2022</t>
  </si>
  <si>
    <t>U razdoblju: 01.07.2022-30.09.2022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</si>
</sst>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</cellStyleXfs>
  <cellXfs count="244">
    <xf numFmtId="0" fontId="0" fillId="0" borderId="0" xfId="0"/>
    <xf numFmtId="3" fontId="0" fillId="0" borderId="0" xfId="0" applyNumberFormat="1"/>
    <xf numFmtId="49" fontId="9" fillId="4" borderId="10" xfId="0" applyNumberFormat="1" applyFont="1" applyFill="1" applyBorder="1" applyAlignment="1">
      <alignment horizontal="center" vertical="top" wrapText="1"/>
    </xf>
    <xf numFmtId="49" fontId="11" fillId="4" borderId="0" xfId="0" applyNumberFormat="1" applyFont="1" applyFill="1" applyAlignment="1">
      <alignment horizontal="center" vertical="top" wrapText="1"/>
    </xf>
    <xf numFmtId="1" fontId="11" fillId="4" borderId="0" xfId="0" applyNumberFormat="1" applyFont="1" applyFill="1" applyAlignment="1">
      <alignment horizontal="center" vertical="top" wrapText="1"/>
    </xf>
    <xf numFmtId="1" fontId="7" fillId="2" borderId="44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right"/>
    </xf>
    <xf numFmtId="0" fontId="9" fillId="0" borderId="0" xfId="0" applyFont="1"/>
    <xf numFmtId="1" fontId="4" fillId="0" borderId="44" xfId="0" applyNumberFormat="1" applyFont="1" applyBorder="1" applyAlignment="1">
      <alignment horizontal="center" vertical="center"/>
    </xf>
    <xf numFmtId="1" fontId="4" fillId="6" borderId="44" xfId="0" applyNumberFormat="1" applyFont="1" applyFill="1" applyBorder="1" applyAlignment="1">
      <alignment horizontal="center" vertical="center"/>
    </xf>
    <xf numFmtId="165" fontId="0" fillId="0" borderId="0" xfId="0" applyNumberFormat="1"/>
    <xf numFmtId="49" fontId="11" fillId="0" borderId="0" xfId="0" applyNumberFormat="1" applyFont="1"/>
    <xf numFmtId="1" fontId="11" fillId="0" borderId="0" xfId="0" applyNumberFormat="1" applyFont="1"/>
    <xf numFmtId="0" fontId="11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164" fontId="7" fillId="6" borderId="38" xfId="0" applyNumberFormat="1" applyFont="1" applyFill="1" applyBorder="1" applyAlignment="1">
      <alignment horizontal="center" vertical="center"/>
    </xf>
    <xf numFmtId="164" fontId="7" fillId="6" borderId="39" xfId="0" applyNumberFormat="1" applyFont="1" applyFill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6" borderId="40" xfId="0" applyNumberFormat="1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164" fontId="7" fillId="6" borderId="44" xfId="0" applyNumberFormat="1" applyFont="1" applyFill="1" applyBorder="1" applyAlignment="1">
      <alignment horizontal="center" vertical="center"/>
    </xf>
    <xf numFmtId="164" fontId="7" fillId="0" borderId="44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horizontal="center" vertical="center"/>
    </xf>
    <xf numFmtId="164" fontId="7" fillId="6" borderId="26" xfId="0" applyNumberFormat="1" applyFont="1" applyFill="1" applyBorder="1" applyAlignment="1">
      <alignment horizontal="center" vertical="center"/>
    </xf>
    <xf numFmtId="164" fontId="7" fillId="6" borderId="27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top" wrapText="1"/>
    </xf>
    <xf numFmtId="0" fontId="0" fillId="4" borderId="10" xfId="0" applyFill="1" applyBorder="1" applyAlignment="1">
      <alignment horizontal="center" vertical="top" wrapText="1"/>
    </xf>
    <xf numFmtId="3" fontId="7" fillId="2" borderId="44" xfId="0" applyNumberFormat="1" applyFont="1" applyFill="1" applyBorder="1" applyAlignment="1">
      <alignment horizontal="center" vertical="center" wrapText="1"/>
    </xf>
    <xf numFmtId="3" fontId="0" fillId="4" borderId="10" xfId="0" applyNumberFormat="1" applyFill="1" applyBorder="1" applyAlignment="1">
      <alignment horizontal="center" vertical="top" wrapText="1"/>
    </xf>
    <xf numFmtId="3" fontId="11" fillId="0" borderId="10" xfId="0" applyNumberFormat="1" applyFont="1" applyBorder="1" applyAlignment="1">
      <alignment horizontal="center" vertical="top" wrapText="1"/>
    </xf>
    <xf numFmtId="3" fontId="0" fillId="4" borderId="10" xfId="0" applyNumberFormat="1" applyFill="1" applyBorder="1" applyAlignment="1">
      <alignment horizontal="right" vertical="top" wrapText="1"/>
    </xf>
    <xf numFmtId="3" fontId="7" fillId="2" borderId="44" xfId="0" applyNumberFormat="1" applyFont="1" applyFill="1" applyBorder="1" applyAlignment="1">
      <alignment horizontal="center" vertical="center"/>
    </xf>
    <xf numFmtId="3" fontId="18" fillId="6" borderId="44" xfId="0" applyNumberFormat="1" applyFont="1" applyFill="1" applyBorder="1" applyAlignment="1">
      <alignment horizontal="right" vertical="center" shrinkToFit="1"/>
    </xf>
    <xf numFmtId="3" fontId="2" fillId="0" borderId="44" xfId="0" applyNumberFormat="1" applyFont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12" xfId="0" applyNumberFormat="1" applyFont="1" applyFill="1" applyBorder="1" applyAlignment="1">
      <alignment horizontal="center" vertical="center"/>
    </xf>
    <xf numFmtId="3" fontId="18" fillId="6" borderId="35" xfId="0" applyNumberFormat="1" applyFont="1" applyFill="1" applyBorder="1" applyAlignment="1">
      <alignment horizontal="right" vertical="center" shrinkToFit="1"/>
    </xf>
    <xf numFmtId="3" fontId="18" fillId="6" borderId="36" xfId="0" applyNumberFormat="1" applyFont="1" applyFill="1" applyBorder="1" applyAlignment="1">
      <alignment horizontal="right" vertical="center" shrinkToFit="1"/>
    </xf>
    <xf numFmtId="3" fontId="18" fillId="6" borderId="37" xfId="0" applyNumberFormat="1" applyFont="1" applyFill="1" applyBorder="1" applyAlignment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>
      <alignment horizontal="right" vertical="center" shrinkToFit="1"/>
    </xf>
    <xf numFmtId="3" fontId="18" fillId="6" borderId="28" xfId="0" applyNumberFormat="1" applyFont="1" applyFill="1" applyBorder="1" applyAlignment="1">
      <alignment horizontal="right" vertical="center" shrinkToFit="1"/>
    </xf>
    <xf numFmtId="3" fontId="18" fillId="6" borderId="29" xfId="0" applyNumberFormat="1" applyFont="1" applyFill="1" applyBorder="1" applyAlignment="1">
      <alignment horizontal="right" vertical="center" shrinkToFit="1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>
      <alignment horizontal="right" vertical="center" shrinkToFit="1"/>
    </xf>
    <xf numFmtId="3" fontId="18" fillId="0" borderId="44" xfId="0" applyNumberFormat="1" applyFont="1" applyBorder="1" applyAlignment="1" applyProtection="1">
      <alignment horizontal="right" vertical="center" shrinkToFit="1"/>
      <protection locked="0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18" fillId="6" borderId="38" xfId="0" applyNumberFormat="1" applyFont="1" applyFill="1" applyBorder="1" applyAlignment="1">
      <alignment vertical="center" shrinkToFit="1"/>
    </xf>
    <xf numFmtId="3" fontId="18" fillId="6" borderId="39" xfId="0" applyNumberFormat="1" applyFont="1" applyFill="1" applyBorder="1" applyAlignment="1">
      <alignment vertical="center" shrinkToFit="1"/>
    </xf>
    <xf numFmtId="3" fontId="2" fillId="0" borderId="39" xfId="0" applyNumberFormat="1" applyFont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>
      <alignment vertical="center" shrinkToFit="1"/>
    </xf>
    <xf numFmtId="3" fontId="11" fillId="0" borderId="0" xfId="0" applyNumberFormat="1" applyFont="1"/>
    <xf numFmtId="3" fontId="14" fillId="4" borderId="0" xfId="0" applyNumberFormat="1" applyFont="1" applyFill="1" applyAlignment="1">
      <alignment horizontal="center" wrapText="1"/>
    </xf>
    <xf numFmtId="3" fontId="2" fillId="4" borderId="0" xfId="0" applyNumberFormat="1" applyFont="1" applyFill="1" applyAlignment="1">
      <alignment vertical="center"/>
    </xf>
    <xf numFmtId="3" fontId="5" fillId="0" borderId="44" xfId="0" applyNumberFormat="1" applyFont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5" fillId="4" borderId="0" xfId="5" applyFont="1" applyFill="1" applyAlignment="1">
      <alignment horizontal="center" vertical="center"/>
    </xf>
    <xf numFmtId="0" fontId="5" fillId="4" borderId="50" xfId="5" applyFont="1" applyFill="1" applyBorder="1" applyAlignment="1">
      <alignment vertical="center"/>
    </xf>
    <xf numFmtId="0" fontId="29" fillId="0" borderId="0" xfId="5" applyFont="1"/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Alignment="1">
      <alignment horizontal="right" vertical="center" wrapText="1"/>
    </xf>
    <xf numFmtId="0" fontId="4" fillId="4" borderId="0" xfId="5" applyFont="1" applyFill="1" applyAlignment="1">
      <alignment vertical="center" wrapText="1"/>
    </xf>
    <xf numFmtId="14" fontId="4" fillId="8" borderId="0" xfId="5" applyNumberFormat="1" applyFont="1" applyFill="1" applyAlignment="1" applyProtection="1">
      <alignment horizontal="center" vertical="center"/>
      <protection locked="0"/>
    </xf>
    <xf numFmtId="1" fontId="4" fillId="8" borderId="0" xfId="5" applyNumberFormat="1" applyFont="1" applyFill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6" xfId="5" applyFont="1" applyFill="1" applyBorder="1" applyAlignment="1">
      <alignment wrapText="1"/>
    </xf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0" xfId="5" applyFont="1" applyFill="1"/>
    <xf numFmtId="0" fontId="27" fillId="4" borderId="0" xfId="5" applyFont="1" applyFill="1" applyAlignment="1">
      <alignment wrapText="1"/>
    </xf>
    <xf numFmtId="0" fontId="27" fillId="4" borderId="47" xfId="5" applyFont="1" applyFill="1" applyBorder="1"/>
    <xf numFmtId="0" fontId="5" fillId="4" borderId="0" xfId="5" applyFont="1" applyFill="1" applyAlignment="1">
      <alignment horizontal="right" vertical="center" wrapText="1"/>
    </xf>
    <xf numFmtId="0" fontId="28" fillId="4" borderId="47" xfId="5" applyFont="1" applyFill="1" applyBorder="1" applyAlignment="1">
      <alignment vertical="center"/>
    </xf>
    <xf numFmtId="0" fontId="5" fillId="4" borderId="46" xfId="5" applyFont="1" applyFill="1" applyBorder="1" applyAlignment="1">
      <alignment horizontal="right" vertical="center" wrapText="1"/>
    </xf>
    <xf numFmtId="0" fontId="28" fillId="4" borderId="0" xfId="5" applyFont="1" applyFill="1" applyAlignment="1">
      <alignment vertical="center"/>
    </xf>
    <xf numFmtId="0" fontId="27" fillId="4" borderId="0" xfId="5" applyFont="1" applyFill="1" applyAlignment="1">
      <alignment vertical="top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Alignment="1">
      <alignment vertical="center"/>
    </xf>
    <xf numFmtId="0" fontId="27" fillId="4" borderId="0" xfId="5" applyFont="1" applyFill="1" applyAlignment="1">
      <alignment vertical="center"/>
    </xf>
    <xf numFmtId="0" fontId="27" fillId="4" borderId="47" xfId="5" applyFont="1" applyFill="1" applyBorder="1" applyAlignment="1">
      <alignment vertical="center"/>
    </xf>
    <xf numFmtId="0" fontId="30" fillId="4" borderId="0" xfId="5" applyFont="1" applyFill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27" fillId="4" borderId="0" xfId="5" applyFont="1" applyFill="1" applyAlignment="1">
      <alignment vertical="top" wrapText="1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Border="1" applyAlignment="1">
      <alignment horizontal="right" vertical="center" shrinkToFit="1"/>
    </xf>
    <xf numFmtId="49" fontId="4" fillId="7" borderId="49" xfId="0" applyNumberFormat="1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right" vertical="center" wrapText="1"/>
    </xf>
    <xf numFmtId="0" fontId="5" fillId="4" borderId="0" xfId="5" applyFont="1" applyFill="1" applyAlignment="1">
      <alignment horizontal="right" vertical="center" wrapText="1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52" xfId="5" applyFont="1" applyFill="1" applyBorder="1" applyAlignment="1">
      <alignment horizontal="left" vertical="center" wrapText="1"/>
    </xf>
    <xf numFmtId="0" fontId="27" fillId="4" borderId="0" xfId="5" applyFont="1" applyFill="1"/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5" fillId="4" borderId="0" xfId="5" applyFont="1" applyFill="1" applyAlignment="1">
      <alignment vertical="center"/>
    </xf>
    <xf numFmtId="49" fontId="4" fillId="7" borderId="48" xfId="5" applyNumberFormat="1" applyFont="1" applyFill="1" applyBorder="1" applyAlignment="1" applyProtection="1">
      <alignment vertical="center"/>
      <protection locked="0"/>
    </xf>
    <xf numFmtId="49" fontId="4" fillId="7" borderId="10" xfId="5" applyNumberFormat="1" applyFont="1" applyFill="1" applyBorder="1" applyAlignment="1" applyProtection="1">
      <alignment vertical="center"/>
      <protection locked="0"/>
    </xf>
    <xf numFmtId="49" fontId="4" fillId="7" borderId="49" xfId="5" applyNumberFormat="1" applyFont="1" applyFill="1" applyBorder="1" applyAlignment="1" applyProtection="1">
      <alignment vertical="center"/>
      <protection locked="0"/>
    </xf>
    <xf numFmtId="0" fontId="5" fillId="4" borderId="0" xfId="5" applyFont="1" applyFill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Alignment="1">
      <alignment horizontal="left" vertical="center"/>
    </xf>
    <xf numFmtId="0" fontId="27" fillId="4" borderId="0" xfId="5" applyFont="1" applyFill="1" applyAlignment="1">
      <alignment vertical="top"/>
    </xf>
    <xf numFmtId="0" fontId="5" fillId="4" borderId="0" xfId="5" applyFont="1" applyFill="1" applyAlignment="1">
      <alignment vertical="top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Protection="1">
      <protection locked="0"/>
    </xf>
    <xf numFmtId="0" fontId="27" fillId="4" borderId="0" xfId="5" applyFont="1" applyFill="1" applyAlignment="1">
      <alignment vertical="top" wrapText="1"/>
    </xf>
    <xf numFmtId="0" fontId="5" fillId="4" borderId="46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right" vertical="center"/>
    </xf>
    <xf numFmtId="0" fontId="5" fillId="4" borderId="0" xfId="5" applyFont="1" applyFill="1" applyAlignment="1">
      <alignment horizontal="right" vertical="center"/>
    </xf>
    <xf numFmtId="0" fontId="28" fillId="4" borderId="0" xfId="5" applyFont="1" applyFill="1" applyAlignment="1">
      <alignment vertical="center"/>
    </xf>
    <xf numFmtId="0" fontId="27" fillId="7" borderId="48" xfId="5" applyFont="1" applyFill="1" applyBorder="1" applyProtection="1">
      <protection locked="0"/>
    </xf>
    <xf numFmtId="0" fontId="27" fillId="7" borderId="10" xfId="5" applyFont="1" applyFill="1" applyBorder="1" applyProtection="1">
      <protection locked="0"/>
    </xf>
    <xf numFmtId="0" fontId="27" fillId="7" borderId="49" xfId="5" applyFont="1" applyFill="1" applyBorder="1" applyProtection="1">
      <protection locked="0"/>
    </xf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49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Alignment="1">
      <alignment vertical="center" wrapText="1"/>
    </xf>
    <xf numFmtId="0" fontId="5" fillId="4" borderId="47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vertical="center"/>
    </xf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Alignment="1">
      <alignment horizontal="center" vertical="center" wrapText="1"/>
    </xf>
    <xf numFmtId="0" fontId="5" fillId="4" borderId="47" xfId="5" applyFont="1" applyFill="1" applyBorder="1" applyAlignment="1">
      <alignment horizontal="right" vertical="center"/>
    </xf>
    <xf numFmtId="0" fontId="27" fillId="4" borderId="0" xfId="5" applyFont="1" applyFill="1" applyAlignment="1">
      <alignment wrapText="1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Border="1" applyAlignment="1">
      <alignment horizontal="center" vertical="center" wrapText="1"/>
    </xf>
    <xf numFmtId="0" fontId="4" fillId="0" borderId="0" xfId="5" applyFont="1" applyAlignment="1">
      <alignment horizontal="center" vertical="center" wrapText="1"/>
    </xf>
    <xf numFmtId="0" fontId="4" fillId="0" borderId="47" xfId="5" applyFont="1" applyBorder="1" applyAlignment="1">
      <alignment horizontal="center" vertical="center" wrapText="1"/>
    </xf>
    <xf numFmtId="0" fontId="27" fillId="4" borderId="46" xfId="5" applyFont="1" applyFill="1" applyBorder="1" applyAlignment="1">
      <alignment wrapText="1"/>
    </xf>
    <xf numFmtId="3" fontId="7" fillId="2" borderId="44" xfId="0" applyNumberFormat="1" applyFont="1" applyFill="1" applyBorder="1" applyAlignment="1">
      <alignment horizontal="center" vertical="center" wrapText="1"/>
    </xf>
    <xf numFmtId="3" fontId="0" fillId="0" borderId="44" xfId="0" applyNumberFormat="1" applyBorder="1" applyAlignment="1">
      <alignment horizontal="center" vertical="center" wrapText="1"/>
    </xf>
    <xf numFmtId="0" fontId="2" fillId="0" borderId="44" xfId="0" applyFont="1" applyBorder="1" applyAlignment="1">
      <alignment vertical="center" wrapText="1"/>
    </xf>
    <xf numFmtId="0" fontId="2" fillId="6" borderId="44" xfId="0" applyFont="1" applyFill="1" applyBorder="1" applyAlignment="1">
      <alignment vertical="center" wrapText="1"/>
    </xf>
    <xf numFmtId="0" fontId="7" fillId="6" borderId="44" xfId="0" applyFont="1" applyFill="1" applyBorder="1" applyAlignment="1">
      <alignment vertical="center" wrapText="1"/>
    </xf>
    <xf numFmtId="0" fontId="16" fillId="3" borderId="44" xfId="0" applyFont="1" applyFill="1" applyBorder="1" applyAlignment="1">
      <alignment horizontal="left" vertical="center" wrapText="1"/>
    </xf>
    <xf numFmtId="0" fontId="17" fillId="3" borderId="44" xfId="0" applyFont="1" applyFill="1" applyBorder="1" applyAlignment="1">
      <alignment horizontal="left" vertical="center" wrapText="1"/>
    </xf>
    <xf numFmtId="0" fontId="7" fillId="0" borderId="44" xfId="0" applyFont="1" applyBorder="1" applyAlignment="1">
      <alignment vertical="center" wrapText="1"/>
    </xf>
    <xf numFmtId="0" fontId="19" fillId="3" borderId="44" xfId="0" applyFont="1" applyFill="1" applyBorder="1" applyAlignment="1">
      <alignment horizontal="left" vertical="center" wrapText="1"/>
    </xf>
    <xf numFmtId="0" fontId="20" fillId="3" borderId="44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0" xfId="0"/>
    <xf numFmtId="0" fontId="9" fillId="0" borderId="0" xfId="0" applyFont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7" fillId="2" borderId="44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1" fillId="0" borderId="27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7" fillId="6" borderId="27" xfId="0" applyFont="1" applyFill="1" applyBorder="1" applyAlignment="1">
      <alignment vertical="center" wrapText="1"/>
    </xf>
    <xf numFmtId="0" fontId="2" fillId="6" borderId="27" xfId="0" applyFont="1" applyFill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6" borderId="26" xfId="0" applyFont="1" applyFill="1" applyBorder="1" applyAlignment="1">
      <alignment vertical="center" wrapText="1"/>
    </xf>
    <xf numFmtId="0" fontId="2" fillId="6" borderId="26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>
      <alignment horizontal="right" vertical="center"/>
    </xf>
    <xf numFmtId="0" fontId="0" fillId="0" borderId="10" xfId="0" applyBorder="1"/>
    <xf numFmtId="0" fontId="7" fillId="2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3" fontId="7" fillId="2" borderId="18" xfId="0" applyNumberFormat="1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 wrapText="1"/>
    </xf>
    <xf numFmtId="0" fontId="21" fillId="0" borderId="44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2" fillId="0" borderId="39" xfId="0" applyFont="1" applyBorder="1" applyAlignment="1">
      <alignment wrapText="1"/>
    </xf>
    <xf numFmtId="0" fontId="7" fillId="6" borderId="39" xfId="0" applyFont="1" applyFill="1" applyBorder="1" applyAlignment="1">
      <alignment vertical="center" wrapText="1"/>
    </xf>
    <xf numFmtId="0" fontId="2" fillId="6" borderId="39" xfId="0" applyFont="1" applyFill="1" applyBorder="1" applyAlignment="1">
      <alignment wrapText="1"/>
    </xf>
    <xf numFmtId="0" fontId="2" fillId="6" borderId="39" xfId="0" applyFont="1" applyFill="1" applyBorder="1" applyAlignment="1">
      <alignment vertical="center" wrapText="1"/>
    </xf>
    <xf numFmtId="0" fontId="2" fillId="6" borderId="40" xfId="0" applyFont="1" applyFill="1" applyBorder="1" applyAlignment="1">
      <alignment vertical="center" wrapText="1"/>
    </xf>
    <xf numFmtId="0" fontId="2" fillId="6" borderId="40" xfId="0" applyFont="1" applyFill="1" applyBorder="1" applyAlignment="1">
      <alignment wrapText="1"/>
    </xf>
    <xf numFmtId="0" fontId="2" fillId="4" borderId="10" xfId="0" applyFont="1" applyFill="1" applyBorder="1" applyAlignment="1">
      <alignment horizontal="right"/>
    </xf>
    <xf numFmtId="0" fontId="4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7" fillId="6" borderId="38" xfId="0" applyFont="1" applyFill="1" applyBorder="1" applyAlignment="1">
      <alignment vertical="center" wrapText="1"/>
    </xf>
    <xf numFmtId="0" fontId="2" fillId="6" borderId="38" xfId="0" applyFont="1" applyFill="1" applyBorder="1" applyAlignment="1">
      <alignment vertical="center" wrapText="1"/>
    </xf>
    <xf numFmtId="4" fontId="12" fillId="6" borderId="44" xfId="0" applyNumberFormat="1" applyFont="1" applyFill="1" applyBorder="1" applyAlignment="1">
      <alignment horizontal="left" vertical="center" wrapText="1"/>
    </xf>
    <xf numFmtId="4" fontId="13" fillId="0" borderId="44" xfId="0" applyNumberFormat="1" applyFont="1" applyBorder="1" applyAlignment="1">
      <alignment horizontal="left" vertical="center" wrapText="1"/>
    </xf>
    <xf numFmtId="4" fontId="13" fillId="6" borderId="44" xfId="0" applyNumberFormat="1" applyFont="1" applyFill="1" applyBorder="1" applyAlignment="1">
      <alignment horizontal="left" vertical="center" wrapText="1"/>
    </xf>
    <xf numFmtId="4" fontId="12" fillId="0" borderId="44" xfId="0" applyNumberFormat="1" applyFont="1" applyBorder="1" applyAlignment="1">
      <alignment horizontal="left" vertical="center" wrapText="1"/>
    </xf>
    <xf numFmtId="1" fontId="4" fillId="2" borderId="4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3" fontId="2" fillId="4" borderId="10" xfId="0" applyNumberFormat="1" applyFont="1" applyFill="1" applyBorder="1" applyAlignment="1">
      <alignment horizontal="right" vertical="center"/>
    </xf>
    <xf numFmtId="4" fontId="4" fillId="2" borderId="4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6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D62" sqref="D62"/>
    </sheetView>
  </sheetViews>
  <sheetFormatPr defaultColWidth="9.140625" defaultRowHeight="15" x14ac:dyDescent="0.25"/>
  <cols>
    <col min="1" max="8" width="9.140625" style="69"/>
    <col min="9" max="9" width="20" style="69" customWidth="1"/>
    <col min="10" max="16384" width="9.140625" style="69"/>
  </cols>
  <sheetData>
    <row r="1" spans="1:10" ht="15.75" x14ac:dyDescent="0.25">
      <c r="A1" s="160" t="s">
        <v>326</v>
      </c>
      <c r="B1" s="161"/>
      <c r="C1" s="161"/>
      <c r="D1" s="67"/>
      <c r="E1" s="67"/>
      <c r="F1" s="67"/>
      <c r="G1" s="67"/>
      <c r="H1" s="67"/>
      <c r="I1" s="67"/>
      <c r="J1" s="68"/>
    </row>
    <row r="2" spans="1:10" ht="14.45" customHeight="1" x14ac:dyDescent="0.25">
      <c r="A2" s="162" t="s">
        <v>343</v>
      </c>
      <c r="B2" s="163"/>
      <c r="C2" s="163"/>
      <c r="D2" s="163"/>
      <c r="E2" s="163"/>
      <c r="F2" s="163"/>
      <c r="G2" s="163"/>
      <c r="H2" s="163"/>
      <c r="I2" s="163"/>
      <c r="J2" s="164"/>
    </row>
    <row r="3" spans="1:10" x14ac:dyDescent="0.25">
      <c r="A3" s="70"/>
      <c r="B3" s="71"/>
      <c r="C3" s="71"/>
      <c r="D3" s="71"/>
      <c r="E3" s="71"/>
      <c r="F3" s="71"/>
      <c r="G3" s="71"/>
      <c r="H3" s="71"/>
      <c r="I3" s="71"/>
      <c r="J3" s="72"/>
    </row>
    <row r="4" spans="1:10" ht="33.6" customHeight="1" x14ac:dyDescent="0.25">
      <c r="A4" s="165" t="s">
        <v>327</v>
      </c>
      <c r="B4" s="166"/>
      <c r="C4" s="166"/>
      <c r="D4" s="166"/>
      <c r="E4" s="167">
        <v>44562</v>
      </c>
      <c r="F4" s="168"/>
      <c r="G4" s="73" t="s">
        <v>328</v>
      </c>
      <c r="H4" s="167">
        <v>44834</v>
      </c>
      <c r="I4" s="168"/>
      <c r="J4" s="74"/>
    </row>
    <row r="5" spans="1:10" s="75" customFormat="1" ht="10.15" customHeight="1" x14ac:dyDescent="0.25">
      <c r="A5" s="169"/>
      <c r="B5" s="170"/>
      <c r="C5" s="170"/>
      <c r="D5" s="170"/>
      <c r="E5" s="170"/>
      <c r="F5" s="170"/>
      <c r="G5" s="170"/>
      <c r="H5" s="170"/>
      <c r="I5" s="170"/>
      <c r="J5" s="171"/>
    </row>
    <row r="6" spans="1:10" ht="20.45" customHeight="1" x14ac:dyDescent="0.25">
      <c r="A6" s="76"/>
      <c r="B6" s="77" t="s">
        <v>350</v>
      </c>
      <c r="C6" s="78"/>
      <c r="D6" s="78"/>
      <c r="E6" s="84">
        <v>2022</v>
      </c>
      <c r="F6" s="79"/>
      <c r="G6" s="73"/>
      <c r="H6" s="79"/>
      <c r="I6" s="80"/>
      <c r="J6" s="81"/>
    </row>
    <row r="7" spans="1:10" s="83" customFormat="1" ht="10.9" customHeight="1" x14ac:dyDescent="0.25">
      <c r="A7" s="76"/>
      <c r="B7" s="78"/>
      <c r="C7" s="78"/>
      <c r="D7" s="78"/>
      <c r="E7" s="82"/>
      <c r="F7" s="82"/>
      <c r="G7" s="73"/>
      <c r="H7" s="79"/>
      <c r="I7" s="80"/>
      <c r="J7" s="81"/>
    </row>
    <row r="8" spans="1:10" ht="20.45" customHeight="1" x14ac:dyDescent="0.25">
      <c r="A8" s="76"/>
      <c r="B8" s="77" t="s">
        <v>351</v>
      </c>
      <c r="C8" s="78"/>
      <c r="D8" s="78"/>
      <c r="E8" s="84">
        <v>3</v>
      </c>
      <c r="F8" s="79"/>
      <c r="G8" s="73"/>
      <c r="H8" s="79"/>
      <c r="I8" s="80"/>
      <c r="J8" s="81"/>
    </row>
    <row r="9" spans="1:10" s="83" customFormat="1" ht="10.9" customHeight="1" x14ac:dyDescent="0.25">
      <c r="A9" s="76"/>
      <c r="B9" s="78"/>
      <c r="C9" s="78"/>
      <c r="D9" s="78"/>
      <c r="E9" s="82"/>
      <c r="F9" s="82"/>
      <c r="G9" s="73"/>
      <c r="H9" s="82"/>
      <c r="I9" s="85"/>
      <c r="J9" s="81"/>
    </row>
    <row r="10" spans="1:10" ht="37.9" customHeight="1" x14ac:dyDescent="0.25">
      <c r="A10" s="156" t="s">
        <v>352</v>
      </c>
      <c r="B10" s="157"/>
      <c r="C10" s="157"/>
      <c r="D10" s="157"/>
      <c r="E10" s="157"/>
      <c r="F10" s="157"/>
      <c r="G10" s="157"/>
      <c r="H10" s="157"/>
      <c r="I10" s="157"/>
      <c r="J10" s="86"/>
    </row>
    <row r="11" spans="1:10" ht="24.6" customHeight="1" x14ac:dyDescent="0.25">
      <c r="A11" s="144" t="s">
        <v>329</v>
      </c>
      <c r="B11" s="158"/>
      <c r="C11" s="150" t="s">
        <v>371</v>
      </c>
      <c r="D11" s="151"/>
      <c r="E11" s="87"/>
      <c r="F11" s="116" t="s">
        <v>353</v>
      </c>
      <c r="G11" s="154"/>
      <c r="H11" s="132" t="s">
        <v>372</v>
      </c>
      <c r="I11" s="133"/>
      <c r="J11" s="88"/>
    </row>
    <row r="12" spans="1:10" ht="14.45" customHeight="1" x14ac:dyDescent="0.25">
      <c r="A12" s="89"/>
      <c r="B12" s="90"/>
      <c r="C12" s="90"/>
      <c r="D12" s="90"/>
      <c r="E12" s="159"/>
      <c r="F12" s="159"/>
      <c r="G12" s="159"/>
      <c r="H12" s="159"/>
      <c r="I12" s="91"/>
      <c r="J12" s="88"/>
    </row>
    <row r="13" spans="1:10" ht="21" customHeight="1" x14ac:dyDescent="0.25">
      <c r="A13" s="115" t="s">
        <v>344</v>
      </c>
      <c r="B13" s="154"/>
      <c r="C13" s="150" t="s">
        <v>373</v>
      </c>
      <c r="D13" s="151"/>
      <c r="E13" s="172"/>
      <c r="F13" s="159"/>
      <c r="G13" s="159"/>
      <c r="H13" s="159"/>
      <c r="I13" s="91"/>
      <c r="J13" s="88"/>
    </row>
    <row r="14" spans="1:10" ht="10.9" customHeight="1" x14ac:dyDescent="0.25">
      <c r="A14" s="87"/>
      <c r="B14" s="91"/>
      <c r="C14" s="90"/>
      <c r="D14" s="90"/>
      <c r="E14" s="122"/>
      <c r="F14" s="122"/>
      <c r="G14" s="122"/>
      <c r="H14" s="122"/>
      <c r="I14" s="90"/>
      <c r="J14" s="92"/>
    </row>
    <row r="15" spans="1:10" ht="22.9" customHeight="1" x14ac:dyDescent="0.25">
      <c r="A15" s="115" t="s">
        <v>330</v>
      </c>
      <c r="B15" s="154"/>
      <c r="C15" s="150" t="s">
        <v>374</v>
      </c>
      <c r="D15" s="151"/>
      <c r="E15" s="155"/>
      <c r="F15" s="146"/>
      <c r="G15" s="93" t="s">
        <v>354</v>
      </c>
      <c r="H15" s="132" t="s">
        <v>376</v>
      </c>
      <c r="I15" s="133"/>
      <c r="J15" s="94"/>
    </row>
    <row r="16" spans="1:10" ht="10.9" customHeight="1" x14ac:dyDescent="0.25">
      <c r="A16" s="87"/>
      <c r="B16" s="91"/>
      <c r="C16" s="90"/>
      <c r="D16" s="90"/>
      <c r="E16" s="122"/>
      <c r="F16" s="122"/>
      <c r="G16" s="122"/>
      <c r="H16" s="122"/>
      <c r="I16" s="90"/>
      <c r="J16" s="92"/>
    </row>
    <row r="17" spans="1:10" ht="22.9" customHeight="1" x14ac:dyDescent="0.25">
      <c r="A17" s="95"/>
      <c r="B17" s="93" t="s">
        <v>355</v>
      </c>
      <c r="C17" s="150" t="s">
        <v>375</v>
      </c>
      <c r="D17" s="151"/>
      <c r="E17" s="96"/>
      <c r="F17" s="96"/>
      <c r="G17" s="96"/>
      <c r="H17" s="96"/>
      <c r="I17" s="96"/>
      <c r="J17" s="94"/>
    </row>
    <row r="18" spans="1:10" x14ac:dyDescent="0.25">
      <c r="A18" s="152"/>
      <c r="B18" s="153"/>
      <c r="C18" s="122"/>
      <c r="D18" s="122"/>
      <c r="E18" s="122"/>
      <c r="F18" s="122"/>
      <c r="G18" s="122"/>
      <c r="H18" s="122"/>
      <c r="I18" s="90"/>
      <c r="J18" s="92"/>
    </row>
    <row r="19" spans="1:10" x14ac:dyDescent="0.25">
      <c r="A19" s="144" t="s">
        <v>331</v>
      </c>
      <c r="B19" s="145"/>
      <c r="C19" s="123" t="s">
        <v>377</v>
      </c>
      <c r="D19" s="124"/>
      <c r="E19" s="124"/>
      <c r="F19" s="124"/>
      <c r="G19" s="124"/>
      <c r="H19" s="124"/>
      <c r="I19" s="124"/>
      <c r="J19" s="125"/>
    </row>
    <row r="20" spans="1:10" x14ac:dyDescent="0.25">
      <c r="A20" s="89"/>
      <c r="B20" s="90"/>
      <c r="C20" s="97"/>
      <c r="D20" s="90"/>
      <c r="E20" s="122"/>
      <c r="F20" s="122"/>
      <c r="G20" s="122"/>
      <c r="H20" s="122"/>
      <c r="I20" s="90"/>
      <c r="J20" s="92"/>
    </row>
    <row r="21" spans="1:10" x14ac:dyDescent="0.25">
      <c r="A21" s="144" t="s">
        <v>332</v>
      </c>
      <c r="B21" s="145"/>
      <c r="C21" s="132">
        <v>10000</v>
      </c>
      <c r="D21" s="133"/>
      <c r="E21" s="122"/>
      <c r="F21" s="122"/>
      <c r="G21" s="123" t="s">
        <v>378</v>
      </c>
      <c r="H21" s="124"/>
      <c r="I21" s="124"/>
      <c r="J21" s="125"/>
    </row>
    <row r="22" spans="1:10" x14ac:dyDescent="0.25">
      <c r="A22" s="89"/>
      <c r="B22" s="90"/>
      <c r="C22" s="90"/>
      <c r="D22" s="90"/>
      <c r="E22" s="122"/>
      <c r="F22" s="122"/>
      <c r="G22" s="122"/>
      <c r="H22" s="122"/>
      <c r="I22" s="90"/>
      <c r="J22" s="92"/>
    </row>
    <row r="23" spans="1:10" x14ac:dyDescent="0.25">
      <c r="A23" s="144" t="s">
        <v>333</v>
      </c>
      <c r="B23" s="145"/>
      <c r="C23" s="123" t="s">
        <v>379</v>
      </c>
      <c r="D23" s="124"/>
      <c r="E23" s="124"/>
      <c r="F23" s="124"/>
      <c r="G23" s="124"/>
      <c r="H23" s="124"/>
      <c r="I23" s="124"/>
      <c r="J23" s="125"/>
    </row>
    <row r="24" spans="1:10" x14ac:dyDescent="0.25">
      <c r="A24" s="89"/>
      <c r="B24" s="90"/>
      <c r="C24" s="90"/>
      <c r="D24" s="90"/>
      <c r="E24" s="122"/>
      <c r="F24" s="122"/>
      <c r="G24" s="122"/>
      <c r="H24" s="122"/>
      <c r="I24" s="90"/>
      <c r="J24" s="92"/>
    </row>
    <row r="25" spans="1:10" x14ac:dyDescent="0.25">
      <c r="A25" s="144" t="s">
        <v>334</v>
      </c>
      <c r="B25" s="145"/>
      <c r="C25" s="147" t="s">
        <v>380</v>
      </c>
      <c r="D25" s="148"/>
      <c r="E25" s="148"/>
      <c r="F25" s="148"/>
      <c r="G25" s="148"/>
      <c r="H25" s="148"/>
      <c r="I25" s="148"/>
      <c r="J25" s="149"/>
    </row>
    <row r="26" spans="1:10" x14ac:dyDescent="0.25">
      <c r="A26" s="89"/>
      <c r="B26" s="90"/>
      <c r="C26" s="97"/>
      <c r="D26" s="90"/>
      <c r="E26" s="122"/>
      <c r="F26" s="122"/>
      <c r="G26" s="122"/>
      <c r="H26" s="122"/>
      <c r="I26" s="90"/>
      <c r="J26" s="92"/>
    </row>
    <row r="27" spans="1:10" x14ac:dyDescent="0.25">
      <c r="A27" s="144" t="s">
        <v>335</v>
      </c>
      <c r="B27" s="145"/>
      <c r="C27" s="147" t="s">
        <v>381</v>
      </c>
      <c r="D27" s="148"/>
      <c r="E27" s="148"/>
      <c r="F27" s="148"/>
      <c r="G27" s="148"/>
      <c r="H27" s="148"/>
      <c r="I27" s="148"/>
      <c r="J27" s="149"/>
    </row>
    <row r="28" spans="1:10" ht="13.9" customHeight="1" x14ac:dyDescent="0.25">
      <c r="A28" s="89"/>
      <c r="B28" s="90"/>
      <c r="C28" s="97"/>
      <c r="D28" s="90"/>
      <c r="E28" s="122"/>
      <c r="F28" s="122"/>
      <c r="G28" s="122"/>
      <c r="H28" s="122"/>
      <c r="I28" s="90"/>
      <c r="J28" s="92"/>
    </row>
    <row r="29" spans="1:10" ht="22.9" customHeight="1" x14ac:dyDescent="0.25">
      <c r="A29" s="115" t="s">
        <v>345</v>
      </c>
      <c r="B29" s="145"/>
      <c r="C29" s="98">
        <v>998</v>
      </c>
      <c r="D29" s="99"/>
      <c r="E29" s="126"/>
      <c r="F29" s="126"/>
      <c r="G29" s="126"/>
      <c r="H29" s="126"/>
      <c r="I29" s="100"/>
      <c r="J29" s="101"/>
    </row>
    <row r="30" spans="1:10" x14ac:dyDescent="0.25">
      <c r="A30" s="89"/>
      <c r="B30" s="90"/>
      <c r="C30" s="90"/>
      <c r="D30" s="90"/>
      <c r="E30" s="122"/>
      <c r="F30" s="122"/>
      <c r="G30" s="122"/>
      <c r="H30" s="122"/>
      <c r="I30" s="100"/>
      <c r="J30" s="101"/>
    </row>
    <row r="31" spans="1:10" x14ac:dyDescent="0.25">
      <c r="A31" s="144" t="s">
        <v>336</v>
      </c>
      <c r="B31" s="145"/>
      <c r="C31" s="112" t="s">
        <v>358</v>
      </c>
      <c r="D31" s="143" t="s">
        <v>356</v>
      </c>
      <c r="E31" s="130"/>
      <c r="F31" s="130"/>
      <c r="G31" s="130"/>
      <c r="H31" s="90"/>
      <c r="I31" s="102" t="s">
        <v>357</v>
      </c>
      <c r="J31" s="103" t="s">
        <v>358</v>
      </c>
    </row>
    <row r="32" spans="1:10" x14ac:dyDescent="0.25">
      <c r="A32" s="144"/>
      <c r="B32" s="145"/>
      <c r="C32" s="104"/>
      <c r="D32" s="73"/>
      <c r="E32" s="146"/>
      <c r="F32" s="146"/>
      <c r="G32" s="146"/>
      <c r="H32" s="146"/>
      <c r="I32" s="100"/>
      <c r="J32" s="101"/>
    </row>
    <row r="33" spans="1:10" x14ac:dyDescent="0.25">
      <c r="A33" s="144" t="s">
        <v>346</v>
      </c>
      <c r="B33" s="145"/>
      <c r="C33" s="98" t="s">
        <v>360</v>
      </c>
      <c r="D33" s="143" t="s">
        <v>359</v>
      </c>
      <c r="E33" s="130"/>
      <c r="F33" s="130"/>
      <c r="G33" s="130"/>
      <c r="H33" s="96"/>
      <c r="I33" s="102" t="s">
        <v>360</v>
      </c>
      <c r="J33" s="103" t="s">
        <v>361</v>
      </c>
    </row>
    <row r="34" spans="1:10" x14ac:dyDescent="0.25">
      <c r="A34" s="89"/>
      <c r="B34" s="90"/>
      <c r="C34" s="90"/>
      <c r="D34" s="90"/>
      <c r="E34" s="122"/>
      <c r="F34" s="122"/>
      <c r="G34" s="122"/>
      <c r="H34" s="122"/>
      <c r="I34" s="90"/>
      <c r="J34" s="92"/>
    </row>
    <row r="35" spans="1:10" x14ac:dyDescent="0.25">
      <c r="A35" s="143" t="s">
        <v>347</v>
      </c>
      <c r="B35" s="130"/>
      <c r="C35" s="130"/>
      <c r="D35" s="130"/>
      <c r="E35" s="130" t="s">
        <v>337</v>
      </c>
      <c r="F35" s="130"/>
      <c r="G35" s="130"/>
      <c r="H35" s="130"/>
      <c r="I35" s="130"/>
      <c r="J35" s="105" t="s">
        <v>338</v>
      </c>
    </row>
    <row r="36" spans="1:10" x14ac:dyDescent="0.25">
      <c r="A36" s="89"/>
      <c r="B36" s="90"/>
      <c r="C36" s="90"/>
      <c r="D36" s="90"/>
      <c r="E36" s="122"/>
      <c r="F36" s="122"/>
      <c r="G36" s="122"/>
      <c r="H36" s="122"/>
      <c r="I36" s="90"/>
      <c r="J36" s="101"/>
    </row>
    <row r="37" spans="1:10" x14ac:dyDescent="0.25">
      <c r="A37" s="138" t="s">
        <v>385</v>
      </c>
      <c r="B37" s="139"/>
      <c r="C37" s="139"/>
      <c r="D37" s="139"/>
      <c r="E37" s="138" t="s">
        <v>386</v>
      </c>
      <c r="F37" s="139"/>
      <c r="G37" s="139"/>
      <c r="H37" s="139"/>
      <c r="I37" s="140"/>
      <c r="J37" s="114" t="s">
        <v>387</v>
      </c>
    </row>
    <row r="38" spans="1:10" x14ac:dyDescent="0.25">
      <c r="A38" s="89"/>
      <c r="B38" s="90"/>
      <c r="C38" s="97"/>
      <c r="D38" s="142"/>
      <c r="E38" s="142"/>
      <c r="F38" s="142"/>
      <c r="G38" s="142"/>
      <c r="H38" s="142"/>
      <c r="I38" s="142"/>
      <c r="J38" s="92"/>
    </row>
    <row r="39" spans="1:10" x14ac:dyDescent="0.25">
      <c r="A39" s="138" t="s">
        <v>388</v>
      </c>
      <c r="B39" s="139"/>
      <c r="C39" s="139"/>
      <c r="D39" s="140"/>
      <c r="E39" s="138" t="s">
        <v>389</v>
      </c>
      <c r="F39" s="139"/>
      <c r="G39" s="139"/>
      <c r="H39" s="139"/>
      <c r="I39" s="140"/>
      <c r="J39" s="98" t="s">
        <v>390</v>
      </c>
    </row>
    <row r="40" spans="1:10" x14ac:dyDescent="0.25">
      <c r="A40" s="89"/>
      <c r="B40" s="90"/>
      <c r="C40" s="97"/>
      <c r="D40" s="106"/>
      <c r="E40" s="142"/>
      <c r="F40" s="142"/>
      <c r="G40" s="142"/>
      <c r="H40" s="142"/>
      <c r="I40" s="91"/>
      <c r="J40" s="92"/>
    </row>
    <row r="41" spans="1:10" x14ac:dyDescent="0.25">
      <c r="A41" s="138"/>
      <c r="B41" s="139"/>
      <c r="C41" s="139"/>
      <c r="D41" s="140"/>
      <c r="E41" s="138"/>
      <c r="F41" s="139"/>
      <c r="G41" s="139"/>
      <c r="H41" s="139"/>
      <c r="I41" s="140"/>
      <c r="J41" s="98"/>
    </row>
    <row r="42" spans="1:10" x14ac:dyDescent="0.25">
      <c r="A42" s="89"/>
      <c r="B42" s="90"/>
      <c r="C42" s="97"/>
      <c r="D42" s="106"/>
      <c r="E42" s="142"/>
      <c r="F42" s="142"/>
      <c r="G42" s="142"/>
      <c r="H42" s="142"/>
      <c r="I42" s="91"/>
      <c r="J42" s="92"/>
    </row>
    <row r="43" spans="1:10" x14ac:dyDescent="0.25">
      <c r="A43" s="138"/>
      <c r="B43" s="139"/>
      <c r="C43" s="139"/>
      <c r="D43" s="140"/>
      <c r="E43" s="138"/>
      <c r="F43" s="139"/>
      <c r="G43" s="139"/>
      <c r="H43" s="139"/>
      <c r="I43" s="140"/>
      <c r="J43" s="98"/>
    </row>
    <row r="44" spans="1:10" x14ac:dyDescent="0.25">
      <c r="A44" s="107"/>
      <c r="B44" s="97"/>
      <c r="C44" s="136"/>
      <c r="D44" s="136"/>
      <c r="E44" s="122"/>
      <c r="F44" s="122"/>
      <c r="G44" s="136"/>
      <c r="H44" s="136"/>
      <c r="I44" s="136"/>
      <c r="J44" s="92"/>
    </row>
    <row r="45" spans="1:10" x14ac:dyDescent="0.25">
      <c r="A45" s="138"/>
      <c r="B45" s="139"/>
      <c r="C45" s="139"/>
      <c r="D45" s="140"/>
      <c r="E45" s="138"/>
      <c r="F45" s="139"/>
      <c r="G45" s="139"/>
      <c r="H45" s="139"/>
      <c r="I45" s="140"/>
      <c r="J45" s="98"/>
    </row>
    <row r="46" spans="1:10" x14ac:dyDescent="0.25">
      <c r="A46" s="107"/>
      <c r="B46" s="97"/>
      <c r="C46" s="97"/>
      <c r="D46" s="90"/>
      <c r="E46" s="141"/>
      <c r="F46" s="141"/>
      <c r="G46" s="136"/>
      <c r="H46" s="136"/>
      <c r="I46" s="90"/>
      <c r="J46" s="92"/>
    </row>
    <row r="47" spans="1:10" x14ac:dyDescent="0.25">
      <c r="A47" s="138"/>
      <c r="B47" s="139"/>
      <c r="C47" s="139"/>
      <c r="D47" s="140"/>
      <c r="E47" s="138"/>
      <c r="F47" s="139"/>
      <c r="G47" s="139"/>
      <c r="H47" s="139"/>
      <c r="I47" s="140"/>
      <c r="J47" s="98"/>
    </row>
    <row r="48" spans="1:10" x14ac:dyDescent="0.25">
      <c r="A48" s="107"/>
      <c r="B48" s="97"/>
      <c r="C48" s="97"/>
      <c r="D48" s="90"/>
      <c r="E48" s="122"/>
      <c r="F48" s="122"/>
      <c r="G48" s="136"/>
      <c r="H48" s="136"/>
      <c r="I48" s="90"/>
      <c r="J48" s="108" t="s">
        <v>362</v>
      </c>
    </row>
    <row r="49" spans="1:10" x14ac:dyDescent="0.25">
      <c r="A49" s="107"/>
      <c r="B49" s="97"/>
      <c r="C49" s="97"/>
      <c r="D49" s="90"/>
      <c r="E49" s="122"/>
      <c r="F49" s="122"/>
      <c r="G49" s="136"/>
      <c r="H49" s="136"/>
      <c r="I49" s="90"/>
      <c r="J49" s="108" t="s">
        <v>363</v>
      </c>
    </row>
    <row r="50" spans="1:10" ht="14.45" customHeight="1" x14ac:dyDescent="0.25">
      <c r="A50" s="115" t="s">
        <v>339</v>
      </c>
      <c r="B50" s="116"/>
      <c r="C50" s="132" t="s">
        <v>363</v>
      </c>
      <c r="D50" s="133"/>
      <c r="E50" s="134" t="s">
        <v>364</v>
      </c>
      <c r="F50" s="135"/>
      <c r="G50" s="123"/>
      <c r="H50" s="124"/>
      <c r="I50" s="124"/>
      <c r="J50" s="125"/>
    </row>
    <row r="51" spans="1:10" x14ac:dyDescent="0.25">
      <c r="A51" s="107"/>
      <c r="B51" s="97"/>
      <c r="C51" s="136"/>
      <c r="D51" s="136"/>
      <c r="E51" s="122"/>
      <c r="F51" s="122"/>
      <c r="G51" s="137" t="s">
        <v>365</v>
      </c>
      <c r="H51" s="137"/>
      <c r="I51" s="137"/>
      <c r="J51" s="81"/>
    </row>
    <row r="52" spans="1:10" ht="13.9" customHeight="1" x14ac:dyDescent="0.25">
      <c r="A52" s="115" t="s">
        <v>340</v>
      </c>
      <c r="B52" s="116"/>
      <c r="C52" s="123" t="s">
        <v>382</v>
      </c>
      <c r="D52" s="124"/>
      <c r="E52" s="124"/>
      <c r="F52" s="124"/>
      <c r="G52" s="124"/>
      <c r="H52" s="124"/>
      <c r="I52" s="124"/>
      <c r="J52" s="125"/>
    </row>
    <row r="53" spans="1:10" x14ac:dyDescent="0.25">
      <c r="A53" s="89"/>
      <c r="B53" s="90"/>
      <c r="C53" s="126" t="s">
        <v>341</v>
      </c>
      <c r="D53" s="126"/>
      <c r="E53" s="126"/>
      <c r="F53" s="126"/>
      <c r="G53" s="126"/>
      <c r="H53" s="126"/>
      <c r="I53" s="126"/>
      <c r="J53" s="92"/>
    </row>
    <row r="54" spans="1:10" x14ac:dyDescent="0.25">
      <c r="A54" s="115" t="s">
        <v>342</v>
      </c>
      <c r="B54" s="116"/>
      <c r="C54" s="127" t="s">
        <v>383</v>
      </c>
      <c r="D54" s="128"/>
      <c r="E54" s="129"/>
      <c r="F54" s="122"/>
      <c r="G54" s="122"/>
      <c r="H54" s="130"/>
      <c r="I54" s="130"/>
      <c r="J54" s="131"/>
    </row>
    <row r="55" spans="1:10" x14ac:dyDescent="0.25">
      <c r="A55" s="89"/>
      <c r="B55" s="90"/>
      <c r="C55" s="97"/>
      <c r="D55" s="90"/>
      <c r="E55" s="122"/>
      <c r="F55" s="122"/>
      <c r="G55" s="122"/>
      <c r="H55" s="122"/>
      <c r="I55" s="90"/>
      <c r="J55" s="92"/>
    </row>
    <row r="56" spans="1:10" ht="14.45" customHeight="1" x14ac:dyDescent="0.25">
      <c r="A56" s="115" t="s">
        <v>334</v>
      </c>
      <c r="B56" s="116"/>
      <c r="C56" s="117" t="s">
        <v>384</v>
      </c>
      <c r="D56" s="118"/>
      <c r="E56" s="118"/>
      <c r="F56" s="118"/>
      <c r="G56" s="118"/>
      <c r="H56" s="118"/>
      <c r="I56" s="118"/>
      <c r="J56" s="119"/>
    </row>
    <row r="57" spans="1:10" x14ac:dyDescent="0.25">
      <c r="A57" s="89"/>
      <c r="B57" s="90"/>
      <c r="C57" s="90"/>
      <c r="D57" s="90"/>
      <c r="E57" s="122"/>
      <c r="F57" s="122"/>
      <c r="G57" s="122"/>
      <c r="H57" s="122"/>
      <c r="I57" s="90"/>
      <c r="J57" s="92"/>
    </row>
    <row r="58" spans="1:10" x14ac:dyDescent="0.25">
      <c r="A58" s="115" t="s">
        <v>366</v>
      </c>
      <c r="B58" s="116"/>
      <c r="C58" s="117"/>
      <c r="D58" s="118"/>
      <c r="E58" s="118"/>
      <c r="F58" s="118"/>
      <c r="G58" s="118"/>
      <c r="H58" s="118"/>
      <c r="I58" s="118"/>
      <c r="J58" s="119"/>
    </row>
    <row r="59" spans="1:10" ht="14.45" customHeight="1" x14ac:dyDescent="0.25">
      <c r="A59" s="89"/>
      <c r="B59" s="90"/>
      <c r="C59" s="120" t="s">
        <v>367</v>
      </c>
      <c r="D59" s="120"/>
      <c r="E59" s="120"/>
      <c r="F59" s="120"/>
      <c r="G59" s="90"/>
      <c r="H59" s="90"/>
      <c r="I59" s="90"/>
      <c r="J59" s="92"/>
    </row>
    <row r="60" spans="1:10" x14ac:dyDescent="0.25">
      <c r="A60" s="115" t="s">
        <v>368</v>
      </c>
      <c r="B60" s="116"/>
      <c r="C60" s="117"/>
      <c r="D60" s="118"/>
      <c r="E60" s="118"/>
      <c r="F60" s="118"/>
      <c r="G60" s="118"/>
      <c r="H60" s="118"/>
      <c r="I60" s="118"/>
      <c r="J60" s="119"/>
    </row>
    <row r="61" spans="1:10" ht="14.45" customHeight="1" x14ac:dyDescent="0.25">
      <c r="A61" s="109"/>
      <c r="B61" s="110"/>
      <c r="C61" s="121" t="s">
        <v>369</v>
      </c>
      <c r="D61" s="121"/>
      <c r="E61" s="121"/>
      <c r="F61" s="121"/>
      <c r="G61" s="121"/>
      <c r="H61" s="110"/>
      <c r="I61" s="110"/>
      <c r="J61" s="111"/>
    </row>
    <row r="68" ht="27" customHeight="1" x14ac:dyDescent="0.25"/>
    <row r="72" ht="38.450000000000003" customHeight="1" x14ac:dyDescent="0.25"/>
  </sheetData>
  <sheetProtection algorithmName="SHA-512" hashValue="aAUsLaJKrKAFYA0iZ+DN+gyBkFyeSyQKTBCaHKQRO4siYTnvWdyR7OznSPHm0R3YPekClV/zmE7ztrz1MkULYw==" saltValue="glyGPGS4pGZvZNZuJr/ibQ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125"/>
  <sheetViews>
    <sheetView view="pageBreakPreview" topLeftCell="A97" zoomScale="120" zoomScaleNormal="100" zoomScaleSheetLayoutView="120" workbookViewId="0">
      <selection activeCell="A113" sqref="A113:B113"/>
    </sheetView>
  </sheetViews>
  <sheetFormatPr defaultColWidth="8.85546875" defaultRowHeight="12.75" x14ac:dyDescent="0.2"/>
  <cols>
    <col min="1" max="2" width="29.5703125" customWidth="1"/>
    <col min="3" max="3" width="20.85546875" customWidth="1"/>
    <col min="4" max="9" width="10.85546875" style="1" customWidth="1"/>
    <col min="10" max="10" width="9" customWidth="1"/>
    <col min="11" max="12" width="12.7109375" bestFit="1" customWidth="1"/>
    <col min="13" max="13" width="12" bestFit="1" customWidth="1"/>
    <col min="14" max="14" width="10.140625" bestFit="1" customWidth="1"/>
    <col min="15" max="16" width="11.7109375" bestFit="1" customWidth="1"/>
    <col min="17" max="17" width="13.85546875" bestFit="1" customWidth="1"/>
    <col min="18" max="19" width="15.42578125" bestFit="1" customWidth="1"/>
    <col min="20" max="20" width="13.85546875" bestFit="1" customWidth="1"/>
    <col min="21" max="22" width="15.42578125" bestFit="1" customWidth="1"/>
    <col min="23" max="23" width="14.42578125" bestFit="1" customWidth="1"/>
  </cols>
  <sheetData>
    <row r="1" spans="1:9" ht="27" customHeight="1" x14ac:dyDescent="0.2">
      <c r="A1" s="183" t="s">
        <v>68</v>
      </c>
      <c r="B1" s="184"/>
      <c r="C1" s="184"/>
      <c r="D1" s="184"/>
      <c r="E1" s="184"/>
      <c r="F1" s="184"/>
      <c r="G1" s="184"/>
      <c r="H1" s="184"/>
      <c r="I1" s="184"/>
    </row>
    <row r="2" spans="1:9" x14ac:dyDescent="0.2">
      <c r="A2" s="185" t="s">
        <v>393</v>
      </c>
      <c r="B2" s="186"/>
      <c r="C2" s="186"/>
      <c r="D2" s="186"/>
      <c r="E2" s="186"/>
      <c r="F2" s="186"/>
      <c r="G2" s="186"/>
      <c r="H2" s="186"/>
      <c r="I2" s="186"/>
    </row>
    <row r="3" spans="1:9" x14ac:dyDescent="0.2">
      <c r="A3" s="28"/>
      <c r="B3" s="29"/>
      <c r="C3" s="29"/>
      <c r="D3" s="31"/>
      <c r="E3" s="32"/>
      <c r="F3" s="31"/>
      <c r="G3" s="31"/>
      <c r="H3" s="33" t="s">
        <v>35</v>
      </c>
      <c r="I3" s="33"/>
    </row>
    <row r="4" spans="1:9" x14ac:dyDescent="0.2">
      <c r="A4" s="187" t="s">
        <v>0</v>
      </c>
      <c r="B4" s="188"/>
      <c r="C4" s="187" t="s">
        <v>77</v>
      </c>
      <c r="D4" s="173" t="s">
        <v>284</v>
      </c>
      <c r="E4" s="174"/>
      <c r="F4" s="174"/>
      <c r="G4" s="173" t="s">
        <v>293</v>
      </c>
      <c r="H4" s="174"/>
      <c r="I4" s="174"/>
    </row>
    <row r="5" spans="1:9" x14ac:dyDescent="0.2">
      <c r="A5" s="188"/>
      <c r="B5" s="188"/>
      <c r="C5" s="188"/>
      <c r="D5" s="30" t="s">
        <v>132</v>
      </c>
      <c r="E5" s="30" t="s">
        <v>133</v>
      </c>
      <c r="F5" s="30" t="s">
        <v>134</v>
      </c>
      <c r="G5" s="30" t="s">
        <v>132</v>
      </c>
      <c r="H5" s="30" t="s">
        <v>133</v>
      </c>
      <c r="I5" s="30" t="s">
        <v>134</v>
      </c>
    </row>
    <row r="6" spans="1:9" x14ac:dyDescent="0.2">
      <c r="A6" s="187">
        <v>1</v>
      </c>
      <c r="B6" s="188"/>
      <c r="C6" s="20">
        <v>2</v>
      </c>
      <c r="D6" s="34">
        <v>3</v>
      </c>
      <c r="E6" s="34">
        <v>4</v>
      </c>
      <c r="F6" s="34" t="s">
        <v>33</v>
      </c>
      <c r="G6" s="34">
        <v>6</v>
      </c>
      <c r="H6" s="34">
        <v>7</v>
      </c>
      <c r="I6" s="34" t="s">
        <v>34</v>
      </c>
    </row>
    <row r="7" spans="1:9" x14ac:dyDescent="0.2">
      <c r="A7" s="178" t="s">
        <v>1</v>
      </c>
      <c r="B7" s="179"/>
      <c r="C7" s="179"/>
      <c r="D7" s="179"/>
      <c r="E7" s="179"/>
      <c r="F7" s="179"/>
      <c r="G7" s="179"/>
      <c r="H7" s="179"/>
      <c r="I7" s="179"/>
    </row>
    <row r="8" spans="1:9" ht="12.75" customHeight="1" x14ac:dyDescent="0.2">
      <c r="A8" s="177" t="s">
        <v>136</v>
      </c>
      <c r="B8" s="176"/>
      <c r="C8" s="21">
        <v>1</v>
      </c>
      <c r="D8" s="35">
        <f>D9+D10</f>
        <v>0</v>
      </c>
      <c r="E8" s="35">
        <f>E9+E10</f>
        <v>34992963</v>
      </c>
      <c r="F8" s="35">
        <f>D8+E8</f>
        <v>34992963</v>
      </c>
      <c r="G8" s="35">
        <f t="shared" ref="G8:H8" si="0">G9+G10</f>
        <v>0</v>
      </c>
      <c r="H8" s="35">
        <f t="shared" si="0"/>
        <v>34958472</v>
      </c>
      <c r="I8" s="35">
        <f>G8+H8</f>
        <v>34958472</v>
      </c>
    </row>
    <row r="9" spans="1:9" ht="12.75" customHeight="1" x14ac:dyDescent="0.2">
      <c r="A9" s="175" t="s">
        <v>111</v>
      </c>
      <c r="B9" s="175"/>
      <c r="C9" s="22">
        <v>2</v>
      </c>
      <c r="D9" s="36">
        <v>0</v>
      </c>
      <c r="E9" s="36">
        <v>34138448</v>
      </c>
      <c r="F9" s="35">
        <f t="shared" ref="F9:F73" si="1">D9+E9</f>
        <v>34138448</v>
      </c>
      <c r="G9" s="36">
        <v>0</v>
      </c>
      <c r="H9" s="36">
        <v>34138448</v>
      </c>
      <c r="I9" s="35">
        <f>G9+H9</f>
        <v>34138448</v>
      </c>
    </row>
    <row r="10" spans="1:9" x14ac:dyDescent="0.2">
      <c r="A10" s="175" t="s">
        <v>112</v>
      </c>
      <c r="B10" s="175"/>
      <c r="C10" s="22">
        <v>3</v>
      </c>
      <c r="D10" s="36">
        <v>0</v>
      </c>
      <c r="E10" s="36">
        <v>854515</v>
      </c>
      <c r="F10" s="35">
        <f t="shared" si="1"/>
        <v>854515</v>
      </c>
      <c r="G10" s="36">
        <v>0</v>
      </c>
      <c r="H10" s="36">
        <v>820024</v>
      </c>
      <c r="I10" s="35">
        <f t="shared" ref="I10:I72" si="2">G10+H10</f>
        <v>820024</v>
      </c>
    </row>
    <row r="11" spans="1:9" x14ac:dyDescent="0.2">
      <c r="A11" s="177" t="s">
        <v>137</v>
      </c>
      <c r="B11" s="176"/>
      <c r="C11" s="21">
        <v>4</v>
      </c>
      <c r="D11" s="35">
        <f>D12+D13+D14</f>
        <v>0</v>
      </c>
      <c r="E11" s="35">
        <f>E12+E13+E14</f>
        <v>427901514</v>
      </c>
      <c r="F11" s="35">
        <f t="shared" si="1"/>
        <v>427901514</v>
      </c>
      <c r="G11" s="35">
        <f t="shared" ref="G11:H11" si="3">G12+G13+G14</f>
        <v>0</v>
      </c>
      <c r="H11" s="35">
        <f t="shared" si="3"/>
        <v>422277850</v>
      </c>
      <c r="I11" s="35">
        <f t="shared" si="2"/>
        <v>422277850</v>
      </c>
    </row>
    <row r="12" spans="1:9" x14ac:dyDescent="0.2">
      <c r="A12" s="175" t="s">
        <v>113</v>
      </c>
      <c r="B12" s="175"/>
      <c r="C12" s="22">
        <v>5</v>
      </c>
      <c r="D12" s="36">
        <v>0</v>
      </c>
      <c r="E12" s="36">
        <v>397031360</v>
      </c>
      <c r="F12" s="35">
        <f t="shared" si="1"/>
        <v>397031360</v>
      </c>
      <c r="G12" s="36">
        <v>0</v>
      </c>
      <c r="H12" s="36">
        <v>390107788</v>
      </c>
      <c r="I12" s="35">
        <f t="shared" si="2"/>
        <v>390107788</v>
      </c>
    </row>
    <row r="13" spans="1:9" x14ac:dyDescent="0.2">
      <c r="A13" s="175" t="s">
        <v>114</v>
      </c>
      <c r="B13" s="175"/>
      <c r="C13" s="22">
        <v>6</v>
      </c>
      <c r="D13" s="36">
        <v>0</v>
      </c>
      <c r="E13" s="36">
        <v>30870154</v>
      </c>
      <c r="F13" s="35">
        <f t="shared" si="1"/>
        <v>30870154</v>
      </c>
      <c r="G13" s="36">
        <v>0</v>
      </c>
      <c r="H13" s="36">
        <v>32170062</v>
      </c>
      <c r="I13" s="35">
        <f t="shared" si="2"/>
        <v>32170062</v>
      </c>
    </row>
    <row r="14" spans="1:9" x14ac:dyDescent="0.2">
      <c r="A14" s="175" t="s">
        <v>115</v>
      </c>
      <c r="B14" s="175"/>
      <c r="C14" s="22">
        <v>7</v>
      </c>
      <c r="D14" s="36">
        <v>0</v>
      </c>
      <c r="E14" s="36">
        <v>0</v>
      </c>
      <c r="F14" s="35">
        <f t="shared" si="1"/>
        <v>0</v>
      </c>
      <c r="G14" s="36">
        <v>0</v>
      </c>
      <c r="H14" s="36">
        <v>0</v>
      </c>
      <c r="I14" s="35">
        <f t="shared" si="2"/>
        <v>0</v>
      </c>
    </row>
    <row r="15" spans="1:9" x14ac:dyDescent="0.2">
      <c r="A15" s="177" t="s">
        <v>138</v>
      </c>
      <c r="B15" s="176"/>
      <c r="C15" s="21">
        <v>8</v>
      </c>
      <c r="D15" s="35">
        <f>D16+D17+D21+D40</f>
        <v>0</v>
      </c>
      <c r="E15" s="35">
        <f>E16+E17+E21+E40</f>
        <v>1766476894</v>
      </c>
      <c r="F15" s="35">
        <f t="shared" si="1"/>
        <v>1766476894</v>
      </c>
      <c r="G15" s="35">
        <f t="shared" ref="G15:H15" si="4">G16+G17+G21+G40</f>
        <v>0</v>
      </c>
      <c r="H15" s="35">
        <f t="shared" si="4"/>
        <v>1836666846</v>
      </c>
      <c r="I15" s="35">
        <f t="shared" si="2"/>
        <v>1836666846</v>
      </c>
    </row>
    <row r="16" spans="1:9" ht="22.5" customHeight="1" x14ac:dyDescent="0.2">
      <c r="A16" s="180" t="s">
        <v>139</v>
      </c>
      <c r="B16" s="175"/>
      <c r="C16" s="22">
        <v>9</v>
      </c>
      <c r="D16" s="36">
        <v>0</v>
      </c>
      <c r="E16" s="36">
        <v>537116122</v>
      </c>
      <c r="F16" s="35">
        <f t="shared" si="1"/>
        <v>537116122</v>
      </c>
      <c r="G16" s="36">
        <v>0</v>
      </c>
      <c r="H16" s="36">
        <v>529333194</v>
      </c>
      <c r="I16" s="35">
        <f t="shared" si="2"/>
        <v>529333194</v>
      </c>
    </row>
    <row r="17" spans="1:9" ht="29.25" customHeight="1" x14ac:dyDescent="0.2">
      <c r="A17" s="177" t="s">
        <v>140</v>
      </c>
      <c r="B17" s="176"/>
      <c r="C17" s="21">
        <v>10</v>
      </c>
      <c r="D17" s="35">
        <f>D18+D19+D20</f>
        <v>0</v>
      </c>
      <c r="E17" s="35">
        <f>E18+E19+E20</f>
        <v>51061441</v>
      </c>
      <c r="F17" s="35">
        <f t="shared" si="1"/>
        <v>51061441</v>
      </c>
      <c r="G17" s="35">
        <f>G18+G19+G20</f>
        <v>0</v>
      </c>
      <c r="H17" s="35">
        <f t="shared" ref="H17" si="5">H18+H19+H20</f>
        <v>51061441</v>
      </c>
      <c r="I17" s="35">
        <f t="shared" si="2"/>
        <v>51061441</v>
      </c>
    </row>
    <row r="18" spans="1:9" x14ac:dyDescent="0.2">
      <c r="A18" s="175" t="s">
        <v>116</v>
      </c>
      <c r="B18" s="175"/>
      <c r="C18" s="22">
        <v>11</v>
      </c>
      <c r="D18" s="36">
        <v>0</v>
      </c>
      <c r="E18" s="36">
        <v>0</v>
      </c>
      <c r="F18" s="35">
        <f t="shared" si="1"/>
        <v>0</v>
      </c>
      <c r="G18" s="36">
        <v>0</v>
      </c>
      <c r="H18" s="36">
        <v>0</v>
      </c>
      <c r="I18" s="35">
        <f t="shared" si="2"/>
        <v>0</v>
      </c>
    </row>
    <row r="19" spans="1:9" x14ac:dyDescent="0.2">
      <c r="A19" s="175" t="s">
        <v>117</v>
      </c>
      <c r="B19" s="175"/>
      <c r="C19" s="22">
        <v>12</v>
      </c>
      <c r="D19" s="36">
        <v>0</v>
      </c>
      <c r="E19" s="36">
        <v>51061441</v>
      </c>
      <c r="F19" s="35">
        <f t="shared" si="1"/>
        <v>51061441</v>
      </c>
      <c r="G19" s="36">
        <v>0</v>
      </c>
      <c r="H19" s="36">
        <v>51061441</v>
      </c>
      <c r="I19" s="35">
        <f t="shared" si="2"/>
        <v>51061441</v>
      </c>
    </row>
    <row r="20" spans="1:9" x14ac:dyDescent="0.2">
      <c r="A20" s="175" t="s">
        <v>141</v>
      </c>
      <c r="B20" s="175"/>
      <c r="C20" s="22">
        <v>13</v>
      </c>
      <c r="D20" s="36">
        <v>0</v>
      </c>
      <c r="E20" s="36">
        <v>0</v>
      </c>
      <c r="F20" s="35">
        <f t="shared" si="1"/>
        <v>0</v>
      </c>
      <c r="G20" s="36">
        <v>0</v>
      </c>
      <c r="H20" s="36">
        <v>0</v>
      </c>
      <c r="I20" s="35">
        <f t="shared" si="2"/>
        <v>0</v>
      </c>
    </row>
    <row r="21" spans="1:9" x14ac:dyDescent="0.2">
      <c r="A21" s="177" t="s">
        <v>142</v>
      </c>
      <c r="B21" s="176"/>
      <c r="C21" s="21">
        <v>14</v>
      </c>
      <c r="D21" s="35">
        <f>D22+D25+D30+D36</f>
        <v>0</v>
      </c>
      <c r="E21" s="35">
        <f>E22+E25+E30+E36</f>
        <v>1178299331</v>
      </c>
      <c r="F21" s="35">
        <f t="shared" si="1"/>
        <v>1178299331</v>
      </c>
      <c r="G21" s="35">
        <f t="shared" ref="G21:H21" si="6">G22+G25+G30+G36</f>
        <v>0</v>
      </c>
      <c r="H21" s="35">
        <f t="shared" si="6"/>
        <v>1256272211</v>
      </c>
      <c r="I21" s="35">
        <f t="shared" si="2"/>
        <v>1256272211</v>
      </c>
    </row>
    <row r="22" spans="1:9" x14ac:dyDescent="0.2">
      <c r="A22" s="176" t="s">
        <v>143</v>
      </c>
      <c r="B22" s="176"/>
      <c r="C22" s="21">
        <v>15</v>
      </c>
      <c r="D22" s="35">
        <f>D23+D24</f>
        <v>0</v>
      </c>
      <c r="E22" s="35">
        <f>E23+E24</f>
        <v>0</v>
      </c>
      <c r="F22" s="35">
        <f t="shared" si="1"/>
        <v>0</v>
      </c>
      <c r="G22" s="35">
        <f t="shared" ref="G22:H22" si="7">G23+G24</f>
        <v>0</v>
      </c>
      <c r="H22" s="35">
        <f t="shared" si="7"/>
        <v>0</v>
      </c>
      <c r="I22" s="35">
        <f t="shared" si="2"/>
        <v>0</v>
      </c>
    </row>
    <row r="23" spans="1:9" x14ac:dyDescent="0.2">
      <c r="A23" s="175" t="s">
        <v>144</v>
      </c>
      <c r="B23" s="175"/>
      <c r="C23" s="22">
        <v>16</v>
      </c>
      <c r="D23" s="36">
        <v>0</v>
      </c>
      <c r="E23" s="36">
        <v>0</v>
      </c>
      <c r="F23" s="35">
        <f t="shared" si="1"/>
        <v>0</v>
      </c>
      <c r="G23" s="36">
        <v>0</v>
      </c>
      <c r="H23" s="36">
        <v>0</v>
      </c>
      <c r="I23" s="35">
        <f t="shared" si="2"/>
        <v>0</v>
      </c>
    </row>
    <row r="24" spans="1:9" x14ac:dyDescent="0.2">
      <c r="A24" s="175" t="s">
        <v>145</v>
      </c>
      <c r="B24" s="175"/>
      <c r="C24" s="22">
        <v>17</v>
      </c>
      <c r="D24" s="36">
        <v>0</v>
      </c>
      <c r="E24" s="36">
        <v>0</v>
      </c>
      <c r="F24" s="35">
        <f t="shared" si="1"/>
        <v>0</v>
      </c>
      <c r="G24" s="36">
        <v>0</v>
      </c>
      <c r="H24" s="36">
        <v>0</v>
      </c>
      <c r="I24" s="35">
        <f t="shared" si="2"/>
        <v>0</v>
      </c>
    </row>
    <row r="25" spans="1:9" x14ac:dyDescent="0.2">
      <c r="A25" s="176" t="s">
        <v>146</v>
      </c>
      <c r="B25" s="176"/>
      <c r="C25" s="21">
        <v>18</v>
      </c>
      <c r="D25" s="35">
        <f>D26+D27+D28+D29</f>
        <v>0</v>
      </c>
      <c r="E25" s="35">
        <f>E26+E27+E28+E29</f>
        <v>620056221</v>
      </c>
      <c r="F25" s="35">
        <f t="shared" si="1"/>
        <v>620056221</v>
      </c>
      <c r="G25" s="35">
        <f t="shared" ref="G25:H25" si="8">G26+G27+G28+G29</f>
        <v>0</v>
      </c>
      <c r="H25" s="35">
        <f t="shared" si="8"/>
        <v>634364191</v>
      </c>
      <c r="I25" s="35">
        <f t="shared" si="2"/>
        <v>634364191</v>
      </c>
    </row>
    <row r="26" spans="1:9" x14ac:dyDescent="0.2">
      <c r="A26" s="175" t="s">
        <v>147</v>
      </c>
      <c r="B26" s="175"/>
      <c r="C26" s="22">
        <v>19</v>
      </c>
      <c r="D26" s="36">
        <v>0</v>
      </c>
      <c r="E26" s="36">
        <v>430330280</v>
      </c>
      <c r="F26" s="35">
        <f t="shared" si="1"/>
        <v>430330280</v>
      </c>
      <c r="G26" s="36">
        <v>0</v>
      </c>
      <c r="H26" s="36">
        <v>431600082</v>
      </c>
      <c r="I26" s="35">
        <f t="shared" si="2"/>
        <v>431600082</v>
      </c>
    </row>
    <row r="27" spans="1:9" x14ac:dyDescent="0.2">
      <c r="A27" s="175" t="s">
        <v>148</v>
      </c>
      <c r="B27" s="175"/>
      <c r="C27" s="22">
        <v>20</v>
      </c>
      <c r="D27" s="36">
        <v>0</v>
      </c>
      <c r="E27" s="36">
        <v>129746936</v>
      </c>
      <c r="F27" s="35">
        <f t="shared" si="1"/>
        <v>129746936</v>
      </c>
      <c r="G27" s="36">
        <v>0</v>
      </c>
      <c r="H27" s="36">
        <v>143015019</v>
      </c>
      <c r="I27" s="35">
        <f t="shared" si="2"/>
        <v>143015019</v>
      </c>
    </row>
    <row r="28" spans="1:9" x14ac:dyDescent="0.2">
      <c r="A28" s="175" t="s">
        <v>118</v>
      </c>
      <c r="B28" s="175"/>
      <c r="C28" s="22">
        <v>21</v>
      </c>
      <c r="D28" s="36">
        <v>0</v>
      </c>
      <c r="E28" s="36">
        <v>10195388</v>
      </c>
      <c r="F28" s="35">
        <f t="shared" si="1"/>
        <v>10195388</v>
      </c>
      <c r="G28" s="36">
        <v>0</v>
      </c>
      <c r="H28" s="36">
        <v>9965473</v>
      </c>
      <c r="I28" s="35">
        <f t="shared" si="2"/>
        <v>9965473</v>
      </c>
    </row>
    <row r="29" spans="1:9" x14ac:dyDescent="0.2">
      <c r="A29" s="175" t="s">
        <v>149</v>
      </c>
      <c r="B29" s="175"/>
      <c r="C29" s="22">
        <v>22</v>
      </c>
      <c r="D29" s="36">
        <v>0</v>
      </c>
      <c r="E29" s="36">
        <v>49783617</v>
      </c>
      <c r="F29" s="35">
        <f t="shared" si="1"/>
        <v>49783617</v>
      </c>
      <c r="G29" s="36">
        <v>0</v>
      </c>
      <c r="H29" s="36">
        <v>49783617</v>
      </c>
      <c r="I29" s="35">
        <f t="shared" si="2"/>
        <v>49783617</v>
      </c>
    </row>
    <row r="30" spans="1:9" ht="21" customHeight="1" x14ac:dyDescent="0.2">
      <c r="A30" s="176" t="s">
        <v>150</v>
      </c>
      <c r="B30" s="176"/>
      <c r="C30" s="21">
        <v>23</v>
      </c>
      <c r="D30" s="35">
        <f>D31+D32+D33+D34+D35</f>
        <v>0</v>
      </c>
      <c r="E30" s="35">
        <f>E31+E32+E33+E34+E35</f>
        <v>0</v>
      </c>
      <c r="F30" s="35">
        <f t="shared" si="1"/>
        <v>0</v>
      </c>
      <c r="G30" s="35">
        <f t="shared" ref="G30:H30" si="9">G31+G32+G33+G34+G35</f>
        <v>0</v>
      </c>
      <c r="H30" s="35">
        <f t="shared" si="9"/>
        <v>0</v>
      </c>
      <c r="I30" s="35">
        <f t="shared" si="2"/>
        <v>0</v>
      </c>
    </row>
    <row r="31" spans="1:9" x14ac:dyDescent="0.2">
      <c r="A31" s="175" t="s">
        <v>151</v>
      </c>
      <c r="B31" s="175"/>
      <c r="C31" s="22">
        <v>24</v>
      </c>
      <c r="D31" s="36">
        <v>0</v>
      </c>
      <c r="E31" s="36">
        <v>0</v>
      </c>
      <c r="F31" s="35">
        <f t="shared" si="1"/>
        <v>0</v>
      </c>
      <c r="G31" s="36">
        <v>0</v>
      </c>
      <c r="H31" s="36">
        <v>0</v>
      </c>
      <c r="I31" s="35">
        <f t="shared" si="2"/>
        <v>0</v>
      </c>
    </row>
    <row r="32" spans="1:9" x14ac:dyDescent="0.2">
      <c r="A32" s="175" t="s">
        <v>152</v>
      </c>
      <c r="B32" s="175"/>
      <c r="C32" s="22">
        <v>25</v>
      </c>
      <c r="D32" s="36">
        <v>0</v>
      </c>
      <c r="E32" s="36">
        <v>0</v>
      </c>
      <c r="F32" s="35">
        <f t="shared" si="1"/>
        <v>0</v>
      </c>
      <c r="G32" s="36">
        <v>0</v>
      </c>
      <c r="H32" s="36">
        <v>0</v>
      </c>
      <c r="I32" s="35">
        <f t="shared" si="2"/>
        <v>0</v>
      </c>
    </row>
    <row r="33" spans="1:9" x14ac:dyDescent="0.2">
      <c r="A33" s="175" t="s">
        <v>153</v>
      </c>
      <c r="B33" s="175"/>
      <c r="C33" s="22">
        <v>26</v>
      </c>
      <c r="D33" s="36">
        <v>0</v>
      </c>
      <c r="E33" s="36">
        <v>0</v>
      </c>
      <c r="F33" s="35">
        <f t="shared" si="1"/>
        <v>0</v>
      </c>
      <c r="G33" s="36">
        <v>0</v>
      </c>
      <c r="H33" s="36">
        <v>0</v>
      </c>
      <c r="I33" s="35">
        <f t="shared" si="2"/>
        <v>0</v>
      </c>
    </row>
    <row r="34" spans="1:9" x14ac:dyDescent="0.2">
      <c r="A34" s="175" t="s">
        <v>119</v>
      </c>
      <c r="B34" s="175"/>
      <c r="C34" s="22">
        <v>27</v>
      </c>
      <c r="D34" s="36">
        <v>0</v>
      </c>
      <c r="E34" s="36">
        <v>0</v>
      </c>
      <c r="F34" s="35">
        <f t="shared" si="1"/>
        <v>0</v>
      </c>
      <c r="G34" s="36">
        <v>0</v>
      </c>
      <c r="H34" s="36">
        <v>0</v>
      </c>
      <c r="I34" s="35">
        <f t="shared" si="2"/>
        <v>0</v>
      </c>
    </row>
    <row r="35" spans="1:9" x14ac:dyDescent="0.2">
      <c r="A35" s="175" t="s">
        <v>154</v>
      </c>
      <c r="B35" s="175"/>
      <c r="C35" s="22">
        <v>28</v>
      </c>
      <c r="D35" s="36">
        <v>0</v>
      </c>
      <c r="E35" s="36">
        <v>0</v>
      </c>
      <c r="F35" s="35">
        <f t="shared" si="1"/>
        <v>0</v>
      </c>
      <c r="G35" s="36">
        <v>0</v>
      </c>
      <c r="H35" s="36">
        <v>0</v>
      </c>
      <c r="I35" s="35">
        <f t="shared" si="2"/>
        <v>0</v>
      </c>
    </row>
    <row r="36" spans="1:9" x14ac:dyDescent="0.2">
      <c r="A36" s="176" t="s">
        <v>155</v>
      </c>
      <c r="B36" s="176"/>
      <c r="C36" s="21">
        <v>29</v>
      </c>
      <c r="D36" s="35">
        <f>D37+D38+D39</f>
        <v>0</v>
      </c>
      <c r="E36" s="35">
        <f>E37+E38+E39</f>
        <v>558243110</v>
      </c>
      <c r="F36" s="35">
        <f t="shared" si="1"/>
        <v>558243110</v>
      </c>
      <c r="G36" s="35">
        <f t="shared" ref="G36:H36" si="10">G37+G38+G39</f>
        <v>0</v>
      </c>
      <c r="H36" s="35">
        <f t="shared" si="10"/>
        <v>621908020</v>
      </c>
      <c r="I36" s="35">
        <f t="shared" si="2"/>
        <v>621908020</v>
      </c>
    </row>
    <row r="37" spans="1:9" x14ac:dyDescent="0.2">
      <c r="A37" s="175" t="s">
        <v>156</v>
      </c>
      <c r="B37" s="175"/>
      <c r="C37" s="22">
        <v>30</v>
      </c>
      <c r="D37" s="36">
        <v>0</v>
      </c>
      <c r="E37" s="36">
        <v>151405019</v>
      </c>
      <c r="F37" s="35">
        <f t="shared" si="1"/>
        <v>151405019</v>
      </c>
      <c r="G37" s="36">
        <v>0</v>
      </c>
      <c r="H37" s="36">
        <v>200334867</v>
      </c>
      <c r="I37" s="35">
        <f t="shared" si="2"/>
        <v>200334867</v>
      </c>
    </row>
    <row r="38" spans="1:9" x14ac:dyDescent="0.2">
      <c r="A38" s="175" t="s">
        <v>120</v>
      </c>
      <c r="B38" s="175"/>
      <c r="C38" s="22">
        <v>31</v>
      </c>
      <c r="D38" s="36">
        <v>0</v>
      </c>
      <c r="E38" s="36">
        <v>406838091</v>
      </c>
      <c r="F38" s="35">
        <f t="shared" si="1"/>
        <v>406838091</v>
      </c>
      <c r="G38" s="36">
        <v>0</v>
      </c>
      <c r="H38" s="36">
        <v>421573153</v>
      </c>
      <c r="I38" s="35">
        <f t="shared" si="2"/>
        <v>421573153</v>
      </c>
    </row>
    <row r="39" spans="1:9" x14ac:dyDescent="0.2">
      <c r="A39" s="175" t="s">
        <v>157</v>
      </c>
      <c r="B39" s="175"/>
      <c r="C39" s="22">
        <v>32</v>
      </c>
      <c r="D39" s="36">
        <v>0</v>
      </c>
      <c r="E39" s="36">
        <v>0</v>
      </c>
      <c r="F39" s="35">
        <f t="shared" si="1"/>
        <v>0</v>
      </c>
      <c r="G39" s="36">
        <v>0</v>
      </c>
      <c r="H39" s="36">
        <v>0</v>
      </c>
      <c r="I39" s="35">
        <f t="shared" si="2"/>
        <v>0</v>
      </c>
    </row>
    <row r="40" spans="1:9" x14ac:dyDescent="0.2">
      <c r="A40" s="180" t="s">
        <v>158</v>
      </c>
      <c r="B40" s="175"/>
      <c r="C40" s="22">
        <v>33</v>
      </c>
      <c r="D40" s="36">
        <v>0</v>
      </c>
      <c r="E40" s="36">
        <v>0</v>
      </c>
      <c r="F40" s="35">
        <f t="shared" si="1"/>
        <v>0</v>
      </c>
      <c r="G40" s="36">
        <v>0</v>
      </c>
      <c r="H40" s="36">
        <v>0</v>
      </c>
      <c r="I40" s="35">
        <f t="shared" si="2"/>
        <v>0</v>
      </c>
    </row>
    <row r="41" spans="1:9" x14ac:dyDescent="0.2">
      <c r="A41" s="180" t="s">
        <v>159</v>
      </c>
      <c r="B41" s="175"/>
      <c r="C41" s="22">
        <v>34</v>
      </c>
      <c r="D41" s="36">
        <v>0</v>
      </c>
      <c r="E41" s="36">
        <v>0</v>
      </c>
      <c r="F41" s="35">
        <f t="shared" si="1"/>
        <v>0</v>
      </c>
      <c r="G41" s="36">
        <v>0</v>
      </c>
      <c r="H41" s="36">
        <v>0</v>
      </c>
      <c r="I41" s="35">
        <f t="shared" si="2"/>
        <v>0</v>
      </c>
    </row>
    <row r="42" spans="1:9" x14ac:dyDescent="0.2">
      <c r="A42" s="177" t="s">
        <v>160</v>
      </c>
      <c r="B42" s="176"/>
      <c r="C42" s="21">
        <v>35</v>
      </c>
      <c r="D42" s="35">
        <f>D43+D44+D45+D46+D47+D48+D49</f>
        <v>0</v>
      </c>
      <c r="E42" s="35">
        <f>E43+E44+E45+E46+E47+E48+E49</f>
        <v>51068164</v>
      </c>
      <c r="F42" s="35">
        <f t="shared" si="1"/>
        <v>51068164</v>
      </c>
      <c r="G42" s="35">
        <f>G43+G44+G45+G46+G47+G48+G49</f>
        <v>0</v>
      </c>
      <c r="H42" s="35">
        <f>H43+H44+H45+H46+H47+H48+H49</f>
        <v>63181863</v>
      </c>
      <c r="I42" s="35">
        <f t="shared" si="2"/>
        <v>63181863</v>
      </c>
    </row>
    <row r="43" spans="1:9" x14ac:dyDescent="0.2">
      <c r="A43" s="175" t="s">
        <v>161</v>
      </c>
      <c r="B43" s="175"/>
      <c r="C43" s="22">
        <v>36</v>
      </c>
      <c r="D43" s="36">
        <v>0</v>
      </c>
      <c r="E43" s="36">
        <v>22708901</v>
      </c>
      <c r="F43" s="35">
        <f t="shared" si="1"/>
        <v>22708901</v>
      </c>
      <c r="G43" s="36">
        <v>0</v>
      </c>
      <c r="H43" s="36">
        <v>20599827</v>
      </c>
      <c r="I43" s="35">
        <f t="shared" si="2"/>
        <v>20599827</v>
      </c>
    </row>
    <row r="44" spans="1:9" x14ac:dyDescent="0.2">
      <c r="A44" s="175" t="s">
        <v>162</v>
      </c>
      <c r="B44" s="175"/>
      <c r="C44" s="22">
        <v>37</v>
      </c>
      <c r="D44" s="36">
        <v>0</v>
      </c>
      <c r="E44" s="36">
        <v>0</v>
      </c>
      <c r="F44" s="35">
        <f t="shared" si="1"/>
        <v>0</v>
      </c>
      <c r="G44" s="36">
        <v>0</v>
      </c>
      <c r="H44" s="36">
        <v>0</v>
      </c>
      <c r="I44" s="35">
        <f t="shared" si="2"/>
        <v>0</v>
      </c>
    </row>
    <row r="45" spans="1:9" x14ac:dyDescent="0.2">
      <c r="A45" s="175" t="s">
        <v>121</v>
      </c>
      <c r="B45" s="175"/>
      <c r="C45" s="22">
        <v>38</v>
      </c>
      <c r="D45" s="36">
        <v>0</v>
      </c>
      <c r="E45" s="36">
        <v>28359263</v>
      </c>
      <c r="F45" s="35">
        <f t="shared" si="1"/>
        <v>28359263</v>
      </c>
      <c r="G45" s="36">
        <v>0</v>
      </c>
      <c r="H45" s="36">
        <v>42582036</v>
      </c>
      <c r="I45" s="35">
        <f t="shared" si="2"/>
        <v>42582036</v>
      </c>
    </row>
    <row r="46" spans="1:9" x14ac:dyDescent="0.2">
      <c r="A46" s="175" t="s">
        <v>163</v>
      </c>
      <c r="B46" s="175"/>
      <c r="C46" s="22">
        <v>39</v>
      </c>
      <c r="D46" s="36">
        <v>0</v>
      </c>
      <c r="E46" s="36">
        <v>0</v>
      </c>
      <c r="F46" s="35">
        <f t="shared" si="1"/>
        <v>0</v>
      </c>
      <c r="G46" s="36">
        <v>0</v>
      </c>
      <c r="H46" s="36">
        <v>0</v>
      </c>
      <c r="I46" s="35">
        <f t="shared" si="2"/>
        <v>0</v>
      </c>
    </row>
    <row r="47" spans="1:9" x14ac:dyDescent="0.2">
      <c r="A47" s="175" t="s">
        <v>106</v>
      </c>
      <c r="B47" s="175"/>
      <c r="C47" s="22">
        <v>40</v>
      </c>
      <c r="D47" s="36">
        <v>0</v>
      </c>
      <c r="E47" s="36">
        <v>0</v>
      </c>
      <c r="F47" s="35">
        <f t="shared" si="1"/>
        <v>0</v>
      </c>
      <c r="G47" s="36">
        <v>0</v>
      </c>
      <c r="H47" s="36">
        <v>0</v>
      </c>
      <c r="I47" s="35">
        <f t="shared" si="2"/>
        <v>0</v>
      </c>
    </row>
    <row r="48" spans="1:9" x14ac:dyDescent="0.2">
      <c r="A48" s="175" t="s">
        <v>164</v>
      </c>
      <c r="B48" s="175"/>
      <c r="C48" s="22">
        <v>41</v>
      </c>
      <c r="D48" s="36">
        <v>0</v>
      </c>
      <c r="E48" s="36">
        <v>0</v>
      </c>
      <c r="F48" s="35">
        <f t="shared" si="1"/>
        <v>0</v>
      </c>
      <c r="G48" s="36">
        <v>0</v>
      </c>
      <c r="H48" s="36">
        <v>0</v>
      </c>
      <c r="I48" s="35">
        <f t="shared" si="2"/>
        <v>0</v>
      </c>
    </row>
    <row r="49" spans="1:9" ht="31.5" customHeight="1" x14ac:dyDescent="0.2">
      <c r="A49" s="175" t="s">
        <v>165</v>
      </c>
      <c r="B49" s="175"/>
      <c r="C49" s="22">
        <v>42</v>
      </c>
      <c r="D49" s="36">
        <v>0</v>
      </c>
      <c r="E49" s="36">
        <v>0</v>
      </c>
      <c r="F49" s="35">
        <f t="shared" si="1"/>
        <v>0</v>
      </c>
      <c r="G49" s="36">
        <v>0</v>
      </c>
      <c r="H49" s="36">
        <v>0</v>
      </c>
      <c r="I49" s="35">
        <f t="shared" si="2"/>
        <v>0</v>
      </c>
    </row>
    <row r="50" spans="1:9" x14ac:dyDescent="0.2">
      <c r="A50" s="177" t="s">
        <v>166</v>
      </c>
      <c r="B50" s="176"/>
      <c r="C50" s="21">
        <v>43</v>
      </c>
      <c r="D50" s="35">
        <f>D51+D52</f>
        <v>0</v>
      </c>
      <c r="E50" s="35">
        <f>E51+E52</f>
        <v>32996186</v>
      </c>
      <c r="F50" s="35">
        <f t="shared" si="1"/>
        <v>32996186</v>
      </c>
      <c r="G50" s="35">
        <f>G51+G52</f>
        <v>0</v>
      </c>
      <c r="H50" s="35">
        <f>H51+H52</f>
        <v>39310886</v>
      </c>
      <c r="I50" s="35">
        <f t="shared" si="2"/>
        <v>39310886</v>
      </c>
    </row>
    <row r="51" spans="1:9" x14ac:dyDescent="0.2">
      <c r="A51" s="175" t="s">
        <v>122</v>
      </c>
      <c r="B51" s="175"/>
      <c r="C51" s="22">
        <v>44</v>
      </c>
      <c r="D51" s="36">
        <v>0</v>
      </c>
      <c r="E51" s="36">
        <v>30838615</v>
      </c>
      <c r="F51" s="35">
        <f t="shared" si="1"/>
        <v>30838615</v>
      </c>
      <c r="G51" s="36">
        <v>0</v>
      </c>
      <c r="H51" s="36">
        <v>25574527</v>
      </c>
      <c r="I51" s="35">
        <f t="shared" si="2"/>
        <v>25574527</v>
      </c>
    </row>
    <row r="52" spans="1:9" x14ac:dyDescent="0.2">
      <c r="A52" s="175" t="s">
        <v>123</v>
      </c>
      <c r="B52" s="175"/>
      <c r="C52" s="22">
        <v>45</v>
      </c>
      <c r="D52" s="36">
        <v>0</v>
      </c>
      <c r="E52" s="36">
        <v>2157571</v>
      </c>
      <c r="F52" s="35">
        <f t="shared" si="1"/>
        <v>2157571</v>
      </c>
      <c r="G52" s="36">
        <v>0</v>
      </c>
      <c r="H52" s="36">
        <v>13736359</v>
      </c>
      <c r="I52" s="35">
        <f t="shared" si="2"/>
        <v>13736359</v>
      </c>
    </row>
    <row r="53" spans="1:9" x14ac:dyDescent="0.2">
      <c r="A53" s="177" t="s">
        <v>167</v>
      </c>
      <c r="B53" s="176"/>
      <c r="C53" s="21">
        <v>46</v>
      </c>
      <c r="D53" s="35">
        <f>D54+D57+D58</f>
        <v>0</v>
      </c>
      <c r="E53" s="35">
        <f>E54+E57+E58</f>
        <v>354573481</v>
      </c>
      <c r="F53" s="35">
        <f t="shared" si="1"/>
        <v>354573481</v>
      </c>
      <c r="G53" s="35">
        <f>G54+G57+G58</f>
        <v>0</v>
      </c>
      <c r="H53" s="35">
        <f>H54+H57+H58</f>
        <v>374082251</v>
      </c>
      <c r="I53" s="35">
        <f t="shared" si="2"/>
        <v>374082251</v>
      </c>
    </row>
    <row r="54" spans="1:9" x14ac:dyDescent="0.2">
      <c r="A54" s="177" t="s">
        <v>168</v>
      </c>
      <c r="B54" s="176"/>
      <c r="C54" s="21">
        <v>47</v>
      </c>
      <c r="D54" s="35">
        <f>D55+D56</f>
        <v>0</v>
      </c>
      <c r="E54" s="35">
        <f>E55+E56</f>
        <v>199433319</v>
      </c>
      <c r="F54" s="35">
        <f t="shared" si="1"/>
        <v>199433319</v>
      </c>
      <c r="G54" s="35">
        <f>G55+G56</f>
        <v>0</v>
      </c>
      <c r="H54" s="35">
        <f>H55+H56</f>
        <v>228569170</v>
      </c>
      <c r="I54" s="35">
        <f t="shared" si="2"/>
        <v>228569170</v>
      </c>
    </row>
    <row r="55" spans="1:9" x14ac:dyDescent="0.2">
      <c r="A55" s="175" t="s">
        <v>107</v>
      </c>
      <c r="B55" s="175"/>
      <c r="C55" s="22">
        <v>48</v>
      </c>
      <c r="D55" s="36">
        <v>0</v>
      </c>
      <c r="E55" s="36">
        <v>185712424</v>
      </c>
      <c r="F55" s="35">
        <f t="shared" si="1"/>
        <v>185712424</v>
      </c>
      <c r="G55" s="36">
        <v>0</v>
      </c>
      <c r="H55" s="36">
        <v>210439308</v>
      </c>
      <c r="I55" s="35">
        <f t="shared" si="2"/>
        <v>210439308</v>
      </c>
    </row>
    <row r="56" spans="1:9" x14ac:dyDescent="0.2">
      <c r="A56" s="175" t="s">
        <v>169</v>
      </c>
      <c r="B56" s="175"/>
      <c r="C56" s="22">
        <v>49</v>
      </c>
      <c r="D56" s="36">
        <v>0</v>
      </c>
      <c r="E56" s="36">
        <v>13720895</v>
      </c>
      <c r="F56" s="35">
        <f t="shared" si="1"/>
        <v>13720895</v>
      </c>
      <c r="G56" s="36">
        <v>0</v>
      </c>
      <c r="H56" s="36">
        <v>18129862</v>
      </c>
      <c r="I56" s="35">
        <f t="shared" si="2"/>
        <v>18129862</v>
      </c>
    </row>
    <row r="57" spans="1:9" x14ac:dyDescent="0.2">
      <c r="A57" s="180" t="s">
        <v>170</v>
      </c>
      <c r="B57" s="175"/>
      <c r="C57" s="22">
        <v>50</v>
      </c>
      <c r="D57" s="36">
        <v>0</v>
      </c>
      <c r="E57" s="36">
        <v>2107378</v>
      </c>
      <c r="F57" s="35">
        <f t="shared" si="1"/>
        <v>2107378</v>
      </c>
      <c r="G57" s="36">
        <v>0</v>
      </c>
      <c r="H57" s="36">
        <v>844283</v>
      </c>
      <c r="I57" s="35">
        <f t="shared" si="2"/>
        <v>844283</v>
      </c>
    </row>
    <row r="58" spans="1:9" x14ac:dyDescent="0.2">
      <c r="A58" s="177" t="s">
        <v>171</v>
      </c>
      <c r="B58" s="176"/>
      <c r="C58" s="21">
        <v>51</v>
      </c>
      <c r="D58" s="35">
        <f>D59+D60+D61</f>
        <v>0</v>
      </c>
      <c r="E58" s="35">
        <f>E59+E60+E61</f>
        <v>153032784</v>
      </c>
      <c r="F58" s="35">
        <f t="shared" si="1"/>
        <v>153032784</v>
      </c>
      <c r="G58" s="35">
        <f>G59+G60+G61</f>
        <v>0</v>
      </c>
      <c r="H58" s="35">
        <f>H59+H60+H61</f>
        <v>144668798</v>
      </c>
      <c r="I58" s="35">
        <f t="shared" si="2"/>
        <v>144668798</v>
      </c>
    </row>
    <row r="59" spans="1:9" x14ac:dyDescent="0.2">
      <c r="A59" s="175" t="s">
        <v>105</v>
      </c>
      <c r="B59" s="175"/>
      <c r="C59" s="22">
        <v>52</v>
      </c>
      <c r="D59" s="36">
        <v>0</v>
      </c>
      <c r="E59" s="36">
        <v>37060944</v>
      </c>
      <c r="F59" s="35">
        <f t="shared" si="1"/>
        <v>37060944</v>
      </c>
      <c r="G59" s="36">
        <v>0</v>
      </c>
      <c r="H59" s="36">
        <v>47573518</v>
      </c>
      <c r="I59" s="35">
        <f t="shared" si="2"/>
        <v>47573518</v>
      </c>
    </row>
    <row r="60" spans="1:9" x14ac:dyDescent="0.2">
      <c r="A60" s="175" t="s">
        <v>172</v>
      </c>
      <c r="B60" s="175"/>
      <c r="C60" s="22">
        <v>53</v>
      </c>
      <c r="D60" s="36">
        <v>0</v>
      </c>
      <c r="E60" s="36">
        <v>18332092</v>
      </c>
      <c r="F60" s="35">
        <f t="shared" si="1"/>
        <v>18332092</v>
      </c>
      <c r="G60" s="36">
        <v>0</v>
      </c>
      <c r="H60" s="36">
        <v>24800405</v>
      </c>
      <c r="I60" s="35">
        <f t="shared" si="2"/>
        <v>24800405</v>
      </c>
    </row>
    <row r="61" spans="1:9" x14ac:dyDescent="0.2">
      <c r="A61" s="175" t="s">
        <v>124</v>
      </c>
      <c r="B61" s="175"/>
      <c r="C61" s="22">
        <v>54</v>
      </c>
      <c r="D61" s="36">
        <v>0</v>
      </c>
      <c r="E61" s="36">
        <v>97639748</v>
      </c>
      <c r="F61" s="35">
        <f t="shared" si="1"/>
        <v>97639748</v>
      </c>
      <c r="G61" s="36">
        <v>0</v>
      </c>
      <c r="H61" s="36">
        <v>72294875</v>
      </c>
      <c r="I61" s="35">
        <f t="shared" si="2"/>
        <v>72294875</v>
      </c>
    </row>
    <row r="62" spans="1:9" x14ac:dyDescent="0.2">
      <c r="A62" s="177" t="s">
        <v>173</v>
      </c>
      <c r="B62" s="176"/>
      <c r="C62" s="21">
        <v>55</v>
      </c>
      <c r="D62" s="35">
        <f>D63+D67+D68</f>
        <v>0</v>
      </c>
      <c r="E62" s="35">
        <f>E63+E67+E68</f>
        <v>116378079</v>
      </c>
      <c r="F62" s="35">
        <f t="shared" si="1"/>
        <v>116378079</v>
      </c>
      <c r="G62" s="35">
        <f>G63+G67+G68</f>
        <v>0</v>
      </c>
      <c r="H62" s="35">
        <f>H63+H67+H68</f>
        <v>190831700</v>
      </c>
      <c r="I62" s="35">
        <f t="shared" si="2"/>
        <v>190831700</v>
      </c>
    </row>
    <row r="63" spans="1:9" x14ac:dyDescent="0.2">
      <c r="A63" s="177" t="s">
        <v>174</v>
      </c>
      <c r="B63" s="176"/>
      <c r="C63" s="21">
        <v>56</v>
      </c>
      <c r="D63" s="35">
        <f>D64+D65+D66</f>
        <v>0</v>
      </c>
      <c r="E63" s="35">
        <f>E64+E65+E66</f>
        <v>116378079</v>
      </c>
      <c r="F63" s="35">
        <f t="shared" si="1"/>
        <v>116378079</v>
      </c>
      <c r="G63" s="35">
        <f>G64+G65+G66</f>
        <v>0</v>
      </c>
      <c r="H63" s="35">
        <f>H64+H65+H66</f>
        <v>190831700</v>
      </c>
      <c r="I63" s="35">
        <f t="shared" si="2"/>
        <v>190831700</v>
      </c>
    </row>
    <row r="64" spans="1:9" x14ac:dyDescent="0.2">
      <c r="A64" s="175" t="s">
        <v>125</v>
      </c>
      <c r="B64" s="175"/>
      <c r="C64" s="22">
        <v>57</v>
      </c>
      <c r="D64" s="36">
        <v>0</v>
      </c>
      <c r="E64" s="36">
        <v>116262672</v>
      </c>
      <c r="F64" s="35">
        <f t="shared" si="1"/>
        <v>116262672</v>
      </c>
      <c r="G64" s="36">
        <v>0</v>
      </c>
      <c r="H64" s="36">
        <v>190758654</v>
      </c>
      <c r="I64" s="35">
        <f t="shared" si="2"/>
        <v>190758654</v>
      </c>
    </row>
    <row r="65" spans="1:9" x14ac:dyDescent="0.2">
      <c r="A65" s="175" t="s">
        <v>126</v>
      </c>
      <c r="B65" s="175"/>
      <c r="C65" s="22">
        <v>58</v>
      </c>
      <c r="D65" s="36">
        <v>0</v>
      </c>
      <c r="E65" s="36">
        <v>0</v>
      </c>
      <c r="F65" s="35">
        <f t="shared" si="1"/>
        <v>0</v>
      </c>
      <c r="G65" s="36">
        <v>0</v>
      </c>
      <c r="H65" s="36">
        <v>0</v>
      </c>
      <c r="I65" s="35">
        <f t="shared" si="2"/>
        <v>0</v>
      </c>
    </row>
    <row r="66" spans="1:9" x14ac:dyDescent="0.2">
      <c r="A66" s="175" t="s">
        <v>127</v>
      </c>
      <c r="B66" s="175"/>
      <c r="C66" s="22">
        <v>59</v>
      </c>
      <c r="D66" s="36">
        <v>0</v>
      </c>
      <c r="E66" s="36">
        <v>115407</v>
      </c>
      <c r="F66" s="35">
        <f t="shared" si="1"/>
        <v>115407</v>
      </c>
      <c r="G66" s="36">
        <v>0</v>
      </c>
      <c r="H66" s="36">
        <v>73046</v>
      </c>
      <c r="I66" s="35">
        <f t="shared" si="2"/>
        <v>73046</v>
      </c>
    </row>
    <row r="67" spans="1:9" x14ac:dyDescent="0.2">
      <c r="A67" s="180" t="s">
        <v>128</v>
      </c>
      <c r="B67" s="175"/>
      <c r="C67" s="22">
        <v>60</v>
      </c>
      <c r="D67" s="36">
        <v>0</v>
      </c>
      <c r="E67" s="36">
        <v>0</v>
      </c>
      <c r="F67" s="35">
        <f t="shared" si="1"/>
        <v>0</v>
      </c>
      <c r="G67" s="36">
        <v>0</v>
      </c>
      <c r="H67" s="36">
        <v>0</v>
      </c>
      <c r="I67" s="35">
        <f t="shared" si="2"/>
        <v>0</v>
      </c>
    </row>
    <row r="68" spans="1:9" x14ac:dyDescent="0.2">
      <c r="A68" s="180" t="s">
        <v>129</v>
      </c>
      <c r="B68" s="175"/>
      <c r="C68" s="22">
        <v>61</v>
      </c>
      <c r="D68" s="36">
        <v>0</v>
      </c>
      <c r="E68" s="36">
        <v>0</v>
      </c>
      <c r="F68" s="35">
        <f t="shared" si="1"/>
        <v>0</v>
      </c>
      <c r="G68" s="36">
        <v>0</v>
      </c>
      <c r="H68" s="36">
        <v>0</v>
      </c>
      <c r="I68" s="35">
        <f t="shared" si="2"/>
        <v>0</v>
      </c>
    </row>
    <row r="69" spans="1:9" ht="23.25" customHeight="1" x14ac:dyDescent="0.2">
      <c r="A69" s="177" t="s">
        <v>175</v>
      </c>
      <c r="B69" s="176"/>
      <c r="C69" s="21">
        <v>62</v>
      </c>
      <c r="D69" s="35">
        <f>D70+D71+D72</f>
        <v>0</v>
      </c>
      <c r="E69" s="35">
        <f>E70+E71+E72</f>
        <v>29667532</v>
      </c>
      <c r="F69" s="35">
        <f t="shared" si="1"/>
        <v>29667532</v>
      </c>
      <c r="G69" s="35">
        <f>G70+G71+G72</f>
        <v>0</v>
      </c>
      <c r="H69" s="35">
        <f>H70+H71+H72</f>
        <v>32055685</v>
      </c>
      <c r="I69" s="35">
        <f t="shared" si="2"/>
        <v>32055685</v>
      </c>
    </row>
    <row r="70" spans="1:9" x14ac:dyDescent="0.2">
      <c r="A70" s="175" t="s">
        <v>130</v>
      </c>
      <c r="B70" s="175"/>
      <c r="C70" s="22">
        <v>63</v>
      </c>
      <c r="D70" s="36">
        <v>0</v>
      </c>
      <c r="E70" s="36">
        <v>461221</v>
      </c>
      <c r="F70" s="35">
        <f t="shared" si="1"/>
        <v>461221</v>
      </c>
      <c r="G70" s="36">
        <v>0</v>
      </c>
      <c r="H70" s="36">
        <v>838568</v>
      </c>
      <c r="I70" s="35">
        <f t="shared" si="2"/>
        <v>838568</v>
      </c>
    </row>
    <row r="71" spans="1:9" x14ac:dyDescent="0.2">
      <c r="A71" s="175" t="s">
        <v>131</v>
      </c>
      <c r="B71" s="175"/>
      <c r="C71" s="22">
        <v>64</v>
      </c>
      <c r="D71" s="36">
        <v>0</v>
      </c>
      <c r="E71" s="36">
        <v>0</v>
      </c>
      <c r="F71" s="35">
        <f t="shared" si="1"/>
        <v>0</v>
      </c>
      <c r="G71" s="36">
        <v>0</v>
      </c>
      <c r="H71" s="36">
        <v>0</v>
      </c>
      <c r="I71" s="35">
        <f t="shared" si="2"/>
        <v>0</v>
      </c>
    </row>
    <row r="72" spans="1:9" x14ac:dyDescent="0.2">
      <c r="A72" s="175" t="s">
        <v>135</v>
      </c>
      <c r="B72" s="175"/>
      <c r="C72" s="22">
        <v>65</v>
      </c>
      <c r="D72" s="36">
        <v>0</v>
      </c>
      <c r="E72" s="36">
        <v>29206311</v>
      </c>
      <c r="F72" s="35">
        <f t="shared" si="1"/>
        <v>29206311</v>
      </c>
      <c r="G72" s="36">
        <v>0</v>
      </c>
      <c r="H72" s="36">
        <v>31217117</v>
      </c>
      <c r="I72" s="35">
        <f t="shared" si="2"/>
        <v>31217117</v>
      </c>
    </row>
    <row r="73" spans="1:9" x14ac:dyDescent="0.2">
      <c r="A73" s="177" t="s">
        <v>176</v>
      </c>
      <c r="B73" s="176"/>
      <c r="C73" s="21">
        <v>66</v>
      </c>
      <c r="D73" s="35">
        <f>D8+D11+D15+D41+D42+D50+D53+D62+D69</f>
        <v>0</v>
      </c>
      <c r="E73" s="35">
        <f>E8+E11+E15+E41+E42+E50+E53+E62+E69</f>
        <v>2814054813</v>
      </c>
      <c r="F73" s="35">
        <f t="shared" si="1"/>
        <v>2814054813</v>
      </c>
      <c r="G73" s="35">
        <f>G8+G11+G15+G41+G42+G50+G53+G62+G69</f>
        <v>0</v>
      </c>
      <c r="H73" s="35">
        <f>H8+H11+H15+H41+H42+H50+H53+H62+H69</f>
        <v>2993365553</v>
      </c>
      <c r="I73" s="35">
        <f>G73+H73</f>
        <v>2993365553</v>
      </c>
    </row>
    <row r="74" spans="1:9" x14ac:dyDescent="0.2">
      <c r="A74" s="180" t="s">
        <v>177</v>
      </c>
      <c r="B74" s="175"/>
      <c r="C74" s="22">
        <v>67</v>
      </c>
      <c r="D74" s="36">
        <v>0</v>
      </c>
      <c r="E74" s="36">
        <v>11448358</v>
      </c>
      <c r="F74" s="35">
        <f t="shared" ref="F74" si="11">D74+E74</f>
        <v>11448358</v>
      </c>
      <c r="G74" s="36">
        <v>0</v>
      </c>
      <c r="H74" s="36">
        <v>10371789</v>
      </c>
      <c r="I74" s="35">
        <f t="shared" ref="I74" si="12">G74+H74</f>
        <v>10371789</v>
      </c>
    </row>
    <row r="75" spans="1:9" x14ac:dyDescent="0.2">
      <c r="A75" s="181" t="s">
        <v>78</v>
      </c>
      <c r="B75" s="182"/>
      <c r="C75" s="182"/>
      <c r="D75" s="182"/>
      <c r="E75" s="182"/>
      <c r="F75" s="182"/>
      <c r="G75" s="182"/>
      <c r="H75" s="182"/>
      <c r="I75" s="182"/>
    </row>
    <row r="76" spans="1:9" x14ac:dyDescent="0.2">
      <c r="A76" s="177" t="s">
        <v>178</v>
      </c>
      <c r="B76" s="176"/>
      <c r="C76" s="21">
        <v>68</v>
      </c>
      <c r="D76" s="35">
        <f>D77+D80+D81+D85+D89+D92</f>
        <v>0</v>
      </c>
      <c r="E76" s="35">
        <f>E77+E80+E81+E85+E89+E92</f>
        <v>1207955696</v>
      </c>
      <c r="F76" s="35">
        <f>D76+E76</f>
        <v>1207955696</v>
      </c>
      <c r="G76" s="35">
        <f t="shared" ref="G76:H76" si="13">G77+G80+G81+G85+G89+G92</f>
        <v>0</v>
      </c>
      <c r="H76" s="35">
        <f t="shared" si="13"/>
        <v>1234990074</v>
      </c>
      <c r="I76" s="35">
        <f>G76+H76</f>
        <v>1234990074</v>
      </c>
    </row>
    <row r="77" spans="1:9" x14ac:dyDescent="0.2">
      <c r="A77" s="177" t="s">
        <v>179</v>
      </c>
      <c r="B77" s="176"/>
      <c r="C77" s="21">
        <v>69</v>
      </c>
      <c r="D77" s="35">
        <f>D78+D79</f>
        <v>0</v>
      </c>
      <c r="E77" s="35">
        <f>E78+E79</f>
        <v>50000000</v>
      </c>
      <c r="F77" s="35">
        <f t="shared" ref="F77:F125" si="14">D77+E77</f>
        <v>50000000</v>
      </c>
      <c r="G77" s="35">
        <f t="shared" ref="G77" si="15">G78+G79</f>
        <v>0</v>
      </c>
      <c r="H77" s="35">
        <f>H78+H79</f>
        <v>50000000</v>
      </c>
      <c r="I77" s="35">
        <f t="shared" ref="I77:I125" si="16">G77+H77</f>
        <v>50000000</v>
      </c>
    </row>
    <row r="78" spans="1:9" x14ac:dyDescent="0.2">
      <c r="A78" s="175" t="s">
        <v>18</v>
      </c>
      <c r="B78" s="175"/>
      <c r="C78" s="22">
        <v>70</v>
      </c>
      <c r="D78" s="36">
        <v>0</v>
      </c>
      <c r="E78" s="36">
        <v>50000000</v>
      </c>
      <c r="F78" s="35">
        <f t="shared" si="14"/>
        <v>50000000</v>
      </c>
      <c r="G78" s="36">
        <v>0</v>
      </c>
      <c r="H78" s="36">
        <v>50000000</v>
      </c>
      <c r="I78" s="35">
        <f t="shared" si="16"/>
        <v>50000000</v>
      </c>
    </row>
    <row r="79" spans="1:9" x14ac:dyDescent="0.2">
      <c r="A79" s="175" t="s">
        <v>180</v>
      </c>
      <c r="B79" s="175"/>
      <c r="C79" s="22">
        <v>71</v>
      </c>
      <c r="D79" s="36">
        <v>0</v>
      </c>
      <c r="E79" s="36">
        <v>0</v>
      </c>
      <c r="F79" s="35">
        <f t="shared" si="14"/>
        <v>0</v>
      </c>
      <c r="G79" s="36">
        <v>0</v>
      </c>
      <c r="H79" s="36">
        <v>0</v>
      </c>
      <c r="I79" s="35">
        <f t="shared" si="16"/>
        <v>0</v>
      </c>
    </row>
    <row r="80" spans="1:9" x14ac:dyDescent="0.2">
      <c r="A80" s="180" t="s">
        <v>19</v>
      </c>
      <c r="B80" s="175"/>
      <c r="C80" s="22">
        <v>72</v>
      </c>
      <c r="D80" s="36">
        <v>0</v>
      </c>
      <c r="E80" s="36">
        <v>0</v>
      </c>
      <c r="F80" s="35">
        <f t="shared" si="14"/>
        <v>0</v>
      </c>
      <c r="G80" s="36">
        <v>0</v>
      </c>
      <c r="H80" s="36">
        <v>0</v>
      </c>
      <c r="I80" s="35">
        <f t="shared" si="16"/>
        <v>0</v>
      </c>
    </row>
    <row r="81" spans="1:9" x14ac:dyDescent="0.2">
      <c r="A81" s="177" t="s">
        <v>181</v>
      </c>
      <c r="B81" s="176"/>
      <c r="C81" s="21">
        <v>73</v>
      </c>
      <c r="D81" s="35">
        <f>D82+D83+D84</f>
        <v>0</v>
      </c>
      <c r="E81" s="35">
        <f>E82+E83+E84</f>
        <v>414462698</v>
      </c>
      <c r="F81" s="35">
        <f t="shared" si="14"/>
        <v>414462698</v>
      </c>
      <c r="G81" s="35">
        <f t="shared" ref="G81:H81" si="17">G82+G83+G84</f>
        <v>0</v>
      </c>
      <c r="H81" s="35">
        <f t="shared" si="17"/>
        <v>407790616</v>
      </c>
      <c r="I81" s="35">
        <f t="shared" si="16"/>
        <v>407790616</v>
      </c>
    </row>
    <row r="82" spans="1:9" x14ac:dyDescent="0.2">
      <c r="A82" s="175" t="s">
        <v>20</v>
      </c>
      <c r="B82" s="175"/>
      <c r="C82" s="22">
        <v>74</v>
      </c>
      <c r="D82" s="36">
        <v>0</v>
      </c>
      <c r="E82" s="36">
        <v>278580108</v>
      </c>
      <c r="F82" s="35">
        <f t="shared" si="14"/>
        <v>278580108</v>
      </c>
      <c r="G82" s="36">
        <v>0</v>
      </c>
      <c r="H82" s="36">
        <v>278122475</v>
      </c>
      <c r="I82" s="35">
        <f t="shared" si="16"/>
        <v>278122475</v>
      </c>
    </row>
    <row r="83" spans="1:9" x14ac:dyDescent="0.2">
      <c r="A83" s="175" t="s">
        <v>182</v>
      </c>
      <c r="B83" s="175"/>
      <c r="C83" s="22">
        <v>75</v>
      </c>
      <c r="D83" s="36">
        <v>0</v>
      </c>
      <c r="E83" s="36">
        <v>135882590</v>
      </c>
      <c r="F83" s="35">
        <f t="shared" si="14"/>
        <v>135882590</v>
      </c>
      <c r="G83" s="36">
        <v>0</v>
      </c>
      <c r="H83" s="36">
        <v>129668141</v>
      </c>
      <c r="I83" s="35">
        <f t="shared" si="16"/>
        <v>129668141</v>
      </c>
    </row>
    <row r="84" spans="1:9" x14ac:dyDescent="0.2">
      <c r="A84" s="175" t="s">
        <v>21</v>
      </c>
      <c r="B84" s="175"/>
      <c r="C84" s="22">
        <v>76</v>
      </c>
      <c r="D84" s="36">
        <v>0</v>
      </c>
      <c r="E84" s="36">
        <v>0</v>
      </c>
      <c r="F84" s="35">
        <f t="shared" si="14"/>
        <v>0</v>
      </c>
      <c r="G84" s="36">
        <v>0</v>
      </c>
      <c r="H84" s="36">
        <v>0</v>
      </c>
      <c r="I84" s="35">
        <f t="shared" si="16"/>
        <v>0</v>
      </c>
    </row>
    <row r="85" spans="1:9" x14ac:dyDescent="0.2">
      <c r="A85" s="177" t="s">
        <v>183</v>
      </c>
      <c r="B85" s="176"/>
      <c r="C85" s="21">
        <v>77</v>
      </c>
      <c r="D85" s="35">
        <f>D86+D87+D88</f>
        <v>0</v>
      </c>
      <c r="E85" s="35">
        <f>E86+E87+E88</f>
        <v>138761535</v>
      </c>
      <c r="F85" s="35">
        <f t="shared" si="14"/>
        <v>138761535</v>
      </c>
      <c r="G85" s="35">
        <f t="shared" ref="G85:H85" si="18">G86+G87+G88</f>
        <v>0</v>
      </c>
      <c r="H85" s="35">
        <f t="shared" si="18"/>
        <v>138761535</v>
      </c>
      <c r="I85" s="35">
        <f t="shared" si="16"/>
        <v>138761535</v>
      </c>
    </row>
    <row r="86" spans="1:9" x14ac:dyDescent="0.2">
      <c r="A86" s="175" t="s">
        <v>22</v>
      </c>
      <c r="B86" s="175"/>
      <c r="C86" s="22">
        <v>78</v>
      </c>
      <c r="D86" s="36">
        <v>0</v>
      </c>
      <c r="E86" s="36">
        <v>91154569</v>
      </c>
      <c r="F86" s="35">
        <f t="shared" si="14"/>
        <v>91154569</v>
      </c>
      <c r="G86" s="36">
        <v>0</v>
      </c>
      <c r="H86" s="36">
        <v>91154569</v>
      </c>
      <c r="I86" s="35">
        <f t="shared" si="16"/>
        <v>91154569</v>
      </c>
    </row>
    <row r="87" spans="1:9" x14ac:dyDescent="0.2">
      <c r="A87" s="175" t="s">
        <v>23</v>
      </c>
      <c r="B87" s="175"/>
      <c r="C87" s="22">
        <v>79</v>
      </c>
      <c r="D87" s="36">
        <v>0</v>
      </c>
      <c r="E87" s="36">
        <v>0</v>
      </c>
      <c r="F87" s="35">
        <f t="shared" si="14"/>
        <v>0</v>
      </c>
      <c r="G87" s="36">
        <v>0</v>
      </c>
      <c r="H87" s="36">
        <v>0</v>
      </c>
      <c r="I87" s="35">
        <f t="shared" si="16"/>
        <v>0</v>
      </c>
    </row>
    <row r="88" spans="1:9" x14ac:dyDescent="0.2">
      <c r="A88" s="175" t="s">
        <v>24</v>
      </c>
      <c r="B88" s="175"/>
      <c r="C88" s="22">
        <v>80</v>
      </c>
      <c r="D88" s="36">
        <v>0</v>
      </c>
      <c r="E88" s="36">
        <v>47606966</v>
      </c>
      <c r="F88" s="35">
        <f t="shared" si="14"/>
        <v>47606966</v>
      </c>
      <c r="G88" s="36">
        <v>0</v>
      </c>
      <c r="H88" s="36">
        <v>47606966</v>
      </c>
      <c r="I88" s="35">
        <f t="shared" si="16"/>
        <v>47606966</v>
      </c>
    </row>
    <row r="89" spans="1:9" x14ac:dyDescent="0.2">
      <c r="A89" s="177" t="s">
        <v>184</v>
      </c>
      <c r="B89" s="176"/>
      <c r="C89" s="21">
        <v>81</v>
      </c>
      <c r="D89" s="35">
        <f>D90+D91</f>
        <v>0</v>
      </c>
      <c r="E89" s="35">
        <f>E90+E91</f>
        <v>531604998</v>
      </c>
      <c r="F89" s="35">
        <f t="shared" si="14"/>
        <v>531604998</v>
      </c>
      <c r="G89" s="35">
        <f t="shared" ref="G89:H89" si="19">G90+G91</f>
        <v>0</v>
      </c>
      <c r="H89" s="35">
        <f t="shared" si="19"/>
        <v>578032909</v>
      </c>
      <c r="I89" s="35">
        <f t="shared" si="16"/>
        <v>578032909</v>
      </c>
    </row>
    <row r="90" spans="1:9" x14ac:dyDescent="0.2">
      <c r="A90" s="175" t="s">
        <v>2</v>
      </c>
      <c r="B90" s="175"/>
      <c r="C90" s="22">
        <v>82</v>
      </c>
      <c r="D90" s="36">
        <v>0</v>
      </c>
      <c r="E90" s="36">
        <v>531604998</v>
      </c>
      <c r="F90" s="35">
        <f t="shared" si="14"/>
        <v>531604998</v>
      </c>
      <c r="G90" s="36">
        <v>0</v>
      </c>
      <c r="H90" s="36">
        <v>578032909</v>
      </c>
      <c r="I90" s="35">
        <f t="shared" si="16"/>
        <v>578032909</v>
      </c>
    </row>
    <row r="91" spans="1:9" x14ac:dyDescent="0.2">
      <c r="A91" s="175" t="s">
        <v>86</v>
      </c>
      <c r="B91" s="175"/>
      <c r="C91" s="22">
        <v>83</v>
      </c>
      <c r="D91" s="36">
        <v>0</v>
      </c>
      <c r="E91" s="36">
        <v>0</v>
      </c>
      <c r="F91" s="35">
        <f t="shared" si="14"/>
        <v>0</v>
      </c>
      <c r="G91" s="36">
        <v>0</v>
      </c>
      <c r="H91" s="36">
        <v>0</v>
      </c>
      <c r="I91" s="35">
        <f t="shared" si="16"/>
        <v>0</v>
      </c>
    </row>
    <row r="92" spans="1:9" x14ac:dyDescent="0.2">
      <c r="A92" s="177" t="s">
        <v>185</v>
      </c>
      <c r="B92" s="176"/>
      <c r="C92" s="21">
        <v>84</v>
      </c>
      <c r="D92" s="35">
        <f>D93+D94</f>
        <v>0</v>
      </c>
      <c r="E92" s="35">
        <f>E93+E94</f>
        <v>73126465</v>
      </c>
      <c r="F92" s="35">
        <f t="shared" si="14"/>
        <v>73126465</v>
      </c>
      <c r="G92" s="35">
        <f t="shared" ref="G92:H92" si="20">G93+G94</f>
        <v>0</v>
      </c>
      <c r="H92" s="35">
        <f t="shared" si="20"/>
        <v>60405014</v>
      </c>
      <c r="I92" s="35">
        <f t="shared" si="16"/>
        <v>60405014</v>
      </c>
    </row>
    <row r="93" spans="1:9" x14ac:dyDescent="0.2">
      <c r="A93" s="175" t="s">
        <v>87</v>
      </c>
      <c r="B93" s="175"/>
      <c r="C93" s="22">
        <v>85</v>
      </c>
      <c r="D93" s="36">
        <v>0</v>
      </c>
      <c r="E93" s="36">
        <v>73126465</v>
      </c>
      <c r="F93" s="35">
        <f t="shared" si="14"/>
        <v>73126465</v>
      </c>
      <c r="G93" s="36">
        <v>0</v>
      </c>
      <c r="H93" s="36">
        <v>60405014</v>
      </c>
      <c r="I93" s="35">
        <f t="shared" si="16"/>
        <v>60405014</v>
      </c>
    </row>
    <row r="94" spans="1:9" x14ac:dyDescent="0.2">
      <c r="A94" s="175" t="s">
        <v>108</v>
      </c>
      <c r="B94" s="175"/>
      <c r="C94" s="22">
        <v>86</v>
      </c>
      <c r="D94" s="36">
        <v>0</v>
      </c>
      <c r="E94" s="36">
        <v>0</v>
      </c>
      <c r="F94" s="35">
        <f t="shared" si="14"/>
        <v>0</v>
      </c>
      <c r="G94" s="36">
        <v>0</v>
      </c>
      <c r="H94" s="36">
        <v>0</v>
      </c>
      <c r="I94" s="35">
        <f t="shared" si="16"/>
        <v>0</v>
      </c>
    </row>
    <row r="95" spans="1:9" x14ac:dyDescent="0.2">
      <c r="A95" s="180" t="s">
        <v>186</v>
      </c>
      <c r="B95" s="175"/>
      <c r="C95" s="22">
        <v>87</v>
      </c>
      <c r="D95" s="36">
        <v>0</v>
      </c>
      <c r="E95" s="36">
        <v>0</v>
      </c>
      <c r="F95" s="35">
        <f t="shared" si="14"/>
        <v>0</v>
      </c>
      <c r="G95" s="36">
        <v>0</v>
      </c>
      <c r="H95" s="36">
        <v>0</v>
      </c>
      <c r="I95" s="35">
        <f t="shared" si="16"/>
        <v>0</v>
      </c>
    </row>
    <row r="96" spans="1:9" x14ac:dyDescent="0.2">
      <c r="A96" s="180" t="s">
        <v>187</v>
      </c>
      <c r="B96" s="175"/>
      <c r="C96" s="22">
        <v>88</v>
      </c>
      <c r="D96" s="36">
        <v>0</v>
      </c>
      <c r="E96" s="36">
        <v>0</v>
      </c>
      <c r="F96" s="35">
        <f t="shared" si="14"/>
        <v>0</v>
      </c>
      <c r="G96" s="36">
        <v>0</v>
      </c>
      <c r="H96" s="36">
        <v>0</v>
      </c>
      <c r="I96" s="35">
        <f t="shared" si="16"/>
        <v>0</v>
      </c>
    </row>
    <row r="97" spans="1:9" x14ac:dyDescent="0.2">
      <c r="A97" s="177" t="s">
        <v>188</v>
      </c>
      <c r="B97" s="176"/>
      <c r="C97" s="21">
        <v>89</v>
      </c>
      <c r="D97" s="35">
        <f>D98+D99+D100+D101+D102+D103</f>
        <v>0</v>
      </c>
      <c r="E97" s="35">
        <f>E98+E99+E100+E101+E102+E103</f>
        <v>1292512909</v>
      </c>
      <c r="F97" s="35">
        <f t="shared" si="14"/>
        <v>1292512909</v>
      </c>
      <c r="G97" s="35">
        <f t="shared" ref="G97:H97" si="21">G98+G99+G100+G101+G102+G103</f>
        <v>0</v>
      </c>
      <c r="H97" s="35">
        <f t="shared" si="21"/>
        <v>1446343245</v>
      </c>
      <c r="I97" s="35">
        <f t="shared" si="16"/>
        <v>1446343245</v>
      </c>
    </row>
    <row r="98" spans="1:9" x14ac:dyDescent="0.2">
      <c r="A98" s="175" t="s">
        <v>189</v>
      </c>
      <c r="B98" s="175"/>
      <c r="C98" s="22">
        <v>90</v>
      </c>
      <c r="D98" s="36">
        <v>0</v>
      </c>
      <c r="E98" s="36">
        <v>633458624</v>
      </c>
      <c r="F98" s="35">
        <f t="shared" si="14"/>
        <v>633458624</v>
      </c>
      <c r="G98" s="36">
        <v>0</v>
      </c>
      <c r="H98" s="36">
        <v>665955583</v>
      </c>
      <c r="I98" s="35">
        <f t="shared" si="16"/>
        <v>665955583</v>
      </c>
    </row>
    <row r="99" spans="1:9" x14ac:dyDescent="0.2">
      <c r="A99" s="175" t="s">
        <v>190</v>
      </c>
      <c r="B99" s="175"/>
      <c r="C99" s="22">
        <v>91</v>
      </c>
      <c r="D99" s="36">
        <v>0</v>
      </c>
      <c r="E99" s="36">
        <v>0</v>
      </c>
      <c r="F99" s="35">
        <f t="shared" si="14"/>
        <v>0</v>
      </c>
      <c r="G99" s="36">
        <v>0</v>
      </c>
      <c r="H99" s="36">
        <v>0</v>
      </c>
      <c r="I99" s="35">
        <f t="shared" si="16"/>
        <v>0</v>
      </c>
    </row>
    <row r="100" spans="1:9" x14ac:dyDescent="0.2">
      <c r="A100" s="175" t="s">
        <v>191</v>
      </c>
      <c r="B100" s="175"/>
      <c r="C100" s="22">
        <v>92</v>
      </c>
      <c r="D100" s="36">
        <v>0</v>
      </c>
      <c r="E100" s="36">
        <v>658659231</v>
      </c>
      <c r="F100" s="35">
        <f t="shared" si="14"/>
        <v>658659231</v>
      </c>
      <c r="G100" s="36">
        <v>0</v>
      </c>
      <c r="H100" s="36">
        <v>779882247</v>
      </c>
      <c r="I100" s="35">
        <f t="shared" si="16"/>
        <v>779882247</v>
      </c>
    </row>
    <row r="101" spans="1:9" x14ac:dyDescent="0.2">
      <c r="A101" s="175" t="s">
        <v>192</v>
      </c>
      <c r="B101" s="175"/>
      <c r="C101" s="22">
        <v>93</v>
      </c>
      <c r="D101" s="36">
        <v>0</v>
      </c>
      <c r="E101" s="36">
        <v>395054</v>
      </c>
      <c r="F101" s="35">
        <f t="shared" si="14"/>
        <v>395054</v>
      </c>
      <c r="G101" s="36">
        <v>0</v>
      </c>
      <c r="H101" s="36">
        <v>505415</v>
      </c>
      <c r="I101" s="35">
        <f t="shared" si="16"/>
        <v>505415</v>
      </c>
    </row>
    <row r="102" spans="1:9" x14ac:dyDescent="0.2">
      <c r="A102" s="175" t="s">
        <v>109</v>
      </c>
      <c r="B102" s="175"/>
      <c r="C102" s="22">
        <v>94</v>
      </c>
      <c r="D102" s="36">
        <v>0</v>
      </c>
      <c r="E102" s="36">
        <v>0</v>
      </c>
      <c r="F102" s="35">
        <f t="shared" si="14"/>
        <v>0</v>
      </c>
      <c r="G102" s="36">
        <v>0</v>
      </c>
      <c r="H102" s="36">
        <v>0</v>
      </c>
      <c r="I102" s="35">
        <f t="shared" si="16"/>
        <v>0</v>
      </c>
    </row>
    <row r="103" spans="1:9" x14ac:dyDescent="0.2">
      <c r="A103" s="175" t="s">
        <v>193</v>
      </c>
      <c r="B103" s="175"/>
      <c r="C103" s="22">
        <v>95</v>
      </c>
      <c r="D103" s="36">
        <v>0</v>
      </c>
      <c r="E103" s="36">
        <v>0</v>
      </c>
      <c r="F103" s="35">
        <f t="shared" si="14"/>
        <v>0</v>
      </c>
      <c r="G103" s="36">
        <v>0</v>
      </c>
      <c r="H103" s="36">
        <v>0</v>
      </c>
      <c r="I103" s="35">
        <f t="shared" si="16"/>
        <v>0</v>
      </c>
    </row>
    <row r="104" spans="1:9" ht="28.5" customHeight="1" x14ac:dyDescent="0.2">
      <c r="A104" s="180" t="s">
        <v>194</v>
      </c>
      <c r="B104" s="175"/>
      <c r="C104" s="22">
        <v>96</v>
      </c>
      <c r="D104" s="36">
        <v>0</v>
      </c>
      <c r="E104" s="36">
        <v>0</v>
      </c>
      <c r="F104" s="35">
        <f t="shared" si="14"/>
        <v>0</v>
      </c>
      <c r="G104" s="36">
        <v>0</v>
      </c>
      <c r="H104" s="36">
        <v>0</v>
      </c>
      <c r="I104" s="35">
        <f t="shared" si="16"/>
        <v>0</v>
      </c>
    </row>
    <row r="105" spans="1:9" x14ac:dyDescent="0.2">
      <c r="A105" s="177" t="s">
        <v>195</v>
      </c>
      <c r="B105" s="176"/>
      <c r="C105" s="21">
        <v>97</v>
      </c>
      <c r="D105" s="35">
        <f>D106+D107</f>
        <v>0</v>
      </c>
      <c r="E105" s="35">
        <f>E106+E107</f>
        <v>0</v>
      </c>
      <c r="F105" s="35">
        <f t="shared" si="14"/>
        <v>0</v>
      </c>
      <c r="G105" s="35">
        <f t="shared" ref="G105:H105" si="22">G106+G107</f>
        <v>0</v>
      </c>
      <c r="H105" s="35">
        <f t="shared" si="22"/>
        <v>0</v>
      </c>
      <c r="I105" s="35">
        <f t="shared" si="16"/>
        <v>0</v>
      </c>
    </row>
    <row r="106" spans="1:9" x14ac:dyDescent="0.2">
      <c r="A106" s="175" t="s">
        <v>88</v>
      </c>
      <c r="B106" s="175"/>
      <c r="C106" s="22">
        <v>98</v>
      </c>
      <c r="D106" s="36">
        <v>0</v>
      </c>
      <c r="E106" s="36">
        <v>0</v>
      </c>
      <c r="F106" s="35">
        <f t="shared" si="14"/>
        <v>0</v>
      </c>
      <c r="G106" s="36">
        <v>0</v>
      </c>
      <c r="H106" s="36">
        <v>0</v>
      </c>
      <c r="I106" s="35">
        <f t="shared" si="16"/>
        <v>0</v>
      </c>
    </row>
    <row r="107" spans="1:9" x14ac:dyDescent="0.2">
      <c r="A107" s="175" t="s">
        <v>89</v>
      </c>
      <c r="B107" s="175"/>
      <c r="C107" s="22">
        <v>99</v>
      </c>
      <c r="D107" s="36">
        <v>0</v>
      </c>
      <c r="E107" s="36">
        <v>0</v>
      </c>
      <c r="F107" s="35">
        <f t="shared" si="14"/>
        <v>0</v>
      </c>
      <c r="G107" s="36">
        <v>0</v>
      </c>
      <c r="H107" s="36">
        <v>0</v>
      </c>
      <c r="I107" s="35">
        <f t="shared" si="16"/>
        <v>0</v>
      </c>
    </row>
    <row r="108" spans="1:9" x14ac:dyDescent="0.2">
      <c r="A108" s="177" t="s">
        <v>196</v>
      </c>
      <c r="B108" s="176"/>
      <c r="C108" s="21">
        <v>100</v>
      </c>
      <c r="D108" s="35">
        <f>D109+D110</f>
        <v>0</v>
      </c>
      <c r="E108" s="35">
        <f>E109+E110</f>
        <v>103052921</v>
      </c>
      <c r="F108" s="35">
        <f t="shared" si="14"/>
        <v>103052921</v>
      </c>
      <c r="G108" s="35">
        <f t="shared" ref="G108:H108" si="23">G109+G110</f>
        <v>0</v>
      </c>
      <c r="H108" s="35">
        <f t="shared" si="23"/>
        <v>96200455</v>
      </c>
      <c r="I108" s="35">
        <f t="shared" si="16"/>
        <v>96200455</v>
      </c>
    </row>
    <row r="109" spans="1:9" x14ac:dyDescent="0.2">
      <c r="A109" s="175" t="s">
        <v>90</v>
      </c>
      <c r="B109" s="175"/>
      <c r="C109" s="22">
        <v>101</v>
      </c>
      <c r="D109" s="36">
        <v>0</v>
      </c>
      <c r="E109" s="36">
        <v>97332599</v>
      </c>
      <c r="F109" s="35">
        <f t="shared" si="14"/>
        <v>97332599</v>
      </c>
      <c r="G109" s="36">
        <v>0</v>
      </c>
      <c r="H109" s="36">
        <v>94110110</v>
      </c>
      <c r="I109" s="35">
        <f t="shared" si="16"/>
        <v>94110110</v>
      </c>
    </row>
    <row r="110" spans="1:9" x14ac:dyDescent="0.2">
      <c r="A110" s="175" t="s">
        <v>91</v>
      </c>
      <c r="B110" s="175"/>
      <c r="C110" s="22">
        <v>102</v>
      </c>
      <c r="D110" s="36">
        <v>0</v>
      </c>
      <c r="E110" s="36">
        <v>5720322</v>
      </c>
      <c r="F110" s="35">
        <f t="shared" si="14"/>
        <v>5720322</v>
      </c>
      <c r="G110" s="36">
        <v>0</v>
      </c>
      <c r="H110" s="36">
        <v>2090345</v>
      </c>
      <c r="I110" s="35">
        <f t="shared" si="16"/>
        <v>2090345</v>
      </c>
    </row>
    <row r="111" spans="1:9" x14ac:dyDescent="0.2">
      <c r="A111" s="180" t="s">
        <v>197</v>
      </c>
      <c r="B111" s="175"/>
      <c r="C111" s="22">
        <v>103</v>
      </c>
      <c r="D111" s="36">
        <v>0</v>
      </c>
      <c r="E111" s="36">
        <v>0</v>
      </c>
      <c r="F111" s="35">
        <f t="shared" si="14"/>
        <v>0</v>
      </c>
      <c r="G111" s="36">
        <v>0</v>
      </c>
      <c r="H111" s="36">
        <v>0</v>
      </c>
      <c r="I111" s="35">
        <f t="shared" si="16"/>
        <v>0</v>
      </c>
    </row>
    <row r="112" spans="1:9" x14ac:dyDescent="0.2">
      <c r="A112" s="177" t="s">
        <v>198</v>
      </c>
      <c r="B112" s="176"/>
      <c r="C112" s="21">
        <v>104</v>
      </c>
      <c r="D112" s="35">
        <f>D113+D114+D115</f>
        <v>0</v>
      </c>
      <c r="E112" s="35">
        <f>E113+E114+E115</f>
        <v>77160810</v>
      </c>
      <c r="F112" s="35">
        <f t="shared" si="14"/>
        <v>77160810</v>
      </c>
      <c r="G112" s="35">
        <f t="shared" ref="G112:H112" si="24">G113+G114+G115</f>
        <v>0</v>
      </c>
      <c r="H112" s="35">
        <f t="shared" si="24"/>
        <v>65625867</v>
      </c>
      <c r="I112" s="35">
        <f t="shared" si="16"/>
        <v>65625867</v>
      </c>
    </row>
    <row r="113" spans="1:9" x14ac:dyDescent="0.2">
      <c r="A113" s="175" t="s">
        <v>79</v>
      </c>
      <c r="B113" s="175"/>
      <c r="C113" s="22">
        <v>105</v>
      </c>
      <c r="D113" s="36">
        <v>0</v>
      </c>
      <c r="E113" s="36">
        <v>57739177</v>
      </c>
      <c r="F113" s="35">
        <f t="shared" si="14"/>
        <v>57739177</v>
      </c>
      <c r="G113" s="36">
        <v>0</v>
      </c>
      <c r="H113" s="36">
        <v>47588479</v>
      </c>
      <c r="I113" s="35">
        <f t="shared" si="16"/>
        <v>47588479</v>
      </c>
    </row>
    <row r="114" spans="1:9" x14ac:dyDescent="0.2">
      <c r="A114" s="175" t="s">
        <v>199</v>
      </c>
      <c r="B114" s="175"/>
      <c r="C114" s="22">
        <v>106</v>
      </c>
      <c r="D114" s="36">
        <v>0</v>
      </c>
      <c r="E114" s="36">
        <v>0</v>
      </c>
      <c r="F114" s="35">
        <f t="shared" si="14"/>
        <v>0</v>
      </c>
      <c r="G114" s="36">
        <v>0</v>
      </c>
      <c r="H114" s="36">
        <v>0</v>
      </c>
      <c r="I114" s="35">
        <f t="shared" si="16"/>
        <v>0</v>
      </c>
    </row>
    <row r="115" spans="1:9" x14ac:dyDescent="0.2">
      <c r="A115" s="175" t="s">
        <v>80</v>
      </c>
      <c r="B115" s="175"/>
      <c r="C115" s="22">
        <v>107</v>
      </c>
      <c r="D115" s="36">
        <v>0</v>
      </c>
      <c r="E115" s="36">
        <v>19421633</v>
      </c>
      <c r="F115" s="35">
        <f t="shared" si="14"/>
        <v>19421633</v>
      </c>
      <c r="G115" s="36">
        <v>0</v>
      </c>
      <c r="H115" s="36">
        <v>18037388</v>
      </c>
      <c r="I115" s="35">
        <f t="shared" si="16"/>
        <v>18037388</v>
      </c>
    </row>
    <row r="116" spans="1:9" x14ac:dyDescent="0.2">
      <c r="A116" s="177" t="s">
        <v>200</v>
      </c>
      <c r="B116" s="176"/>
      <c r="C116" s="21">
        <v>108</v>
      </c>
      <c r="D116" s="35">
        <f>D117+D118+D119+D120</f>
        <v>0</v>
      </c>
      <c r="E116" s="35">
        <f>E117+E118+E119+E120</f>
        <v>116730542</v>
      </c>
      <c r="F116" s="35">
        <f t="shared" si="14"/>
        <v>116730542</v>
      </c>
      <c r="G116" s="35">
        <f t="shared" ref="G116:H116" si="25">G117+G118+G119+G120</f>
        <v>0</v>
      </c>
      <c r="H116" s="35">
        <f t="shared" si="25"/>
        <v>141487229</v>
      </c>
      <c r="I116" s="35">
        <f t="shared" si="16"/>
        <v>141487229</v>
      </c>
    </row>
    <row r="117" spans="1:9" x14ac:dyDescent="0.2">
      <c r="A117" s="175" t="s">
        <v>201</v>
      </c>
      <c r="B117" s="175"/>
      <c r="C117" s="22">
        <v>109</v>
      </c>
      <c r="D117" s="36">
        <v>0</v>
      </c>
      <c r="E117" s="36">
        <v>58128776</v>
      </c>
      <c r="F117" s="35">
        <f t="shared" si="14"/>
        <v>58128776</v>
      </c>
      <c r="G117" s="36">
        <v>0</v>
      </c>
      <c r="H117" s="36">
        <v>65562427</v>
      </c>
      <c r="I117" s="35">
        <f t="shared" si="16"/>
        <v>65562427</v>
      </c>
    </row>
    <row r="118" spans="1:9" x14ac:dyDescent="0.2">
      <c r="A118" s="175" t="s">
        <v>81</v>
      </c>
      <c r="B118" s="175"/>
      <c r="C118" s="22">
        <v>110</v>
      </c>
      <c r="D118" s="36">
        <v>0</v>
      </c>
      <c r="E118" s="36">
        <v>5414635</v>
      </c>
      <c r="F118" s="35">
        <f t="shared" si="14"/>
        <v>5414635</v>
      </c>
      <c r="G118" s="36">
        <v>0</v>
      </c>
      <c r="H118" s="36">
        <v>12024170</v>
      </c>
      <c r="I118" s="35">
        <f t="shared" si="16"/>
        <v>12024170</v>
      </c>
    </row>
    <row r="119" spans="1:9" x14ac:dyDescent="0.2">
      <c r="A119" s="175" t="s">
        <v>82</v>
      </c>
      <c r="B119" s="175"/>
      <c r="C119" s="22">
        <v>111</v>
      </c>
      <c r="D119" s="36">
        <v>0</v>
      </c>
      <c r="E119" s="36">
        <v>0</v>
      </c>
      <c r="F119" s="35">
        <f t="shared" si="14"/>
        <v>0</v>
      </c>
      <c r="G119" s="36">
        <v>0</v>
      </c>
      <c r="H119" s="36">
        <v>0</v>
      </c>
      <c r="I119" s="35">
        <f t="shared" si="16"/>
        <v>0</v>
      </c>
    </row>
    <row r="120" spans="1:9" x14ac:dyDescent="0.2">
      <c r="A120" s="175" t="s">
        <v>83</v>
      </c>
      <c r="B120" s="175"/>
      <c r="C120" s="22">
        <v>112</v>
      </c>
      <c r="D120" s="36">
        <v>0</v>
      </c>
      <c r="E120" s="36">
        <v>53187131</v>
      </c>
      <c r="F120" s="35">
        <f t="shared" si="14"/>
        <v>53187131</v>
      </c>
      <c r="G120" s="36">
        <v>0</v>
      </c>
      <c r="H120" s="36">
        <v>63900632</v>
      </c>
      <c r="I120" s="35">
        <f t="shared" si="16"/>
        <v>63900632</v>
      </c>
    </row>
    <row r="121" spans="1:9" ht="22.5" customHeight="1" x14ac:dyDescent="0.2">
      <c r="A121" s="177" t="s">
        <v>202</v>
      </c>
      <c r="B121" s="176"/>
      <c r="C121" s="21">
        <v>113</v>
      </c>
      <c r="D121" s="35">
        <f>D122+D123</f>
        <v>0</v>
      </c>
      <c r="E121" s="35">
        <f>E122+E123</f>
        <v>16641935</v>
      </c>
      <c r="F121" s="35">
        <f t="shared" si="14"/>
        <v>16641935</v>
      </c>
      <c r="G121" s="35">
        <f t="shared" ref="G121:H121" si="26">G122+G123</f>
        <v>0</v>
      </c>
      <c r="H121" s="35">
        <f t="shared" si="26"/>
        <v>8718683</v>
      </c>
      <c r="I121" s="35">
        <f t="shared" si="16"/>
        <v>8718683</v>
      </c>
    </row>
    <row r="122" spans="1:9" x14ac:dyDescent="0.2">
      <c r="A122" s="175" t="s">
        <v>84</v>
      </c>
      <c r="B122" s="175"/>
      <c r="C122" s="22">
        <v>114</v>
      </c>
      <c r="D122" s="36">
        <v>0</v>
      </c>
      <c r="E122" s="36">
        <v>0</v>
      </c>
      <c r="F122" s="35">
        <f t="shared" si="14"/>
        <v>0</v>
      </c>
      <c r="G122" s="36">
        <v>0</v>
      </c>
      <c r="H122" s="36">
        <v>0</v>
      </c>
      <c r="I122" s="35">
        <f t="shared" si="16"/>
        <v>0</v>
      </c>
    </row>
    <row r="123" spans="1:9" x14ac:dyDescent="0.2">
      <c r="A123" s="175" t="s">
        <v>85</v>
      </c>
      <c r="B123" s="175"/>
      <c r="C123" s="22">
        <v>115</v>
      </c>
      <c r="D123" s="36">
        <v>0</v>
      </c>
      <c r="E123" s="36">
        <v>16641935</v>
      </c>
      <c r="F123" s="35">
        <f t="shared" si="14"/>
        <v>16641935</v>
      </c>
      <c r="G123" s="36">
        <v>0</v>
      </c>
      <c r="H123" s="36">
        <v>8718683</v>
      </c>
      <c r="I123" s="35">
        <f t="shared" si="16"/>
        <v>8718683</v>
      </c>
    </row>
    <row r="124" spans="1:9" x14ac:dyDescent="0.2">
      <c r="A124" s="177" t="s">
        <v>203</v>
      </c>
      <c r="B124" s="176"/>
      <c r="C124" s="21">
        <v>116</v>
      </c>
      <c r="D124" s="35">
        <f>D95++D96+D97+D104+D105+D108+D111+D112+D116+D121+D76</f>
        <v>0</v>
      </c>
      <c r="E124" s="35">
        <f>E95++E96+E97+E104+E105+E108+E111+E112+E116+E121+E76</f>
        <v>2814054813</v>
      </c>
      <c r="F124" s="35">
        <f t="shared" si="14"/>
        <v>2814054813</v>
      </c>
      <c r="G124" s="35">
        <f t="shared" ref="G124:H124" si="27">G95++G96+G97+G104+G105+G108+G111+G112+G116+G121+G76</f>
        <v>0</v>
      </c>
      <c r="H124" s="35">
        <f t="shared" si="27"/>
        <v>2993365553</v>
      </c>
      <c r="I124" s="35">
        <f t="shared" si="16"/>
        <v>2993365553</v>
      </c>
    </row>
    <row r="125" spans="1:9" x14ac:dyDescent="0.2">
      <c r="A125" s="180" t="s">
        <v>204</v>
      </c>
      <c r="B125" s="175"/>
      <c r="C125" s="22">
        <v>117</v>
      </c>
      <c r="D125" s="36">
        <v>0</v>
      </c>
      <c r="E125" s="36">
        <v>11448358</v>
      </c>
      <c r="F125" s="35">
        <f t="shared" si="14"/>
        <v>11448358</v>
      </c>
      <c r="G125" s="36">
        <v>0</v>
      </c>
      <c r="H125" s="36">
        <v>10371789</v>
      </c>
      <c r="I125" s="35">
        <f t="shared" si="16"/>
        <v>10371789</v>
      </c>
    </row>
  </sheetData>
  <sheetProtection algorithmName="SHA-512" hashValue="R6mGkNcAxec3U9C7k4zMTCLwO6y+b3vRTbvoyfM6nLzpZu4YH6avfYHRelf33FX0Bjjm6iQowiOcaCfWY4yEkQ==" saltValue="N6MOF1MUWqBzyHNPpBUbQg==" spinCount="100000"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zoomScaleNormal="100" zoomScaleSheetLayoutView="100" workbookViewId="0">
      <selection activeCell="H7" sqref="H7:H86"/>
    </sheetView>
  </sheetViews>
  <sheetFormatPr defaultColWidth="8.85546875" defaultRowHeight="12.75" x14ac:dyDescent="0.2"/>
  <cols>
    <col min="1" max="1" width="26.7109375" customWidth="1"/>
    <col min="2" max="2" width="15" customWidth="1"/>
    <col min="4" max="4" width="10.42578125" style="1" customWidth="1"/>
    <col min="5" max="6" width="11.7109375" style="1" customWidth="1"/>
    <col min="7" max="7" width="10.42578125" style="1" customWidth="1"/>
    <col min="8" max="9" width="11.7109375" style="1" customWidth="1"/>
    <col min="11" max="11" width="14.7109375" bestFit="1" customWidth="1"/>
    <col min="12" max="13" width="16.28515625" bestFit="1" customWidth="1"/>
    <col min="14" max="14" width="14.7109375" bestFit="1" customWidth="1"/>
    <col min="15" max="16" width="11.28515625" customWidth="1"/>
    <col min="17" max="17" width="12.85546875" bestFit="1" customWidth="1"/>
    <col min="18" max="18" width="11.85546875" bestFit="1" customWidth="1"/>
    <col min="19" max="22" width="12.85546875" bestFit="1" customWidth="1"/>
    <col min="23" max="23" width="13.7109375" bestFit="1" customWidth="1"/>
  </cols>
  <sheetData>
    <row r="1" spans="1:9" ht="15.75" x14ac:dyDescent="0.2">
      <c r="A1" s="200" t="s">
        <v>348</v>
      </c>
      <c r="B1" s="184"/>
      <c r="C1" s="184"/>
      <c r="D1" s="184"/>
      <c r="E1" s="184"/>
      <c r="F1" s="184"/>
      <c r="G1" s="184"/>
      <c r="H1" s="184"/>
      <c r="I1" s="184"/>
    </row>
    <row r="2" spans="1:9" x14ac:dyDescent="0.2">
      <c r="A2" s="185" t="s">
        <v>394</v>
      </c>
      <c r="B2" s="201"/>
      <c r="C2" s="201"/>
      <c r="D2" s="201"/>
      <c r="E2" s="201"/>
      <c r="F2" s="201"/>
      <c r="G2" s="201"/>
      <c r="H2" s="201"/>
      <c r="I2" s="201"/>
    </row>
    <row r="3" spans="1:9" x14ac:dyDescent="0.2">
      <c r="A3" s="202" t="s">
        <v>35</v>
      </c>
      <c r="B3" s="203"/>
      <c r="C3" s="203"/>
      <c r="D3" s="203"/>
      <c r="E3" s="203"/>
      <c r="F3" s="203"/>
      <c r="G3" s="203"/>
      <c r="H3" s="203"/>
      <c r="I3" s="203"/>
    </row>
    <row r="4" spans="1:9" ht="33.75" customHeight="1" x14ac:dyDescent="0.2">
      <c r="A4" s="204" t="s">
        <v>0</v>
      </c>
      <c r="B4" s="205"/>
      <c r="C4" s="208" t="s">
        <v>77</v>
      </c>
      <c r="D4" s="210" t="s">
        <v>4</v>
      </c>
      <c r="E4" s="211"/>
      <c r="F4" s="212"/>
      <c r="G4" s="210" t="s">
        <v>93</v>
      </c>
      <c r="H4" s="211"/>
      <c r="I4" s="212"/>
    </row>
    <row r="5" spans="1:9" ht="24" customHeight="1" thickBot="1" x14ac:dyDescent="0.25">
      <c r="A5" s="206"/>
      <c r="B5" s="207"/>
      <c r="C5" s="209"/>
      <c r="D5" s="37" t="s">
        <v>132</v>
      </c>
      <c r="E5" s="38" t="s">
        <v>133</v>
      </c>
      <c r="F5" s="39" t="s">
        <v>134</v>
      </c>
      <c r="G5" s="37" t="s">
        <v>132</v>
      </c>
      <c r="H5" s="38" t="s">
        <v>133</v>
      </c>
      <c r="I5" s="39" t="s">
        <v>134</v>
      </c>
    </row>
    <row r="6" spans="1:9" x14ac:dyDescent="0.2">
      <c r="A6" s="196">
        <v>1</v>
      </c>
      <c r="B6" s="197"/>
      <c r="C6" s="23">
        <v>2</v>
      </c>
      <c r="D6" s="40">
        <v>3</v>
      </c>
      <c r="E6" s="41">
        <v>4</v>
      </c>
      <c r="F6" s="42" t="s">
        <v>33</v>
      </c>
      <c r="G6" s="40">
        <v>6</v>
      </c>
      <c r="H6" s="41">
        <v>7</v>
      </c>
      <c r="I6" s="43" t="s">
        <v>34</v>
      </c>
    </row>
    <row r="7" spans="1:9" ht="22.5" customHeight="1" x14ac:dyDescent="0.2">
      <c r="A7" s="198" t="s">
        <v>205</v>
      </c>
      <c r="B7" s="199"/>
      <c r="C7" s="26">
        <v>118</v>
      </c>
      <c r="D7" s="44">
        <f>D8+D9+D10+D11+D12</f>
        <v>0</v>
      </c>
      <c r="E7" s="45">
        <f>E8+E9+E10+E11+E12</f>
        <v>772657707</v>
      </c>
      <c r="F7" s="45">
        <f>D7+E7</f>
        <v>772657707</v>
      </c>
      <c r="G7" s="44">
        <f t="shared" ref="G7:H7" si="0">G8+G9+G10+G11+G12</f>
        <v>0</v>
      </c>
      <c r="H7" s="45">
        <f t="shared" si="0"/>
        <v>902201695</v>
      </c>
      <c r="I7" s="46">
        <f>G7+H7</f>
        <v>902201695</v>
      </c>
    </row>
    <row r="8" spans="1:9" x14ac:dyDescent="0.2">
      <c r="A8" s="192" t="s">
        <v>67</v>
      </c>
      <c r="B8" s="192"/>
      <c r="C8" s="24">
        <v>119</v>
      </c>
      <c r="D8" s="47">
        <v>0</v>
      </c>
      <c r="E8" s="48">
        <v>877383985</v>
      </c>
      <c r="F8" s="49">
        <f t="shared" ref="F8:F71" si="1">D8+E8</f>
        <v>877383985</v>
      </c>
      <c r="G8" s="47">
        <v>0</v>
      </c>
      <c r="H8" s="48">
        <v>984481256</v>
      </c>
      <c r="I8" s="49">
        <f t="shared" ref="I8:I71" si="2">G8+H8</f>
        <v>984481256</v>
      </c>
    </row>
    <row r="9" spans="1:9" ht="19.5" customHeight="1" x14ac:dyDescent="0.2">
      <c r="A9" s="192" t="s">
        <v>206</v>
      </c>
      <c r="B9" s="192"/>
      <c r="C9" s="24">
        <v>120</v>
      </c>
      <c r="D9" s="47">
        <v>0</v>
      </c>
      <c r="E9" s="48">
        <v>1083948</v>
      </c>
      <c r="F9" s="49">
        <f>D9+E9</f>
        <v>1083948</v>
      </c>
      <c r="G9" s="47">
        <v>0</v>
      </c>
      <c r="H9" s="48">
        <v>-2225165</v>
      </c>
      <c r="I9" s="49">
        <f t="shared" si="2"/>
        <v>-2225165</v>
      </c>
    </row>
    <row r="10" spans="1:9" x14ac:dyDescent="0.2">
      <c r="A10" s="192" t="s">
        <v>207</v>
      </c>
      <c r="B10" s="192"/>
      <c r="C10" s="24">
        <v>121</v>
      </c>
      <c r="D10" s="47">
        <v>0</v>
      </c>
      <c r="E10" s="48">
        <v>-40037242</v>
      </c>
      <c r="F10" s="49">
        <f t="shared" si="1"/>
        <v>-40037242</v>
      </c>
      <c r="G10" s="47">
        <v>0</v>
      </c>
      <c r="H10" s="48">
        <v>-45448364</v>
      </c>
      <c r="I10" s="49">
        <f t="shared" si="2"/>
        <v>-45448364</v>
      </c>
    </row>
    <row r="11" spans="1:9" ht="22.5" customHeight="1" x14ac:dyDescent="0.2">
      <c r="A11" s="192" t="s">
        <v>208</v>
      </c>
      <c r="B11" s="192"/>
      <c r="C11" s="24">
        <v>122</v>
      </c>
      <c r="D11" s="47">
        <v>0</v>
      </c>
      <c r="E11" s="48">
        <v>-65204407</v>
      </c>
      <c r="F11" s="49">
        <f t="shared" si="1"/>
        <v>-65204407</v>
      </c>
      <c r="G11" s="47">
        <v>0</v>
      </c>
      <c r="H11" s="48">
        <v>-32496959</v>
      </c>
      <c r="I11" s="49">
        <f t="shared" si="2"/>
        <v>-32496959</v>
      </c>
    </row>
    <row r="12" spans="1:9" ht="21.75" customHeight="1" x14ac:dyDescent="0.2">
      <c r="A12" s="192" t="s">
        <v>209</v>
      </c>
      <c r="B12" s="192"/>
      <c r="C12" s="24">
        <v>123</v>
      </c>
      <c r="D12" s="47">
        <v>0</v>
      </c>
      <c r="E12" s="48">
        <v>-568577</v>
      </c>
      <c r="F12" s="49">
        <f t="shared" si="1"/>
        <v>-568577</v>
      </c>
      <c r="G12" s="47">
        <v>0</v>
      </c>
      <c r="H12" s="48">
        <v>-2109073</v>
      </c>
      <c r="I12" s="49">
        <f t="shared" si="2"/>
        <v>-2109073</v>
      </c>
    </row>
    <row r="13" spans="1:9" x14ac:dyDescent="0.2">
      <c r="A13" s="193" t="s">
        <v>210</v>
      </c>
      <c r="B13" s="194"/>
      <c r="C13" s="27">
        <v>124</v>
      </c>
      <c r="D13" s="50">
        <f>D14+D15+D16+D17+D18+D19+D20</f>
        <v>0</v>
      </c>
      <c r="E13" s="51">
        <f>E14+E15+E16+E17+E18+E19+E20</f>
        <v>33369658</v>
      </c>
      <c r="F13" s="49">
        <f t="shared" si="1"/>
        <v>33369658</v>
      </c>
      <c r="G13" s="50">
        <f t="shared" ref="G13" si="3">G14+G15+G16+G17+G18+G19+G20</f>
        <v>0</v>
      </c>
      <c r="H13" s="51">
        <f>H14+H15+H16+H17+H18+H19+H20</f>
        <v>57128770</v>
      </c>
      <c r="I13" s="49">
        <f t="shared" si="2"/>
        <v>57128770</v>
      </c>
    </row>
    <row r="14" spans="1:9" ht="24" customHeight="1" x14ac:dyDescent="0.2">
      <c r="A14" s="192" t="s">
        <v>211</v>
      </c>
      <c r="B14" s="192"/>
      <c r="C14" s="24">
        <v>125</v>
      </c>
      <c r="D14" s="47">
        <v>0</v>
      </c>
      <c r="E14" s="48">
        <v>0</v>
      </c>
      <c r="F14" s="49">
        <f t="shared" si="1"/>
        <v>0</v>
      </c>
      <c r="G14" s="47">
        <v>0</v>
      </c>
      <c r="H14" s="48">
        <v>0</v>
      </c>
      <c r="I14" s="49">
        <f t="shared" si="2"/>
        <v>0</v>
      </c>
    </row>
    <row r="15" spans="1:9" ht="17.45" customHeight="1" x14ac:dyDescent="0.2">
      <c r="A15" s="192" t="s">
        <v>212</v>
      </c>
      <c r="B15" s="192"/>
      <c r="C15" s="24">
        <v>126</v>
      </c>
      <c r="D15" s="47">
        <v>0</v>
      </c>
      <c r="E15" s="48">
        <v>15544913</v>
      </c>
      <c r="F15" s="49">
        <f t="shared" si="1"/>
        <v>15544913</v>
      </c>
      <c r="G15" s="47">
        <v>0</v>
      </c>
      <c r="H15" s="48">
        <v>15329922</v>
      </c>
      <c r="I15" s="49">
        <f t="shared" si="2"/>
        <v>15329922</v>
      </c>
    </row>
    <row r="16" spans="1:9" x14ac:dyDescent="0.2">
      <c r="A16" s="192" t="s">
        <v>92</v>
      </c>
      <c r="B16" s="192"/>
      <c r="C16" s="24">
        <v>127</v>
      </c>
      <c r="D16" s="47">
        <v>0</v>
      </c>
      <c r="E16" s="48">
        <v>12920902</v>
      </c>
      <c r="F16" s="49">
        <f t="shared" si="1"/>
        <v>12920902</v>
      </c>
      <c r="G16" s="47">
        <v>0</v>
      </c>
      <c r="H16" s="48">
        <v>13333151</v>
      </c>
      <c r="I16" s="49">
        <f t="shared" si="2"/>
        <v>13333151</v>
      </c>
    </row>
    <row r="17" spans="1:9" x14ac:dyDescent="0.2">
      <c r="A17" s="192" t="s">
        <v>213</v>
      </c>
      <c r="B17" s="192"/>
      <c r="C17" s="24">
        <v>128</v>
      </c>
      <c r="D17" s="47">
        <v>0</v>
      </c>
      <c r="E17" s="48">
        <v>0</v>
      </c>
      <c r="F17" s="49">
        <f t="shared" si="1"/>
        <v>0</v>
      </c>
      <c r="G17" s="47">
        <v>0</v>
      </c>
      <c r="H17" s="48">
        <v>4539450</v>
      </c>
      <c r="I17" s="49">
        <f t="shared" si="2"/>
        <v>4539450</v>
      </c>
    </row>
    <row r="18" spans="1:9" x14ac:dyDescent="0.2">
      <c r="A18" s="192" t="s">
        <v>214</v>
      </c>
      <c r="B18" s="192"/>
      <c r="C18" s="24">
        <v>129</v>
      </c>
      <c r="D18" s="47">
        <v>0</v>
      </c>
      <c r="E18" s="48">
        <v>17091</v>
      </c>
      <c r="F18" s="49">
        <f t="shared" si="1"/>
        <v>17091</v>
      </c>
      <c r="G18" s="47">
        <v>0</v>
      </c>
      <c r="H18" s="48">
        <v>6863474</v>
      </c>
      <c r="I18" s="49">
        <f t="shared" si="2"/>
        <v>6863474</v>
      </c>
    </row>
    <row r="19" spans="1:9" x14ac:dyDescent="0.2">
      <c r="A19" s="192" t="s">
        <v>6</v>
      </c>
      <c r="B19" s="192"/>
      <c r="C19" s="24">
        <v>130</v>
      </c>
      <c r="D19" s="47">
        <v>0</v>
      </c>
      <c r="E19" s="48">
        <v>1157770</v>
      </c>
      <c r="F19" s="49">
        <f t="shared" si="1"/>
        <v>1157770</v>
      </c>
      <c r="G19" s="47">
        <v>0</v>
      </c>
      <c r="H19" s="48">
        <v>3850824</v>
      </c>
      <c r="I19" s="49">
        <f t="shared" si="2"/>
        <v>3850824</v>
      </c>
    </row>
    <row r="20" spans="1:9" x14ac:dyDescent="0.2">
      <c r="A20" s="192" t="s">
        <v>7</v>
      </c>
      <c r="B20" s="192"/>
      <c r="C20" s="24">
        <v>131</v>
      </c>
      <c r="D20" s="47">
        <v>0</v>
      </c>
      <c r="E20" s="48">
        <v>3728982</v>
      </c>
      <c r="F20" s="49">
        <f t="shared" si="1"/>
        <v>3728982</v>
      </c>
      <c r="G20" s="47">
        <v>0</v>
      </c>
      <c r="H20" s="48">
        <v>13211949</v>
      </c>
      <c r="I20" s="49">
        <f t="shared" si="2"/>
        <v>13211949</v>
      </c>
    </row>
    <row r="21" spans="1:9" x14ac:dyDescent="0.2">
      <c r="A21" s="195" t="s">
        <v>8</v>
      </c>
      <c r="B21" s="192"/>
      <c r="C21" s="24">
        <v>132</v>
      </c>
      <c r="D21" s="47">
        <v>0</v>
      </c>
      <c r="E21" s="48">
        <v>2357047</v>
      </c>
      <c r="F21" s="49">
        <f t="shared" si="1"/>
        <v>2357047</v>
      </c>
      <c r="G21" s="47">
        <v>0</v>
      </c>
      <c r="H21" s="48">
        <v>2429364</v>
      </c>
      <c r="I21" s="49">
        <f t="shared" si="2"/>
        <v>2429364</v>
      </c>
    </row>
    <row r="22" spans="1:9" ht="24.75" customHeight="1" x14ac:dyDescent="0.2">
      <c r="A22" s="195" t="s">
        <v>9</v>
      </c>
      <c r="B22" s="192"/>
      <c r="C22" s="24">
        <v>133</v>
      </c>
      <c r="D22" s="47">
        <v>0</v>
      </c>
      <c r="E22" s="48">
        <v>16022100</v>
      </c>
      <c r="F22" s="49">
        <f t="shared" si="1"/>
        <v>16022100</v>
      </c>
      <c r="G22" s="47">
        <v>0</v>
      </c>
      <c r="H22" s="48">
        <v>13604144</v>
      </c>
      <c r="I22" s="49">
        <f t="shared" si="2"/>
        <v>13604144</v>
      </c>
    </row>
    <row r="23" spans="1:9" x14ac:dyDescent="0.2">
      <c r="A23" s="195" t="s">
        <v>10</v>
      </c>
      <c r="B23" s="192"/>
      <c r="C23" s="24">
        <v>134</v>
      </c>
      <c r="D23" s="47">
        <v>0</v>
      </c>
      <c r="E23" s="48">
        <v>14548087</v>
      </c>
      <c r="F23" s="49">
        <f t="shared" si="1"/>
        <v>14548087</v>
      </c>
      <c r="G23" s="47">
        <v>0</v>
      </c>
      <c r="H23" s="48">
        <v>14730051</v>
      </c>
      <c r="I23" s="49">
        <f t="shared" si="2"/>
        <v>14730051</v>
      </c>
    </row>
    <row r="24" spans="1:9" ht="21" customHeight="1" x14ac:dyDescent="0.2">
      <c r="A24" s="193" t="s">
        <v>215</v>
      </c>
      <c r="B24" s="194"/>
      <c r="C24" s="27">
        <v>135</v>
      </c>
      <c r="D24" s="50">
        <f>D25+D28</f>
        <v>0</v>
      </c>
      <c r="E24" s="51">
        <f>E25+E28</f>
        <v>-390084844</v>
      </c>
      <c r="F24" s="49">
        <f t="shared" si="1"/>
        <v>-390084844</v>
      </c>
      <c r="G24" s="50">
        <f t="shared" ref="G24:H24" si="4">G25+G28</f>
        <v>0</v>
      </c>
      <c r="H24" s="51">
        <f t="shared" si="4"/>
        <v>-526808728</v>
      </c>
      <c r="I24" s="49">
        <f t="shared" si="2"/>
        <v>-526808728</v>
      </c>
    </row>
    <row r="25" spans="1:9" x14ac:dyDescent="0.2">
      <c r="A25" s="194" t="s">
        <v>216</v>
      </c>
      <c r="B25" s="194"/>
      <c r="C25" s="27">
        <v>136</v>
      </c>
      <c r="D25" s="50">
        <f>D26+D27</f>
        <v>0</v>
      </c>
      <c r="E25" s="51">
        <f>E26+E27</f>
        <v>-297862726</v>
      </c>
      <c r="F25" s="49">
        <f t="shared" si="1"/>
        <v>-297862726</v>
      </c>
      <c r="G25" s="50">
        <f t="shared" ref="G25:H25" si="5">G26+G27</f>
        <v>0</v>
      </c>
      <c r="H25" s="51">
        <f t="shared" si="5"/>
        <v>-419808485</v>
      </c>
      <c r="I25" s="49">
        <f t="shared" si="2"/>
        <v>-419808485</v>
      </c>
    </row>
    <row r="26" spans="1:9" x14ac:dyDescent="0.2">
      <c r="A26" s="192" t="s">
        <v>217</v>
      </c>
      <c r="B26" s="192"/>
      <c r="C26" s="24">
        <v>137</v>
      </c>
      <c r="D26" s="47">
        <v>0</v>
      </c>
      <c r="E26" s="48">
        <v>-302319775</v>
      </c>
      <c r="F26" s="49">
        <f t="shared" si="1"/>
        <v>-302319775</v>
      </c>
      <c r="G26" s="47">
        <v>0</v>
      </c>
      <c r="H26" s="48">
        <v>-428082444</v>
      </c>
      <c r="I26" s="49">
        <f t="shared" si="2"/>
        <v>-428082444</v>
      </c>
    </row>
    <row r="27" spans="1:9" x14ac:dyDescent="0.2">
      <c r="A27" s="192" t="s">
        <v>218</v>
      </c>
      <c r="B27" s="192"/>
      <c r="C27" s="24">
        <v>138</v>
      </c>
      <c r="D27" s="47">
        <v>0</v>
      </c>
      <c r="E27" s="48">
        <v>4457049</v>
      </c>
      <c r="F27" s="49">
        <f t="shared" si="1"/>
        <v>4457049</v>
      </c>
      <c r="G27" s="47">
        <v>0</v>
      </c>
      <c r="H27" s="48">
        <v>8273959</v>
      </c>
      <c r="I27" s="49">
        <f t="shared" si="2"/>
        <v>8273959</v>
      </c>
    </row>
    <row r="28" spans="1:9" x14ac:dyDescent="0.2">
      <c r="A28" s="194" t="s">
        <v>219</v>
      </c>
      <c r="B28" s="194"/>
      <c r="C28" s="27">
        <v>139</v>
      </c>
      <c r="D28" s="50">
        <f>D29+D30</f>
        <v>0</v>
      </c>
      <c r="E28" s="51">
        <f>E29+E30</f>
        <v>-92222118</v>
      </c>
      <c r="F28" s="49">
        <f t="shared" si="1"/>
        <v>-92222118</v>
      </c>
      <c r="G28" s="50">
        <f t="shared" ref="G28:H28" si="6">G29+G30</f>
        <v>0</v>
      </c>
      <c r="H28" s="51">
        <f t="shared" si="6"/>
        <v>-107000243</v>
      </c>
      <c r="I28" s="49">
        <f t="shared" si="2"/>
        <v>-107000243</v>
      </c>
    </row>
    <row r="29" spans="1:9" x14ac:dyDescent="0.2">
      <c r="A29" s="192" t="s">
        <v>11</v>
      </c>
      <c r="B29" s="192"/>
      <c r="C29" s="24">
        <v>140</v>
      </c>
      <c r="D29" s="47">
        <v>0</v>
      </c>
      <c r="E29" s="48">
        <v>-104891427</v>
      </c>
      <c r="F29" s="49">
        <f t="shared" si="1"/>
        <v>-104891427</v>
      </c>
      <c r="G29" s="47">
        <v>0</v>
      </c>
      <c r="H29" s="48">
        <v>-121223016</v>
      </c>
      <c r="I29" s="49">
        <f t="shared" si="2"/>
        <v>-121223016</v>
      </c>
    </row>
    <row r="30" spans="1:9" x14ac:dyDescent="0.2">
      <c r="A30" s="192" t="s">
        <v>12</v>
      </c>
      <c r="B30" s="192"/>
      <c r="C30" s="24">
        <v>141</v>
      </c>
      <c r="D30" s="47">
        <v>0</v>
      </c>
      <c r="E30" s="48">
        <v>12669309</v>
      </c>
      <c r="F30" s="49">
        <f t="shared" si="1"/>
        <v>12669309</v>
      </c>
      <c r="G30" s="47">
        <v>0</v>
      </c>
      <c r="H30" s="48">
        <v>14222773</v>
      </c>
      <c r="I30" s="49">
        <f t="shared" si="2"/>
        <v>14222773</v>
      </c>
    </row>
    <row r="31" spans="1:9" ht="31.5" customHeight="1" x14ac:dyDescent="0.2">
      <c r="A31" s="193" t="s">
        <v>248</v>
      </c>
      <c r="B31" s="194"/>
      <c r="C31" s="27">
        <v>142</v>
      </c>
      <c r="D31" s="50">
        <f>D32+D35</f>
        <v>0</v>
      </c>
      <c r="E31" s="51">
        <f>E32+E35</f>
        <v>0</v>
      </c>
      <c r="F31" s="49">
        <f t="shared" si="1"/>
        <v>0</v>
      </c>
      <c r="G31" s="50">
        <f t="shared" ref="G31:H31" si="7">G32+G35</f>
        <v>0</v>
      </c>
      <c r="H31" s="51">
        <f t="shared" si="7"/>
        <v>0</v>
      </c>
      <c r="I31" s="49">
        <f t="shared" si="2"/>
        <v>0</v>
      </c>
    </row>
    <row r="32" spans="1:9" x14ac:dyDescent="0.2">
      <c r="A32" s="194" t="s">
        <v>220</v>
      </c>
      <c r="B32" s="194"/>
      <c r="C32" s="27">
        <v>143</v>
      </c>
      <c r="D32" s="50">
        <f>D33+D34</f>
        <v>0</v>
      </c>
      <c r="E32" s="51">
        <f>E33+E34</f>
        <v>0</v>
      </c>
      <c r="F32" s="49">
        <f t="shared" si="1"/>
        <v>0</v>
      </c>
      <c r="G32" s="50">
        <f t="shared" ref="G32:H32" si="8">G33+G34</f>
        <v>0</v>
      </c>
      <c r="H32" s="51">
        <f t="shared" si="8"/>
        <v>0</v>
      </c>
      <c r="I32" s="49">
        <f t="shared" si="2"/>
        <v>0</v>
      </c>
    </row>
    <row r="33" spans="1:9" x14ac:dyDescent="0.2">
      <c r="A33" s="192" t="s">
        <v>221</v>
      </c>
      <c r="B33" s="192"/>
      <c r="C33" s="24">
        <v>144</v>
      </c>
      <c r="D33" s="47">
        <v>0</v>
      </c>
      <c r="E33" s="48">
        <v>0</v>
      </c>
      <c r="F33" s="49">
        <f t="shared" si="1"/>
        <v>0</v>
      </c>
      <c r="G33" s="47">
        <v>0</v>
      </c>
      <c r="H33" s="48">
        <v>0</v>
      </c>
      <c r="I33" s="49">
        <f t="shared" si="2"/>
        <v>0</v>
      </c>
    </row>
    <row r="34" spans="1:9" x14ac:dyDescent="0.2">
      <c r="A34" s="192" t="s">
        <v>222</v>
      </c>
      <c r="B34" s="192"/>
      <c r="C34" s="24">
        <v>145</v>
      </c>
      <c r="D34" s="47">
        <v>0</v>
      </c>
      <c r="E34" s="48">
        <v>0</v>
      </c>
      <c r="F34" s="49">
        <f t="shared" si="1"/>
        <v>0</v>
      </c>
      <c r="G34" s="47">
        <v>0</v>
      </c>
      <c r="H34" s="48">
        <v>0</v>
      </c>
      <c r="I34" s="49">
        <f t="shared" si="2"/>
        <v>0</v>
      </c>
    </row>
    <row r="35" spans="1:9" ht="31.5" customHeight="1" x14ac:dyDescent="0.2">
      <c r="A35" s="194" t="s">
        <v>223</v>
      </c>
      <c r="B35" s="194"/>
      <c r="C35" s="27">
        <v>146</v>
      </c>
      <c r="D35" s="50">
        <f>D36+D37</f>
        <v>0</v>
      </c>
      <c r="E35" s="51">
        <f>E36+E37</f>
        <v>0</v>
      </c>
      <c r="F35" s="49">
        <f t="shared" si="1"/>
        <v>0</v>
      </c>
      <c r="G35" s="50">
        <f t="shared" ref="G35:H35" si="9">G36+G37</f>
        <v>0</v>
      </c>
      <c r="H35" s="51">
        <f t="shared" si="9"/>
        <v>0</v>
      </c>
      <c r="I35" s="49">
        <f t="shared" si="2"/>
        <v>0</v>
      </c>
    </row>
    <row r="36" spans="1:9" x14ac:dyDescent="0.2">
      <c r="A36" s="192" t="s">
        <v>224</v>
      </c>
      <c r="B36" s="192"/>
      <c r="C36" s="24">
        <v>147</v>
      </c>
      <c r="D36" s="47">
        <v>0</v>
      </c>
      <c r="E36" s="48">
        <v>0</v>
      </c>
      <c r="F36" s="49">
        <f t="shared" si="1"/>
        <v>0</v>
      </c>
      <c r="G36" s="47">
        <v>0</v>
      </c>
      <c r="H36" s="48">
        <v>0</v>
      </c>
      <c r="I36" s="49">
        <f t="shared" si="2"/>
        <v>0</v>
      </c>
    </row>
    <row r="37" spans="1:9" x14ac:dyDescent="0.2">
      <c r="A37" s="192" t="s">
        <v>225</v>
      </c>
      <c r="B37" s="192"/>
      <c r="C37" s="24">
        <v>148</v>
      </c>
      <c r="D37" s="47">
        <v>0</v>
      </c>
      <c r="E37" s="48">
        <v>0</v>
      </c>
      <c r="F37" s="49">
        <f t="shared" si="1"/>
        <v>0</v>
      </c>
      <c r="G37" s="47">
        <v>0</v>
      </c>
      <c r="H37" s="48">
        <v>0</v>
      </c>
      <c r="I37" s="49">
        <f t="shared" si="2"/>
        <v>0</v>
      </c>
    </row>
    <row r="38" spans="1:9" ht="45.75" customHeight="1" x14ac:dyDescent="0.2">
      <c r="A38" s="193" t="s">
        <v>317</v>
      </c>
      <c r="B38" s="194"/>
      <c r="C38" s="27">
        <v>149</v>
      </c>
      <c r="D38" s="50">
        <f>D39+D40</f>
        <v>0</v>
      </c>
      <c r="E38" s="51">
        <f>E39+E40</f>
        <v>0</v>
      </c>
      <c r="F38" s="49">
        <f t="shared" si="1"/>
        <v>0</v>
      </c>
      <c r="G38" s="50">
        <f t="shared" ref="G38:H38" si="10">G39+G40</f>
        <v>0</v>
      </c>
      <c r="H38" s="51">
        <f t="shared" si="10"/>
        <v>0</v>
      </c>
      <c r="I38" s="49">
        <f t="shared" si="2"/>
        <v>0</v>
      </c>
    </row>
    <row r="39" spans="1:9" x14ac:dyDescent="0.2">
      <c r="A39" s="192" t="s">
        <v>226</v>
      </c>
      <c r="B39" s="192"/>
      <c r="C39" s="24">
        <v>150</v>
      </c>
      <c r="D39" s="47">
        <v>0</v>
      </c>
      <c r="E39" s="48">
        <v>0</v>
      </c>
      <c r="F39" s="49">
        <f t="shared" si="1"/>
        <v>0</v>
      </c>
      <c r="G39" s="47">
        <v>0</v>
      </c>
      <c r="H39" s="48">
        <v>0</v>
      </c>
      <c r="I39" s="49">
        <f t="shared" si="2"/>
        <v>0</v>
      </c>
    </row>
    <row r="40" spans="1:9" x14ac:dyDescent="0.2">
      <c r="A40" s="192" t="s">
        <v>227</v>
      </c>
      <c r="B40" s="192"/>
      <c r="C40" s="24">
        <v>151</v>
      </c>
      <c r="D40" s="47">
        <v>0</v>
      </c>
      <c r="E40" s="48">
        <v>0</v>
      </c>
      <c r="F40" s="49">
        <f t="shared" si="1"/>
        <v>0</v>
      </c>
      <c r="G40" s="47">
        <v>0</v>
      </c>
      <c r="H40" s="48">
        <v>0</v>
      </c>
      <c r="I40" s="49">
        <f t="shared" si="2"/>
        <v>0</v>
      </c>
    </row>
    <row r="41" spans="1:9" ht="21" customHeight="1" x14ac:dyDescent="0.2">
      <c r="A41" s="193" t="s">
        <v>228</v>
      </c>
      <c r="B41" s="194"/>
      <c r="C41" s="27">
        <v>152</v>
      </c>
      <c r="D41" s="50">
        <f>D42+D43</f>
        <v>0</v>
      </c>
      <c r="E41" s="50">
        <f>E42+E43</f>
        <v>-131942</v>
      </c>
      <c r="F41" s="49">
        <f t="shared" si="1"/>
        <v>-131942</v>
      </c>
      <c r="G41" s="50">
        <f>G42+G43</f>
        <v>0</v>
      </c>
      <c r="H41" s="50">
        <f>H42+H43</f>
        <v>-110361</v>
      </c>
      <c r="I41" s="49">
        <f t="shared" si="2"/>
        <v>-110361</v>
      </c>
    </row>
    <row r="42" spans="1:9" x14ac:dyDescent="0.2">
      <c r="A42" s="192" t="s">
        <v>13</v>
      </c>
      <c r="B42" s="192"/>
      <c r="C42" s="24">
        <v>153</v>
      </c>
      <c r="D42" s="47">
        <v>0</v>
      </c>
      <c r="E42" s="48">
        <v>-131942</v>
      </c>
      <c r="F42" s="49">
        <f t="shared" si="1"/>
        <v>-131942</v>
      </c>
      <c r="G42" s="47">
        <v>0</v>
      </c>
      <c r="H42" s="48">
        <v>-110361</v>
      </c>
      <c r="I42" s="49">
        <f t="shared" si="2"/>
        <v>-110361</v>
      </c>
    </row>
    <row r="43" spans="1:9" x14ac:dyDescent="0.2">
      <c r="A43" s="192" t="s">
        <v>14</v>
      </c>
      <c r="B43" s="192"/>
      <c r="C43" s="24">
        <v>154</v>
      </c>
      <c r="D43" s="47">
        <v>0</v>
      </c>
      <c r="E43" s="48">
        <v>0</v>
      </c>
      <c r="F43" s="49">
        <f t="shared" si="1"/>
        <v>0</v>
      </c>
      <c r="G43" s="47">
        <v>0</v>
      </c>
      <c r="H43" s="48">
        <v>0</v>
      </c>
      <c r="I43" s="49">
        <f t="shared" si="2"/>
        <v>0</v>
      </c>
    </row>
    <row r="44" spans="1:9" ht="22.5" customHeight="1" x14ac:dyDescent="0.2">
      <c r="A44" s="193" t="s">
        <v>229</v>
      </c>
      <c r="B44" s="194"/>
      <c r="C44" s="27">
        <v>155</v>
      </c>
      <c r="D44" s="50">
        <f>D45+D49</f>
        <v>0</v>
      </c>
      <c r="E44" s="51">
        <f>E45+E49</f>
        <v>-301681618</v>
      </c>
      <c r="F44" s="49">
        <f t="shared" si="1"/>
        <v>-301681618</v>
      </c>
      <c r="G44" s="50">
        <f t="shared" ref="G44:H44" si="11">G45+G49</f>
        <v>0</v>
      </c>
      <c r="H44" s="51">
        <f t="shared" si="11"/>
        <v>-330973081</v>
      </c>
      <c r="I44" s="49">
        <f t="shared" si="2"/>
        <v>-330973081</v>
      </c>
    </row>
    <row r="45" spans="1:9" x14ac:dyDescent="0.2">
      <c r="A45" s="194" t="s">
        <v>230</v>
      </c>
      <c r="B45" s="194"/>
      <c r="C45" s="27">
        <v>156</v>
      </c>
      <c r="D45" s="50">
        <f>D46+D47+D48</f>
        <v>0</v>
      </c>
      <c r="E45" s="51">
        <f>E46+E47+E48</f>
        <v>-224360006</v>
      </c>
      <c r="F45" s="49">
        <f t="shared" si="1"/>
        <v>-224360006</v>
      </c>
      <c r="G45" s="50">
        <f t="shared" ref="G45:H45" si="12">G46+G47+G48</f>
        <v>0</v>
      </c>
      <c r="H45" s="51">
        <f t="shared" si="12"/>
        <v>-250327422</v>
      </c>
      <c r="I45" s="49">
        <f t="shared" si="2"/>
        <v>-250327422</v>
      </c>
    </row>
    <row r="46" spans="1:9" x14ac:dyDescent="0.2">
      <c r="A46" s="192" t="s">
        <v>15</v>
      </c>
      <c r="B46" s="192"/>
      <c r="C46" s="24">
        <v>157</v>
      </c>
      <c r="D46" s="47">
        <v>0</v>
      </c>
      <c r="E46" s="48">
        <v>-57953605</v>
      </c>
      <c r="F46" s="49">
        <f t="shared" si="1"/>
        <v>-57953605</v>
      </c>
      <c r="G46" s="47">
        <v>0</v>
      </c>
      <c r="H46" s="48">
        <v>-73144413</v>
      </c>
      <c r="I46" s="49">
        <f t="shared" si="2"/>
        <v>-73144413</v>
      </c>
    </row>
    <row r="47" spans="1:9" x14ac:dyDescent="0.2">
      <c r="A47" s="192" t="s">
        <v>16</v>
      </c>
      <c r="B47" s="192"/>
      <c r="C47" s="24">
        <v>158</v>
      </c>
      <c r="D47" s="47">
        <v>0</v>
      </c>
      <c r="E47" s="48">
        <v>-166406401</v>
      </c>
      <c r="F47" s="49">
        <f t="shared" si="1"/>
        <v>-166406401</v>
      </c>
      <c r="G47" s="47">
        <v>0</v>
      </c>
      <c r="H47" s="48">
        <v>-177183009</v>
      </c>
      <c r="I47" s="49">
        <f t="shared" si="2"/>
        <v>-177183009</v>
      </c>
    </row>
    <row r="48" spans="1:9" x14ac:dyDescent="0.2">
      <c r="A48" s="192" t="s">
        <v>17</v>
      </c>
      <c r="B48" s="192"/>
      <c r="C48" s="24">
        <v>159</v>
      </c>
      <c r="D48" s="47">
        <v>0</v>
      </c>
      <c r="E48" s="48">
        <v>0</v>
      </c>
      <c r="F48" s="49">
        <f t="shared" si="1"/>
        <v>0</v>
      </c>
      <c r="G48" s="47">
        <v>0</v>
      </c>
      <c r="H48" s="48">
        <v>0</v>
      </c>
      <c r="I48" s="49">
        <f t="shared" si="2"/>
        <v>0</v>
      </c>
    </row>
    <row r="49" spans="1:9" ht="24.75" customHeight="1" x14ac:dyDescent="0.2">
      <c r="A49" s="194" t="s">
        <v>231</v>
      </c>
      <c r="B49" s="194"/>
      <c r="C49" s="27">
        <v>160</v>
      </c>
      <c r="D49" s="50">
        <f>D50+D51+D52</f>
        <v>0</v>
      </c>
      <c r="E49" s="51">
        <f>E50+E51+E52</f>
        <v>-77321612</v>
      </c>
      <c r="F49" s="49">
        <f t="shared" si="1"/>
        <v>-77321612</v>
      </c>
      <c r="G49" s="50">
        <f t="shared" ref="G49:H49" si="13">G50+G51+G52</f>
        <v>0</v>
      </c>
      <c r="H49" s="51">
        <f t="shared" si="13"/>
        <v>-80645659</v>
      </c>
      <c r="I49" s="49">
        <f t="shared" si="2"/>
        <v>-80645659</v>
      </c>
    </row>
    <row r="50" spans="1:9" x14ac:dyDescent="0.2">
      <c r="A50" s="192" t="s">
        <v>232</v>
      </c>
      <c r="B50" s="192"/>
      <c r="C50" s="24">
        <v>161</v>
      </c>
      <c r="D50" s="47">
        <v>0</v>
      </c>
      <c r="E50" s="48">
        <v>-16237764</v>
      </c>
      <c r="F50" s="49">
        <f t="shared" si="1"/>
        <v>-16237764</v>
      </c>
      <c r="G50" s="47">
        <v>0</v>
      </c>
      <c r="H50" s="48">
        <v>-17422396</v>
      </c>
      <c r="I50" s="49">
        <f t="shared" si="2"/>
        <v>-17422396</v>
      </c>
    </row>
    <row r="51" spans="1:9" x14ac:dyDescent="0.2">
      <c r="A51" s="192" t="s">
        <v>28</v>
      </c>
      <c r="B51" s="192"/>
      <c r="C51" s="24">
        <v>162</v>
      </c>
      <c r="D51" s="47">
        <v>0</v>
      </c>
      <c r="E51" s="48">
        <v>-33818397</v>
      </c>
      <c r="F51" s="49">
        <f t="shared" si="1"/>
        <v>-33818397</v>
      </c>
      <c r="G51" s="47">
        <v>0</v>
      </c>
      <c r="H51" s="48">
        <v>-35313467</v>
      </c>
      <c r="I51" s="49">
        <f t="shared" si="2"/>
        <v>-35313467</v>
      </c>
    </row>
    <row r="52" spans="1:9" x14ac:dyDescent="0.2">
      <c r="A52" s="192" t="s">
        <v>29</v>
      </c>
      <c r="B52" s="192"/>
      <c r="C52" s="24">
        <v>163</v>
      </c>
      <c r="D52" s="47">
        <v>0</v>
      </c>
      <c r="E52" s="48">
        <v>-27265451</v>
      </c>
      <c r="F52" s="49">
        <f t="shared" si="1"/>
        <v>-27265451</v>
      </c>
      <c r="G52" s="47">
        <v>0</v>
      </c>
      <c r="H52" s="48">
        <v>-27909796</v>
      </c>
      <c r="I52" s="49">
        <f t="shared" si="2"/>
        <v>-27909796</v>
      </c>
    </row>
    <row r="53" spans="1:9" x14ac:dyDescent="0.2">
      <c r="A53" s="193" t="s">
        <v>233</v>
      </c>
      <c r="B53" s="194"/>
      <c r="C53" s="27">
        <v>164</v>
      </c>
      <c r="D53" s="50">
        <f>D54+D55+D56+D57+D58+D59+D60</f>
        <v>0</v>
      </c>
      <c r="E53" s="51">
        <f>E54+E55+E56+E57+E58+E59+E60</f>
        <v>-20902362</v>
      </c>
      <c r="F53" s="49">
        <f t="shared" si="1"/>
        <v>-20902362</v>
      </c>
      <c r="G53" s="50">
        <f t="shared" ref="G53:H53" si="14">G54+G55+G56+G57+G58+G59+G60</f>
        <v>0</v>
      </c>
      <c r="H53" s="51">
        <f t="shared" si="14"/>
        <v>-18336074</v>
      </c>
      <c r="I53" s="49">
        <f t="shared" si="2"/>
        <v>-18336074</v>
      </c>
    </row>
    <row r="54" spans="1:9" ht="24" customHeight="1" x14ac:dyDescent="0.2">
      <c r="A54" s="192" t="s">
        <v>318</v>
      </c>
      <c r="B54" s="192"/>
      <c r="C54" s="24">
        <v>165</v>
      </c>
      <c r="D54" s="47">
        <v>0</v>
      </c>
      <c r="E54" s="48">
        <v>-1752240</v>
      </c>
      <c r="F54" s="49">
        <f t="shared" si="1"/>
        <v>-1752240</v>
      </c>
      <c r="G54" s="47">
        <v>0</v>
      </c>
      <c r="H54" s="48">
        <v>-1837189</v>
      </c>
      <c r="I54" s="49">
        <f t="shared" si="2"/>
        <v>-1837189</v>
      </c>
    </row>
    <row r="55" spans="1:9" x14ac:dyDescent="0.2">
      <c r="A55" s="192" t="s">
        <v>30</v>
      </c>
      <c r="B55" s="192"/>
      <c r="C55" s="24">
        <v>166</v>
      </c>
      <c r="D55" s="47">
        <v>0</v>
      </c>
      <c r="E55" s="48">
        <v>-2486784</v>
      </c>
      <c r="F55" s="49">
        <f t="shared" si="1"/>
        <v>-2486784</v>
      </c>
      <c r="G55" s="47">
        <v>0</v>
      </c>
      <c r="H55" s="48">
        <v>-1853763</v>
      </c>
      <c r="I55" s="49">
        <f t="shared" si="2"/>
        <v>-1853763</v>
      </c>
    </row>
    <row r="56" spans="1:9" x14ac:dyDescent="0.2">
      <c r="A56" s="192" t="s">
        <v>69</v>
      </c>
      <c r="B56" s="192"/>
      <c r="C56" s="24">
        <v>167</v>
      </c>
      <c r="D56" s="47">
        <v>0</v>
      </c>
      <c r="E56" s="48">
        <v>0</v>
      </c>
      <c r="F56" s="49">
        <f t="shared" si="1"/>
        <v>0</v>
      </c>
      <c r="G56" s="47">
        <v>0</v>
      </c>
      <c r="H56" s="48">
        <v>0</v>
      </c>
      <c r="I56" s="49">
        <f t="shared" si="2"/>
        <v>0</v>
      </c>
    </row>
    <row r="57" spans="1:9" x14ac:dyDescent="0.2">
      <c r="A57" s="192" t="s">
        <v>234</v>
      </c>
      <c r="B57" s="192"/>
      <c r="C57" s="24">
        <v>168</v>
      </c>
      <c r="D57" s="47">
        <v>0</v>
      </c>
      <c r="E57" s="48">
        <v>-14</v>
      </c>
      <c r="F57" s="49">
        <f t="shared" si="1"/>
        <v>-14</v>
      </c>
      <c r="G57" s="47">
        <v>0</v>
      </c>
      <c r="H57" s="48">
        <v>-185038</v>
      </c>
      <c r="I57" s="49">
        <f t="shared" si="2"/>
        <v>-185038</v>
      </c>
    </row>
    <row r="58" spans="1:9" x14ac:dyDescent="0.2">
      <c r="A58" s="192" t="s">
        <v>235</v>
      </c>
      <c r="B58" s="192"/>
      <c r="C58" s="24">
        <v>169</v>
      </c>
      <c r="D58" s="47">
        <v>0</v>
      </c>
      <c r="E58" s="48">
        <v>0</v>
      </c>
      <c r="F58" s="49">
        <f t="shared" si="1"/>
        <v>0</v>
      </c>
      <c r="G58" s="47">
        <v>0</v>
      </c>
      <c r="H58" s="48">
        <v>0</v>
      </c>
      <c r="I58" s="49">
        <f t="shared" si="2"/>
        <v>0</v>
      </c>
    </row>
    <row r="59" spans="1:9" x14ac:dyDescent="0.2">
      <c r="A59" s="192" t="s">
        <v>236</v>
      </c>
      <c r="B59" s="192"/>
      <c r="C59" s="24">
        <v>170</v>
      </c>
      <c r="D59" s="47">
        <v>0</v>
      </c>
      <c r="E59" s="48">
        <v>-3577344</v>
      </c>
      <c r="F59" s="49">
        <f t="shared" si="1"/>
        <v>-3577344</v>
      </c>
      <c r="G59" s="47">
        <v>0</v>
      </c>
      <c r="H59" s="48">
        <v>-2553145</v>
      </c>
      <c r="I59" s="49">
        <f t="shared" si="2"/>
        <v>-2553145</v>
      </c>
    </row>
    <row r="60" spans="1:9" x14ac:dyDescent="0.2">
      <c r="A60" s="192" t="s">
        <v>94</v>
      </c>
      <c r="B60" s="192"/>
      <c r="C60" s="24">
        <v>171</v>
      </c>
      <c r="D60" s="47">
        <v>0</v>
      </c>
      <c r="E60" s="48">
        <v>-13085980</v>
      </c>
      <c r="F60" s="49">
        <f t="shared" si="1"/>
        <v>-13085980</v>
      </c>
      <c r="G60" s="47">
        <v>0</v>
      </c>
      <c r="H60" s="48">
        <v>-11906939</v>
      </c>
      <c r="I60" s="49">
        <f t="shared" si="2"/>
        <v>-11906939</v>
      </c>
    </row>
    <row r="61" spans="1:9" ht="29.25" customHeight="1" x14ac:dyDescent="0.2">
      <c r="A61" s="193" t="s">
        <v>319</v>
      </c>
      <c r="B61" s="194"/>
      <c r="C61" s="27">
        <v>172</v>
      </c>
      <c r="D61" s="50">
        <f>D62+D63</f>
        <v>0</v>
      </c>
      <c r="E61" s="51">
        <f>E62+E63</f>
        <v>-32656920</v>
      </c>
      <c r="F61" s="49">
        <f t="shared" si="1"/>
        <v>-32656920</v>
      </c>
      <c r="G61" s="50">
        <f t="shared" ref="G61:H61" si="15">G62+G63</f>
        <v>0</v>
      </c>
      <c r="H61" s="51">
        <f t="shared" si="15"/>
        <v>-33102247</v>
      </c>
      <c r="I61" s="49">
        <f t="shared" si="2"/>
        <v>-33102247</v>
      </c>
    </row>
    <row r="62" spans="1:9" x14ac:dyDescent="0.2">
      <c r="A62" s="192" t="s">
        <v>31</v>
      </c>
      <c r="B62" s="192"/>
      <c r="C62" s="24">
        <v>173</v>
      </c>
      <c r="D62" s="47">
        <v>0</v>
      </c>
      <c r="E62" s="48">
        <v>-235498</v>
      </c>
      <c r="F62" s="49">
        <f t="shared" si="1"/>
        <v>-235498</v>
      </c>
      <c r="G62" s="47">
        <v>0</v>
      </c>
      <c r="H62" s="48">
        <v>-217442</v>
      </c>
      <c r="I62" s="49">
        <f t="shared" si="2"/>
        <v>-217442</v>
      </c>
    </row>
    <row r="63" spans="1:9" x14ac:dyDescent="0.2">
      <c r="A63" s="192" t="s">
        <v>32</v>
      </c>
      <c r="B63" s="192"/>
      <c r="C63" s="24">
        <v>174</v>
      </c>
      <c r="D63" s="47">
        <v>0</v>
      </c>
      <c r="E63" s="48">
        <v>-32421422</v>
      </c>
      <c r="F63" s="49">
        <f t="shared" si="1"/>
        <v>-32421422</v>
      </c>
      <c r="G63" s="47">
        <v>0</v>
      </c>
      <c r="H63" s="48">
        <v>-32884805</v>
      </c>
      <c r="I63" s="49">
        <f t="shared" si="2"/>
        <v>-32884805</v>
      </c>
    </row>
    <row r="64" spans="1:9" x14ac:dyDescent="0.2">
      <c r="A64" s="195" t="s">
        <v>238</v>
      </c>
      <c r="B64" s="192"/>
      <c r="C64" s="24">
        <v>175</v>
      </c>
      <c r="D64" s="47">
        <v>0</v>
      </c>
      <c r="E64" s="48">
        <v>-8103264</v>
      </c>
      <c r="F64" s="49">
        <f t="shared" si="1"/>
        <v>-8103264</v>
      </c>
      <c r="G64" s="47">
        <v>0</v>
      </c>
      <c r="H64" s="48">
        <v>-9299897</v>
      </c>
      <c r="I64" s="49">
        <f t="shared" si="2"/>
        <v>-9299897</v>
      </c>
    </row>
    <row r="65" spans="1:9" ht="42" customHeight="1" x14ac:dyDescent="0.2">
      <c r="A65" s="193" t="s">
        <v>249</v>
      </c>
      <c r="B65" s="194"/>
      <c r="C65" s="27">
        <v>176</v>
      </c>
      <c r="D65" s="50">
        <f>D7+D13+D21+D22+D23+D24+D31+D38+D41+D53+D61+D64+D44</f>
        <v>0</v>
      </c>
      <c r="E65" s="51">
        <f>E7+E13+E21+E22+E23+E24+E31+E38+E41+E53+E61+E64+E44</f>
        <v>85393649</v>
      </c>
      <c r="F65" s="49">
        <f t="shared" si="1"/>
        <v>85393649</v>
      </c>
      <c r="G65" s="50">
        <f t="shared" ref="G65:H65" si="16">G7+G13+G21+G22+G23+G24+G31+G38+G41+G53+G61+G64+G44</f>
        <v>0</v>
      </c>
      <c r="H65" s="51">
        <f t="shared" si="16"/>
        <v>71463636</v>
      </c>
      <c r="I65" s="49">
        <f t="shared" si="2"/>
        <v>71463636</v>
      </c>
    </row>
    <row r="66" spans="1:9" x14ac:dyDescent="0.2">
      <c r="A66" s="193" t="s">
        <v>239</v>
      </c>
      <c r="B66" s="194"/>
      <c r="C66" s="27">
        <v>177</v>
      </c>
      <c r="D66" s="50">
        <f>D67+D68</f>
        <v>0</v>
      </c>
      <c r="E66" s="51">
        <f>E67+E68</f>
        <v>-14475659</v>
      </c>
      <c r="F66" s="49">
        <f t="shared" si="1"/>
        <v>-14475659</v>
      </c>
      <c r="G66" s="50">
        <f t="shared" ref="G66:H66" si="17">G67+G68</f>
        <v>0</v>
      </c>
      <c r="H66" s="51">
        <f t="shared" si="17"/>
        <v>-11058622</v>
      </c>
      <c r="I66" s="49">
        <f t="shared" si="2"/>
        <v>-11058622</v>
      </c>
    </row>
    <row r="67" spans="1:9" x14ac:dyDescent="0.2">
      <c r="A67" s="192" t="s">
        <v>240</v>
      </c>
      <c r="B67" s="192"/>
      <c r="C67" s="24">
        <v>178</v>
      </c>
      <c r="D67" s="47">
        <v>0</v>
      </c>
      <c r="E67" s="48">
        <v>-23945916</v>
      </c>
      <c r="F67" s="49">
        <f t="shared" si="1"/>
        <v>-23945916</v>
      </c>
      <c r="G67" s="47">
        <v>0</v>
      </c>
      <c r="H67" s="48">
        <v>-17370432</v>
      </c>
      <c r="I67" s="49">
        <f t="shared" si="2"/>
        <v>-17370432</v>
      </c>
    </row>
    <row r="68" spans="1:9" x14ac:dyDescent="0.2">
      <c r="A68" s="192" t="s">
        <v>241</v>
      </c>
      <c r="B68" s="192"/>
      <c r="C68" s="24">
        <v>179</v>
      </c>
      <c r="D68" s="47">
        <v>0</v>
      </c>
      <c r="E68" s="48">
        <v>9470257</v>
      </c>
      <c r="F68" s="49">
        <f t="shared" si="1"/>
        <v>9470257</v>
      </c>
      <c r="G68" s="47">
        <v>0</v>
      </c>
      <c r="H68" s="48">
        <v>6311810</v>
      </c>
      <c r="I68" s="49">
        <f t="shared" si="2"/>
        <v>6311810</v>
      </c>
    </row>
    <row r="69" spans="1:9" ht="24" customHeight="1" x14ac:dyDescent="0.2">
      <c r="A69" s="193" t="s">
        <v>320</v>
      </c>
      <c r="B69" s="194"/>
      <c r="C69" s="27">
        <v>180</v>
      </c>
      <c r="D69" s="50">
        <f>D65+D66</f>
        <v>0</v>
      </c>
      <c r="E69" s="51">
        <f>E65+E66</f>
        <v>70917990</v>
      </c>
      <c r="F69" s="49">
        <f t="shared" si="1"/>
        <v>70917990</v>
      </c>
      <c r="G69" s="50">
        <f t="shared" ref="G69:H69" si="18">G65+G66</f>
        <v>0</v>
      </c>
      <c r="H69" s="51">
        <f t="shared" si="18"/>
        <v>60405014</v>
      </c>
      <c r="I69" s="49">
        <f t="shared" si="2"/>
        <v>60405014</v>
      </c>
    </row>
    <row r="70" spans="1:9" x14ac:dyDescent="0.2">
      <c r="A70" s="189" t="s">
        <v>95</v>
      </c>
      <c r="B70" s="189"/>
      <c r="C70" s="24">
        <v>181</v>
      </c>
      <c r="D70" s="47">
        <v>0</v>
      </c>
      <c r="E70" s="48">
        <v>70917990</v>
      </c>
      <c r="F70" s="49">
        <f t="shared" si="1"/>
        <v>70917990</v>
      </c>
      <c r="G70" s="47">
        <v>0</v>
      </c>
      <c r="H70" s="48">
        <v>60405014</v>
      </c>
      <c r="I70" s="49">
        <f t="shared" si="2"/>
        <v>60405014</v>
      </c>
    </row>
    <row r="71" spans="1:9" x14ac:dyDescent="0.2">
      <c r="A71" s="189" t="s">
        <v>242</v>
      </c>
      <c r="B71" s="189"/>
      <c r="C71" s="24">
        <v>182</v>
      </c>
      <c r="D71" s="47">
        <v>0</v>
      </c>
      <c r="E71" s="48">
        <v>0</v>
      </c>
      <c r="F71" s="49">
        <f t="shared" si="1"/>
        <v>0</v>
      </c>
      <c r="G71" s="47">
        <v>0</v>
      </c>
      <c r="H71" s="48">
        <v>0</v>
      </c>
      <c r="I71" s="49">
        <f t="shared" si="2"/>
        <v>0</v>
      </c>
    </row>
    <row r="72" spans="1:9" ht="30" customHeight="1" x14ac:dyDescent="0.2">
      <c r="A72" s="193" t="s">
        <v>243</v>
      </c>
      <c r="B72" s="193"/>
      <c r="C72" s="27">
        <v>183</v>
      </c>
      <c r="D72" s="50">
        <f>D7+D13+D21+D22+D23+D68</f>
        <v>0</v>
      </c>
      <c r="E72" s="51">
        <f>E7+E13+E21+E22+E23+E68</f>
        <v>848424856</v>
      </c>
      <c r="F72" s="49">
        <f t="shared" ref="F72:F86" si="19">D72+E72</f>
        <v>848424856</v>
      </c>
      <c r="G72" s="50">
        <f t="shared" ref="G72:H72" si="20">G7+G13+G21+G22+G23+G68</f>
        <v>0</v>
      </c>
      <c r="H72" s="51">
        <f t="shared" si="20"/>
        <v>996405834</v>
      </c>
      <c r="I72" s="49">
        <f t="shared" ref="I72:I86" si="21">G72+H72</f>
        <v>996405834</v>
      </c>
    </row>
    <row r="73" spans="1:9" ht="31.5" customHeight="1" x14ac:dyDescent="0.2">
      <c r="A73" s="193" t="s">
        <v>316</v>
      </c>
      <c r="B73" s="193"/>
      <c r="C73" s="27">
        <v>184</v>
      </c>
      <c r="D73" s="50">
        <f>D24+D31+D38+D41+D44+D53+D61+D64+D67</f>
        <v>0</v>
      </c>
      <c r="E73" s="51">
        <f>E24+E31+E38+E41+E44+E53+E61+E64+E67</f>
        <v>-777506866</v>
      </c>
      <c r="F73" s="49">
        <f t="shared" si="19"/>
        <v>-777506866</v>
      </c>
      <c r="G73" s="50">
        <f t="shared" ref="G73:H73" si="22">G24+G31+G38+G41+G44+G53+G61+G64+G67</f>
        <v>0</v>
      </c>
      <c r="H73" s="51">
        <f t="shared" si="22"/>
        <v>-936000820</v>
      </c>
      <c r="I73" s="49">
        <f t="shared" si="21"/>
        <v>-936000820</v>
      </c>
    </row>
    <row r="74" spans="1:9" x14ac:dyDescent="0.2">
      <c r="A74" s="193" t="s">
        <v>244</v>
      </c>
      <c r="B74" s="194"/>
      <c r="C74" s="27">
        <v>185</v>
      </c>
      <c r="D74" s="50">
        <f>D75+D76+D77+D78+D79+D80+D81+D82</f>
        <v>0</v>
      </c>
      <c r="E74" s="51">
        <f>E75+E76+E77+E78+E79+E80+E81+E82</f>
        <v>-297507</v>
      </c>
      <c r="F74" s="49">
        <f t="shared" si="19"/>
        <v>-297507</v>
      </c>
      <c r="G74" s="50">
        <f t="shared" ref="G74:H74" si="23">G75+G76+G77+G78+G79+G80+G81+G82</f>
        <v>0</v>
      </c>
      <c r="H74" s="51">
        <f t="shared" si="23"/>
        <v>-6672081</v>
      </c>
      <c r="I74" s="49">
        <f t="shared" si="21"/>
        <v>-6672081</v>
      </c>
    </row>
    <row r="75" spans="1:9" ht="27.75" customHeight="1" x14ac:dyDescent="0.2">
      <c r="A75" s="192" t="s">
        <v>321</v>
      </c>
      <c r="B75" s="192"/>
      <c r="C75" s="24">
        <v>186</v>
      </c>
      <c r="D75" s="47">
        <v>0</v>
      </c>
      <c r="E75" s="48">
        <v>0</v>
      </c>
      <c r="F75" s="49">
        <f t="shared" si="19"/>
        <v>0</v>
      </c>
      <c r="G75" s="47">
        <v>0</v>
      </c>
      <c r="H75" s="48">
        <v>0</v>
      </c>
      <c r="I75" s="49">
        <f t="shared" si="21"/>
        <v>0</v>
      </c>
    </row>
    <row r="76" spans="1:9" ht="21.6" customHeight="1" x14ac:dyDescent="0.2">
      <c r="A76" s="192" t="s">
        <v>322</v>
      </c>
      <c r="B76" s="192"/>
      <c r="C76" s="24">
        <v>187</v>
      </c>
      <c r="D76" s="47">
        <v>0</v>
      </c>
      <c r="E76" s="48">
        <v>-263404</v>
      </c>
      <c r="F76" s="49">
        <f t="shared" si="19"/>
        <v>-263404</v>
      </c>
      <c r="G76" s="47">
        <v>0</v>
      </c>
      <c r="H76" s="48">
        <v>-7579708</v>
      </c>
      <c r="I76" s="49">
        <f t="shared" si="21"/>
        <v>-7579708</v>
      </c>
    </row>
    <row r="77" spans="1:9" ht="28.15" customHeight="1" x14ac:dyDescent="0.2">
      <c r="A77" s="192" t="s">
        <v>323</v>
      </c>
      <c r="B77" s="192"/>
      <c r="C77" s="24">
        <v>188</v>
      </c>
      <c r="D77" s="47">
        <v>0</v>
      </c>
      <c r="E77" s="48">
        <v>-99409</v>
      </c>
      <c r="F77" s="49">
        <f t="shared" si="19"/>
        <v>-99409</v>
      </c>
      <c r="G77" s="47">
        <v>0</v>
      </c>
      <c r="H77" s="48">
        <v>-556976</v>
      </c>
      <c r="I77" s="49">
        <f t="shared" si="21"/>
        <v>-556976</v>
      </c>
    </row>
    <row r="78" spans="1:9" ht="25.15" customHeight="1" x14ac:dyDescent="0.2">
      <c r="A78" s="192" t="s">
        <v>324</v>
      </c>
      <c r="B78" s="192"/>
      <c r="C78" s="24">
        <v>189</v>
      </c>
      <c r="D78" s="47">
        <v>0</v>
      </c>
      <c r="E78" s="48">
        <v>0</v>
      </c>
      <c r="F78" s="49">
        <f t="shared" si="19"/>
        <v>0</v>
      </c>
      <c r="G78" s="47">
        <v>0</v>
      </c>
      <c r="H78" s="48">
        <v>0</v>
      </c>
      <c r="I78" s="49">
        <f t="shared" si="21"/>
        <v>0</v>
      </c>
    </row>
    <row r="79" spans="1:9" x14ac:dyDescent="0.2">
      <c r="A79" s="192" t="s">
        <v>96</v>
      </c>
      <c r="B79" s="192"/>
      <c r="C79" s="24">
        <v>190</v>
      </c>
      <c r="D79" s="47">
        <v>0</v>
      </c>
      <c r="E79" s="48">
        <v>0</v>
      </c>
      <c r="F79" s="49">
        <f t="shared" si="19"/>
        <v>0</v>
      </c>
      <c r="G79" s="47">
        <v>0</v>
      </c>
      <c r="H79" s="48">
        <v>0</v>
      </c>
      <c r="I79" s="49">
        <f t="shared" si="21"/>
        <v>0</v>
      </c>
    </row>
    <row r="80" spans="1:9" ht="21" customHeight="1" x14ac:dyDescent="0.2">
      <c r="A80" s="192" t="s">
        <v>97</v>
      </c>
      <c r="B80" s="192"/>
      <c r="C80" s="24">
        <v>191</v>
      </c>
      <c r="D80" s="47">
        <v>0</v>
      </c>
      <c r="E80" s="48">
        <v>0</v>
      </c>
      <c r="F80" s="49">
        <f t="shared" si="19"/>
        <v>0</v>
      </c>
      <c r="G80" s="47">
        <v>0</v>
      </c>
      <c r="H80" s="48">
        <v>0</v>
      </c>
      <c r="I80" s="49">
        <f t="shared" si="21"/>
        <v>0</v>
      </c>
    </row>
    <row r="81" spans="1:9" ht="16.149999999999999" customHeight="1" x14ac:dyDescent="0.2">
      <c r="A81" s="192" t="s">
        <v>98</v>
      </c>
      <c r="B81" s="192"/>
      <c r="C81" s="24">
        <v>192</v>
      </c>
      <c r="D81" s="47">
        <v>0</v>
      </c>
      <c r="E81" s="48">
        <v>0</v>
      </c>
      <c r="F81" s="49">
        <f t="shared" si="19"/>
        <v>0</v>
      </c>
      <c r="G81" s="47">
        <v>0</v>
      </c>
      <c r="H81" s="48">
        <v>0</v>
      </c>
      <c r="I81" s="49">
        <f t="shared" si="21"/>
        <v>0</v>
      </c>
    </row>
    <row r="82" spans="1:9" x14ac:dyDescent="0.2">
      <c r="A82" s="192" t="s">
        <v>99</v>
      </c>
      <c r="B82" s="192"/>
      <c r="C82" s="24">
        <v>193</v>
      </c>
      <c r="D82" s="47">
        <v>0</v>
      </c>
      <c r="E82" s="48">
        <v>65306</v>
      </c>
      <c r="F82" s="49">
        <f t="shared" si="19"/>
        <v>65306</v>
      </c>
      <c r="G82" s="47">
        <v>0</v>
      </c>
      <c r="H82" s="48">
        <v>1464603</v>
      </c>
      <c r="I82" s="49">
        <f t="shared" si="21"/>
        <v>1464603</v>
      </c>
    </row>
    <row r="83" spans="1:9" x14ac:dyDescent="0.2">
      <c r="A83" s="193" t="s">
        <v>245</v>
      </c>
      <c r="B83" s="194"/>
      <c r="C83" s="27">
        <v>194</v>
      </c>
      <c r="D83" s="50">
        <f>D69+D74</f>
        <v>0</v>
      </c>
      <c r="E83" s="51">
        <f>E69+E74</f>
        <v>70620483</v>
      </c>
      <c r="F83" s="49">
        <f t="shared" si="19"/>
        <v>70620483</v>
      </c>
      <c r="G83" s="50">
        <f t="shared" ref="G83:H83" si="24">G69+G74</f>
        <v>0</v>
      </c>
      <c r="H83" s="51">
        <f t="shared" si="24"/>
        <v>53732933</v>
      </c>
      <c r="I83" s="49">
        <f t="shared" si="21"/>
        <v>53732933</v>
      </c>
    </row>
    <row r="84" spans="1:9" x14ac:dyDescent="0.2">
      <c r="A84" s="189" t="s">
        <v>246</v>
      </c>
      <c r="B84" s="189"/>
      <c r="C84" s="24">
        <v>195</v>
      </c>
      <c r="D84" s="47">
        <v>0</v>
      </c>
      <c r="E84" s="48">
        <v>70620483</v>
      </c>
      <c r="F84" s="49">
        <f t="shared" si="19"/>
        <v>70620483</v>
      </c>
      <c r="G84" s="47">
        <v>0</v>
      </c>
      <c r="H84" s="48">
        <v>53732933</v>
      </c>
      <c r="I84" s="49">
        <f t="shared" si="21"/>
        <v>53732933</v>
      </c>
    </row>
    <row r="85" spans="1:9" x14ac:dyDescent="0.2">
      <c r="A85" s="189" t="s">
        <v>247</v>
      </c>
      <c r="B85" s="189"/>
      <c r="C85" s="24">
        <v>196</v>
      </c>
      <c r="D85" s="47">
        <v>0</v>
      </c>
      <c r="E85" s="48">
        <v>0</v>
      </c>
      <c r="F85" s="49">
        <f t="shared" si="19"/>
        <v>0</v>
      </c>
      <c r="G85" s="47">
        <v>0</v>
      </c>
      <c r="H85" s="48">
        <v>0</v>
      </c>
      <c r="I85" s="49">
        <f t="shared" si="21"/>
        <v>0</v>
      </c>
    </row>
    <row r="86" spans="1:9" x14ac:dyDescent="0.2">
      <c r="A86" s="190" t="s">
        <v>110</v>
      </c>
      <c r="B86" s="191"/>
      <c r="C86" s="25">
        <v>197</v>
      </c>
      <c r="D86" s="52">
        <v>0</v>
      </c>
      <c r="E86" s="53">
        <v>0</v>
      </c>
      <c r="F86" s="54">
        <f t="shared" si="19"/>
        <v>0</v>
      </c>
      <c r="G86" s="52">
        <v>0</v>
      </c>
      <c r="H86" s="53">
        <v>0</v>
      </c>
      <c r="I86" s="54">
        <f t="shared" si="21"/>
        <v>0</v>
      </c>
    </row>
  </sheetData>
  <sheetProtection algorithmName="SHA-512" hashValue="1YFVM61SR35/Y7NHGYD0iEVxj+sUZIYc0egwd6w7Oytjz9zDeifaLQaAhyl4IKD8hvEudbC0y1CxivZPrgg8IA==" saltValue="MoxvoIo50LSTnBSiT4jaRw==" spinCount="100000"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zoomScale="110" zoomScaleNormal="100" zoomScaleSheetLayoutView="110" workbookViewId="0">
      <selection activeCell="A75" sqref="A75:B75"/>
    </sheetView>
  </sheetViews>
  <sheetFormatPr defaultColWidth="8.85546875" defaultRowHeight="12.75" x14ac:dyDescent="0.2"/>
  <cols>
    <col min="1" max="1" width="26.7109375" customWidth="1"/>
    <col min="2" max="2" width="15" customWidth="1"/>
    <col min="4" max="4" width="10.42578125" style="1" customWidth="1"/>
    <col min="5" max="6" width="11.7109375" style="1" customWidth="1"/>
    <col min="7" max="7" width="10.42578125" style="1" customWidth="1"/>
    <col min="8" max="9" width="11.7109375" style="1" customWidth="1"/>
    <col min="11" max="11" width="14.7109375" bestFit="1" customWidth="1"/>
    <col min="12" max="13" width="16.28515625" bestFit="1" customWidth="1"/>
    <col min="14" max="14" width="14.7109375" bestFit="1" customWidth="1"/>
    <col min="15" max="16" width="11.28515625" customWidth="1"/>
    <col min="17" max="17" width="12.85546875" bestFit="1" customWidth="1"/>
    <col min="18" max="18" width="11.85546875" bestFit="1" customWidth="1"/>
    <col min="19" max="22" width="12.85546875" bestFit="1" customWidth="1"/>
    <col min="23" max="23" width="13.7109375" bestFit="1" customWidth="1"/>
  </cols>
  <sheetData>
    <row r="1" spans="1:9" ht="15.75" x14ac:dyDescent="0.2">
      <c r="A1" s="200" t="s">
        <v>349</v>
      </c>
      <c r="B1" s="184"/>
      <c r="C1" s="184"/>
      <c r="D1" s="184"/>
      <c r="E1" s="184"/>
      <c r="F1" s="184"/>
      <c r="G1" s="184"/>
      <c r="H1" s="184"/>
      <c r="I1" s="184"/>
    </row>
    <row r="2" spans="1:9" x14ac:dyDescent="0.2">
      <c r="A2" s="185" t="s">
        <v>395</v>
      </c>
      <c r="B2" s="201"/>
      <c r="C2" s="201"/>
      <c r="D2" s="201"/>
      <c r="E2" s="201"/>
      <c r="F2" s="201"/>
      <c r="G2" s="201"/>
      <c r="H2" s="201"/>
      <c r="I2" s="201"/>
    </row>
    <row r="3" spans="1:9" x14ac:dyDescent="0.2">
      <c r="A3" s="202" t="s">
        <v>35</v>
      </c>
      <c r="B3" s="203"/>
      <c r="C3" s="203"/>
      <c r="D3" s="203"/>
      <c r="E3" s="203"/>
      <c r="F3" s="203"/>
      <c r="G3" s="203"/>
      <c r="H3" s="203"/>
      <c r="I3" s="203"/>
    </row>
    <row r="4" spans="1:9" ht="33.75" customHeight="1" x14ac:dyDescent="0.2">
      <c r="A4" s="187" t="s">
        <v>0</v>
      </c>
      <c r="B4" s="188"/>
      <c r="C4" s="187" t="s">
        <v>77</v>
      </c>
      <c r="D4" s="173" t="s">
        <v>4</v>
      </c>
      <c r="E4" s="174"/>
      <c r="F4" s="174"/>
      <c r="G4" s="173" t="s">
        <v>285</v>
      </c>
      <c r="H4" s="174"/>
      <c r="I4" s="174"/>
    </row>
    <row r="5" spans="1:9" ht="24" customHeight="1" x14ac:dyDescent="0.2">
      <c r="A5" s="188"/>
      <c r="B5" s="188"/>
      <c r="C5" s="188"/>
      <c r="D5" s="30" t="s">
        <v>132</v>
      </c>
      <c r="E5" s="30" t="s">
        <v>133</v>
      </c>
      <c r="F5" s="30" t="s">
        <v>134</v>
      </c>
      <c r="G5" s="30" t="s">
        <v>132</v>
      </c>
      <c r="H5" s="30" t="s">
        <v>133</v>
      </c>
      <c r="I5" s="30" t="s">
        <v>134</v>
      </c>
    </row>
    <row r="6" spans="1:9" x14ac:dyDescent="0.2">
      <c r="A6" s="187">
        <v>1</v>
      </c>
      <c r="B6" s="188"/>
      <c r="C6" s="20">
        <v>2</v>
      </c>
      <c r="D6" s="34">
        <v>3</v>
      </c>
      <c r="E6" s="34">
        <v>4</v>
      </c>
      <c r="F6" s="34" t="s">
        <v>33</v>
      </c>
      <c r="G6" s="34">
        <v>6</v>
      </c>
      <c r="H6" s="34">
        <v>7</v>
      </c>
      <c r="I6" s="34" t="s">
        <v>34</v>
      </c>
    </row>
    <row r="7" spans="1:9" ht="22.5" customHeight="1" x14ac:dyDescent="0.2">
      <c r="A7" s="177" t="s">
        <v>205</v>
      </c>
      <c r="B7" s="176"/>
      <c r="C7" s="21">
        <v>118</v>
      </c>
      <c r="D7" s="35">
        <f>D8+D9+D10+D11+D12</f>
        <v>0</v>
      </c>
      <c r="E7" s="35">
        <f>E8+E9+E10+E11+E12</f>
        <v>275870420</v>
      </c>
      <c r="F7" s="35">
        <f>D7+E7</f>
        <v>275870420</v>
      </c>
      <c r="G7" s="35">
        <f t="shared" ref="G7:H7" si="0">G8+G9+G10+G11+G12</f>
        <v>0</v>
      </c>
      <c r="H7" s="35">
        <f t="shared" si="0"/>
        <v>307289213</v>
      </c>
      <c r="I7" s="35">
        <f>G7+H7</f>
        <v>307289213</v>
      </c>
    </row>
    <row r="8" spans="1:9" x14ac:dyDescent="0.2">
      <c r="A8" s="175" t="s">
        <v>67</v>
      </c>
      <c r="B8" s="175"/>
      <c r="C8" s="22">
        <v>119</v>
      </c>
      <c r="D8" s="36">
        <v>0</v>
      </c>
      <c r="E8" s="36">
        <v>291070704</v>
      </c>
      <c r="F8" s="35">
        <f t="shared" ref="F8:F71" si="1">D8+E8</f>
        <v>291070704</v>
      </c>
      <c r="G8" s="36">
        <v>0</v>
      </c>
      <c r="H8" s="36">
        <v>326904733</v>
      </c>
      <c r="I8" s="35">
        <f t="shared" ref="I8:I71" si="2">G8+H8</f>
        <v>326904733</v>
      </c>
    </row>
    <row r="9" spans="1:9" ht="19.5" customHeight="1" x14ac:dyDescent="0.2">
      <c r="A9" s="175" t="s">
        <v>206</v>
      </c>
      <c r="B9" s="175"/>
      <c r="C9" s="22">
        <v>120</v>
      </c>
      <c r="D9" s="36">
        <v>0</v>
      </c>
      <c r="E9" s="36">
        <v>1721198</v>
      </c>
      <c r="F9" s="35">
        <f t="shared" si="1"/>
        <v>1721198</v>
      </c>
      <c r="G9" s="36">
        <v>0</v>
      </c>
      <c r="H9" s="36">
        <v>-1470133</v>
      </c>
      <c r="I9" s="35">
        <f t="shared" si="2"/>
        <v>-1470133</v>
      </c>
    </row>
    <row r="10" spans="1:9" x14ac:dyDescent="0.2">
      <c r="A10" s="175" t="s">
        <v>207</v>
      </c>
      <c r="B10" s="175"/>
      <c r="C10" s="22">
        <v>121</v>
      </c>
      <c r="D10" s="36">
        <v>0</v>
      </c>
      <c r="E10" s="36">
        <v>-15530375</v>
      </c>
      <c r="F10" s="35">
        <f t="shared" si="1"/>
        <v>-15530375</v>
      </c>
      <c r="G10" s="36">
        <v>0</v>
      </c>
      <c r="H10" s="36">
        <v>-25134549</v>
      </c>
      <c r="I10" s="35">
        <f t="shared" si="2"/>
        <v>-25134549</v>
      </c>
    </row>
    <row r="11" spans="1:9" ht="22.5" customHeight="1" x14ac:dyDescent="0.2">
      <c r="A11" s="175" t="s">
        <v>208</v>
      </c>
      <c r="B11" s="175"/>
      <c r="C11" s="22">
        <v>122</v>
      </c>
      <c r="D11" s="36">
        <v>0</v>
      </c>
      <c r="E11" s="36">
        <v>-1638810</v>
      </c>
      <c r="F11" s="35">
        <f t="shared" si="1"/>
        <v>-1638810</v>
      </c>
      <c r="G11" s="36">
        <v>0</v>
      </c>
      <c r="H11" s="36">
        <v>1744505</v>
      </c>
      <c r="I11" s="35">
        <f t="shared" si="2"/>
        <v>1744505</v>
      </c>
    </row>
    <row r="12" spans="1:9" ht="21.75" customHeight="1" x14ac:dyDescent="0.2">
      <c r="A12" s="175" t="s">
        <v>209</v>
      </c>
      <c r="B12" s="175"/>
      <c r="C12" s="22">
        <v>123</v>
      </c>
      <c r="D12" s="36">
        <v>0</v>
      </c>
      <c r="E12" s="36">
        <v>247703</v>
      </c>
      <c r="F12" s="35">
        <f t="shared" si="1"/>
        <v>247703</v>
      </c>
      <c r="G12" s="36">
        <v>0</v>
      </c>
      <c r="H12" s="36">
        <v>5244657</v>
      </c>
      <c r="I12" s="35">
        <f t="shared" si="2"/>
        <v>5244657</v>
      </c>
    </row>
    <row r="13" spans="1:9" x14ac:dyDescent="0.2">
      <c r="A13" s="177" t="s">
        <v>210</v>
      </c>
      <c r="B13" s="176"/>
      <c r="C13" s="21">
        <v>124</v>
      </c>
      <c r="D13" s="35">
        <f>D14+D15+D16+D17+D18+D19+D20</f>
        <v>0</v>
      </c>
      <c r="E13" s="35">
        <f>E14+E15+E16+E17+E18+E19+E20</f>
        <v>7992788</v>
      </c>
      <c r="F13" s="35">
        <f t="shared" si="1"/>
        <v>7992788</v>
      </c>
      <c r="G13" s="35">
        <f t="shared" ref="G13" si="3">G14+G15+G16+G17+G18+G19+G20</f>
        <v>0</v>
      </c>
      <c r="H13" s="35">
        <f>H14+H15+H16+H17+H18+H19+H20</f>
        <v>19161932</v>
      </c>
      <c r="I13" s="35">
        <f t="shared" si="2"/>
        <v>19161932</v>
      </c>
    </row>
    <row r="14" spans="1:9" ht="24" customHeight="1" x14ac:dyDescent="0.2">
      <c r="A14" s="175" t="s">
        <v>211</v>
      </c>
      <c r="B14" s="175"/>
      <c r="C14" s="22">
        <v>125</v>
      </c>
      <c r="D14" s="36">
        <v>0</v>
      </c>
      <c r="E14" s="36">
        <v>0</v>
      </c>
      <c r="F14" s="35">
        <f t="shared" si="1"/>
        <v>0</v>
      </c>
      <c r="G14" s="36">
        <v>0</v>
      </c>
      <c r="H14" s="36">
        <v>0</v>
      </c>
      <c r="I14" s="35">
        <f t="shared" si="2"/>
        <v>0</v>
      </c>
    </row>
    <row r="15" spans="1:9" ht="24.75" customHeight="1" x14ac:dyDescent="0.2">
      <c r="A15" s="175" t="s">
        <v>212</v>
      </c>
      <c r="B15" s="175"/>
      <c r="C15" s="22">
        <v>126</v>
      </c>
      <c r="D15" s="36">
        <v>0</v>
      </c>
      <c r="E15" s="36">
        <v>5178558</v>
      </c>
      <c r="F15" s="35">
        <f t="shared" si="1"/>
        <v>5178558</v>
      </c>
      <c r="G15" s="36">
        <v>0</v>
      </c>
      <c r="H15" s="36">
        <v>4890790</v>
      </c>
      <c r="I15" s="35">
        <f t="shared" si="2"/>
        <v>4890790</v>
      </c>
    </row>
    <row r="16" spans="1:9" x14ac:dyDescent="0.2">
      <c r="A16" s="175" t="s">
        <v>92</v>
      </c>
      <c r="B16" s="175"/>
      <c r="C16" s="22">
        <v>127</v>
      </c>
      <c r="D16" s="36">
        <v>0</v>
      </c>
      <c r="E16" s="36">
        <v>2527447</v>
      </c>
      <c r="F16" s="35">
        <f t="shared" si="1"/>
        <v>2527447</v>
      </c>
      <c r="G16" s="36">
        <v>0</v>
      </c>
      <c r="H16" s="36">
        <v>4574220</v>
      </c>
      <c r="I16" s="35">
        <f t="shared" si="2"/>
        <v>4574220</v>
      </c>
    </row>
    <row r="17" spans="1:9" x14ac:dyDescent="0.2">
      <c r="A17" s="175" t="s">
        <v>213</v>
      </c>
      <c r="B17" s="175"/>
      <c r="C17" s="22">
        <v>128</v>
      </c>
      <c r="D17" s="36">
        <v>0</v>
      </c>
      <c r="E17" s="36">
        <v>0</v>
      </c>
      <c r="F17" s="35">
        <f t="shared" si="1"/>
        <v>0</v>
      </c>
      <c r="G17" s="36">
        <v>0</v>
      </c>
      <c r="H17" s="36">
        <v>0</v>
      </c>
      <c r="I17" s="35">
        <f t="shared" si="2"/>
        <v>0</v>
      </c>
    </row>
    <row r="18" spans="1:9" x14ac:dyDescent="0.2">
      <c r="A18" s="175" t="s">
        <v>214</v>
      </c>
      <c r="B18" s="175"/>
      <c r="C18" s="22">
        <v>129</v>
      </c>
      <c r="D18" s="36">
        <v>0</v>
      </c>
      <c r="E18" s="36">
        <v>1214</v>
      </c>
      <c r="F18" s="35">
        <f t="shared" si="1"/>
        <v>1214</v>
      </c>
      <c r="G18" s="36">
        <v>0</v>
      </c>
      <c r="H18" s="36">
        <v>6784092</v>
      </c>
      <c r="I18" s="35">
        <f t="shared" si="2"/>
        <v>6784092</v>
      </c>
    </row>
    <row r="19" spans="1:9" x14ac:dyDescent="0.2">
      <c r="A19" s="175" t="s">
        <v>6</v>
      </c>
      <c r="B19" s="175"/>
      <c r="C19" s="22">
        <v>130</v>
      </c>
      <c r="D19" s="36">
        <v>0</v>
      </c>
      <c r="E19" s="36">
        <v>220855</v>
      </c>
      <c r="F19" s="35">
        <f t="shared" si="1"/>
        <v>220855</v>
      </c>
      <c r="G19" s="36">
        <v>0</v>
      </c>
      <c r="H19" s="36">
        <v>1560698</v>
      </c>
      <c r="I19" s="35">
        <f t="shared" si="2"/>
        <v>1560698</v>
      </c>
    </row>
    <row r="20" spans="1:9" x14ac:dyDescent="0.2">
      <c r="A20" s="175" t="s">
        <v>7</v>
      </c>
      <c r="B20" s="175"/>
      <c r="C20" s="22">
        <v>131</v>
      </c>
      <c r="D20" s="36">
        <v>0</v>
      </c>
      <c r="E20" s="36">
        <v>64714</v>
      </c>
      <c r="F20" s="35">
        <f t="shared" si="1"/>
        <v>64714</v>
      </c>
      <c r="G20" s="36">
        <v>0</v>
      </c>
      <c r="H20" s="36">
        <v>1352132</v>
      </c>
      <c r="I20" s="35">
        <f t="shared" si="2"/>
        <v>1352132</v>
      </c>
    </row>
    <row r="21" spans="1:9" x14ac:dyDescent="0.2">
      <c r="A21" s="180" t="s">
        <v>8</v>
      </c>
      <c r="B21" s="175"/>
      <c r="C21" s="22">
        <v>132</v>
      </c>
      <c r="D21" s="36">
        <v>0</v>
      </c>
      <c r="E21" s="36">
        <v>878782</v>
      </c>
      <c r="F21" s="35">
        <f t="shared" si="1"/>
        <v>878782</v>
      </c>
      <c r="G21" s="36">
        <v>0</v>
      </c>
      <c r="H21" s="36">
        <v>1137500</v>
      </c>
      <c r="I21" s="35">
        <f t="shared" si="2"/>
        <v>1137500</v>
      </c>
    </row>
    <row r="22" spans="1:9" ht="24.75" customHeight="1" x14ac:dyDescent="0.2">
      <c r="A22" s="180" t="s">
        <v>9</v>
      </c>
      <c r="B22" s="175"/>
      <c r="C22" s="22">
        <v>133</v>
      </c>
      <c r="D22" s="36">
        <v>0</v>
      </c>
      <c r="E22" s="36">
        <v>6138860</v>
      </c>
      <c r="F22" s="35">
        <f t="shared" si="1"/>
        <v>6138860</v>
      </c>
      <c r="G22" s="36">
        <v>0</v>
      </c>
      <c r="H22" s="36">
        <v>1635825</v>
      </c>
      <c r="I22" s="35">
        <f t="shared" si="2"/>
        <v>1635825</v>
      </c>
    </row>
    <row r="23" spans="1:9" x14ac:dyDescent="0.2">
      <c r="A23" s="180" t="s">
        <v>10</v>
      </c>
      <c r="B23" s="175"/>
      <c r="C23" s="22">
        <v>134</v>
      </c>
      <c r="D23" s="36">
        <v>0</v>
      </c>
      <c r="E23" s="36">
        <v>6483050</v>
      </c>
      <c r="F23" s="35">
        <f t="shared" si="1"/>
        <v>6483050</v>
      </c>
      <c r="G23" s="36">
        <v>0</v>
      </c>
      <c r="H23" s="36">
        <v>4606095</v>
      </c>
      <c r="I23" s="35">
        <f t="shared" si="2"/>
        <v>4606095</v>
      </c>
    </row>
    <row r="24" spans="1:9" ht="21" customHeight="1" x14ac:dyDescent="0.2">
      <c r="A24" s="177" t="s">
        <v>215</v>
      </c>
      <c r="B24" s="176"/>
      <c r="C24" s="21">
        <v>135</v>
      </c>
      <c r="D24" s="35">
        <f>D25+D28</f>
        <v>0</v>
      </c>
      <c r="E24" s="35">
        <f>E25+E28</f>
        <v>-142413451</v>
      </c>
      <c r="F24" s="35">
        <f t="shared" si="1"/>
        <v>-142413451</v>
      </c>
      <c r="G24" s="35">
        <f t="shared" ref="G24:H24" si="4">G25+G28</f>
        <v>0</v>
      </c>
      <c r="H24" s="35">
        <f t="shared" si="4"/>
        <v>-193205574</v>
      </c>
      <c r="I24" s="35">
        <f t="shared" si="2"/>
        <v>-193205574</v>
      </c>
    </row>
    <row r="25" spans="1:9" x14ac:dyDescent="0.2">
      <c r="A25" s="176" t="s">
        <v>216</v>
      </c>
      <c r="B25" s="176"/>
      <c r="C25" s="21">
        <v>136</v>
      </c>
      <c r="D25" s="35">
        <f>D26+D27</f>
        <v>0</v>
      </c>
      <c r="E25" s="35">
        <f>E26+E27</f>
        <v>-113057253</v>
      </c>
      <c r="F25" s="35">
        <f t="shared" si="1"/>
        <v>-113057253</v>
      </c>
      <c r="G25" s="35">
        <f t="shared" ref="G25:H25" si="5">G26+G27</f>
        <v>0</v>
      </c>
      <c r="H25" s="35">
        <f t="shared" si="5"/>
        <v>-147488219</v>
      </c>
      <c r="I25" s="35">
        <f t="shared" si="2"/>
        <v>-147488219</v>
      </c>
    </row>
    <row r="26" spans="1:9" x14ac:dyDescent="0.2">
      <c r="A26" s="175" t="s">
        <v>217</v>
      </c>
      <c r="B26" s="175"/>
      <c r="C26" s="22">
        <v>137</v>
      </c>
      <c r="D26" s="36">
        <v>0</v>
      </c>
      <c r="E26" s="36">
        <v>-114587909</v>
      </c>
      <c r="F26" s="35">
        <f t="shared" si="1"/>
        <v>-114587909</v>
      </c>
      <c r="G26" s="36">
        <v>0</v>
      </c>
      <c r="H26" s="36">
        <v>-151207742</v>
      </c>
      <c r="I26" s="35">
        <f t="shared" si="2"/>
        <v>-151207742</v>
      </c>
    </row>
    <row r="27" spans="1:9" x14ac:dyDescent="0.2">
      <c r="A27" s="175" t="s">
        <v>218</v>
      </c>
      <c r="B27" s="175"/>
      <c r="C27" s="22">
        <v>138</v>
      </c>
      <c r="D27" s="36">
        <v>0</v>
      </c>
      <c r="E27" s="36">
        <v>1530656</v>
      </c>
      <c r="F27" s="35">
        <f t="shared" si="1"/>
        <v>1530656</v>
      </c>
      <c r="G27" s="36">
        <v>0</v>
      </c>
      <c r="H27" s="36">
        <v>3719523</v>
      </c>
      <c r="I27" s="35">
        <f t="shared" si="2"/>
        <v>3719523</v>
      </c>
    </row>
    <row r="28" spans="1:9" x14ac:dyDescent="0.2">
      <c r="A28" s="176" t="s">
        <v>219</v>
      </c>
      <c r="B28" s="176"/>
      <c r="C28" s="21">
        <v>139</v>
      </c>
      <c r="D28" s="35">
        <f>D29+D30</f>
        <v>0</v>
      </c>
      <c r="E28" s="35">
        <f>E29+E30</f>
        <v>-29356198</v>
      </c>
      <c r="F28" s="35">
        <f t="shared" si="1"/>
        <v>-29356198</v>
      </c>
      <c r="G28" s="35">
        <f t="shared" ref="G28:H28" si="6">G29+G30</f>
        <v>0</v>
      </c>
      <c r="H28" s="35">
        <f t="shared" si="6"/>
        <v>-45717355</v>
      </c>
      <c r="I28" s="35">
        <f t="shared" si="2"/>
        <v>-45717355</v>
      </c>
    </row>
    <row r="29" spans="1:9" x14ac:dyDescent="0.2">
      <c r="A29" s="175" t="s">
        <v>11</v>
      </c>
      <c r="B29" s="175"/>
      <c r="C29" s="22">
        <v>140</v>
      </c>
      <c r="D29" s="36">
        <v>0</v>
      </c>
      <c r="E29" s="36">
        <v>-26911788</v>
      </c>
      <c r="F29" s="35">
        <f t="shared" si="1"/>
        <v>-26911788</v>
      </c>
      <c r="G29" s="36">
        <v>0</v>
      </c>
      <c r="H29" s="36">
        <v>-57898937</v>
      </c>
      <c r="I29" s="35">
        <f t="shared" si="2"/>
        <v>-57898937</v>
      </c>
    </row>
    <row r="30" spans="1:9" x14ac:dyDescent="0.2">
      <c r="A30" s="175" t="s">
        <v>12</v>
      </c>
      <c r="B30" s="175"/>
      <c r="C30" s="22">
        <v>141</v>
      </c>
      <c r="D30" s="36">
        <v>0</v>
      </c>
      <c r="E30" s="36">
        <v>-2444410</v>
      </c>
      <c r="F30" s="35">
        <f t="shared" si="1"/>
        <v>-2444410</v>
      </c>
      <c r="G30" s="36">
        <v>0</v>
      </c>
      <c r="H30" s="36">
        <v>12181582</v>
      </c>
      <c r="I30" s="35">
        <f t="shared" si="2"/>
        <v>12181582</v>
      </c>
    </row>
    <row r="31" spans="1:9" ht="31.5" customHeight="1" x14ac:dyDescent="0.2">
      <c r="A31" s="177" t="s">
        <v>248</v>
      </c>
      <c r="B31" s="176"/>
      <c r="C31" s="21">
        <v>142</v>
      </c>
      <c r="D31" s="35">
        <f>D32+D35</f>
        <v>0</v>
      </c>
      <c r="E31" s="35">
        <f>E32+E35</f>
        <v>0</v>
      </c>
      <c r="F31" s="35">
        <f t="shared" si="1"/>
        <v>0</v>
      </c>
      <c r="G31" s="35">
        <f t="shared" ref="G31:H31" si="7">G32+G35</f>
        <v>0</v>
      </c>
      <c r="H31" s="35">
        <f t="shared" si="7"/>
        <v>0</v>
      </c>
      <c r="I31" s="35">
        <f t="shared" si="2"/>
        <v>0</v>
      </c>
    </row>
    <row r="32" spans="1:9" x14ac:dyDescent="0.2">
      <c r="A32" s="176" t="s">
        <v>220</v>
      </c>
      <c r="B32" s="176"/>
      <c r="C32" s="21">
        <v>143</v>
      </c>
      <c r="D32" s="35">
        <f>D33+D34</f>
        <v>0</v>
      </c>
      <c r="E32" s="35">
        <f>E33+E34</f>
        <v>0</v>
      </c>
      <c r="F32" s="35">
        <f t="shared" si="1"/>
        <v>0</v>
      </c>
      <c r="G32" s="35">
        <f t="shared" ref="G32:H32" si="8">G33+G34</f>
        <v>0</v>
      </c>
      <c r="H32" s="35">
        <f t="shared" si="8"/>
        <v>0</v>
      </c>
      <c r="I32" s="35">
        <f t="shared" si="2"/>
        <v>0</v>
      </c>
    </row>
    <row r="33" spans="1:9" x14ac:dyDescent="0.2">
      <c r="A33" s="175" t="s">
        <v>221</v>
      </c>
      <c r="B33" s="175"/>
      <c r="C33" s="22">
        <v>144</v>
      </c>
      <c r="D33" s="36">
        <v>0</v>
      </c>
      <c r="E33" s="36">
        <v>0</v>
      </c>
      <c r="F33" s="35">
        <f t="shared" si="1"/>
        <v>0</v>
      </c>
      <c r="G33" s="36">
        <v>0</v>
      </c>
      <c r="H33" s="36">
        <v>0</v>
      </c>
      <c r="I33" s="35">
        <f t="shared" si="2"/>
        <v>0</v>
      </c>
    </row>
    <row r="34" spans="1:9" x14ac:dyDescent="0.2">
      <c r="A34" s="175" t="s">
        <v>222</v>
      </c>
      <c r="B34" s="175"/>
      <c r="C34" s="22">
        <v>145</v>
      </c>
      <c r="D34" s="36">
        <v>0</v>
      </c>
      <c r="E34" s="36">
        <v>0</v>
      </c>
      <c r="F34" s="35">
        <f t="shared" si="1"/>
        <v>0</v>
      </c>
      <c r="G34" s="36">
        <v>0</v>
      </c>
      <c r="H34" s="36">
        <v>0</v>
      </c>
      <c r="I34" s="35">
        <f t="shared" si="2"/>
        <v>0</v>
      </c>
    </row>
    <row r="35" spans="1:9" ht="31.5" customHeight="1" x14ac:dyDescent="0.2">
      <c r="A35" s="176" t="s">
        <v>223</v>
      </c>
      <c r="B35" s="176"/>
      <c r="C35" s="21">
        <v>146</v>
      </c>
      <c r="D35" s="35">
        <f>D36+D37</f>
        <v>0</v>
      </c>
      <c r="E35" s="35">
        <f>E36+E37</f>
        <v>0</v>
      </c>
      <c r="F35" s="35">
        <f t="shared" si="1"/>
        <v>0</v>
      </c>
      <c r="G35" s="35">
        <f t="shared" ref="G35:H35" si="9">G36+G37</f>
        <v>0</v>
      </c>
      <c r="H35" s="35">
        <f t="shared" si="9"/>
        <v>0</v>
      </c>
      <c r="I35" s="35">
        <f t="shared" si="2"/>
        <v>0</v>
      </c>
    </row>
    <row r="36" spans="1:9" x14ac:dyDescent="0.2">
      <c r="A36" s="175" t="s">
        <v>224</v>
      </c>
      <c r="B36" s="175"/>
      <c r="C36" s="22">
        <v>147</v>
      </c>
      <c r="D36" s="36">
        <v>0</v>
      </c>
      <c r="E36" s="36">
        <v>0</v>
      </c>
      <c r="F36" s="35">
        <f t="shared" si="1"/>
        <v>0</v>
      </c>
      <c r="G36" s="36">
        <v>0</v>
      </c>
      <c r="H36" s="36">
        <v>0</v>
      </c>
      <c r="I36" s="35">
        <f t="shared" si="2"/>
        <v>0</v>
      </c>
    </row>
    <row r="37" spans="1:9" x14ac:dyDescent="0.2">
      <c r="A37" s="175" t="s">
        <v>225</v>
      </c>
      <c r="B37" s="175"/>
      <c r="C37" s="22">
        <v>148</v>
      </c>
      <c r="D37" s="36">
        <v>0</v>
      </c>
      <c r="E37" s="36">
        <v>0</v>
      </c>
      <c r="F37" s="35">
        <f t="shared" si="1"/>
        <v>0</v>
      </c>
      <c r="G37" s="36">
        <v>0</v>
      </c>
      <c r="H37" s="36">
        <v>0</v>
      </c>
      <c r="I37" s="35">
        <f t="shared" si="2"/>
        <v>0</v>
      </c>
    </row>
    <row r="38" spans="1:9" ht="45.75" customHeight="1" x14ac:dyDescent="0.2">
      <c r="A38" s="177" t="s">
        <v>325</v>
      </c>
      <c r="B38" s="176"/>
      <c r="C38" s="21">
        <v>149</v>
      </c>
      <c r="D38" s="35">
        <f>D39+D40</f>
        <v>0</v>
      </c>
      <c r="E38" s="35">
        <f>E39+E40</f>
        <v>0</v>
      </c>
      <c r="F38" s="35">
        <f t="shared" si="1"/>
        <v>0</v>
      </c>
      <c r="G38" s="35">
        <f t="shared" ref="G38:H38" si="10">G39+G40</f>
        <v>0</v>
      </c>
      <c r="H38" s="35">
        <f t="shared" si="10"/>
        <v>0</v>
      </c>
      <c r="I38" s="35">
        <f t="shared" si="2"/>
        <v>0</v>
      </c>
    </row>
    <row r="39" spans="1:9" x14ac:dyDescent="0.2">
      <c r="A39" s="175" t="s">
        <v>226</v>
      </c>
      <c r="B39" s="175"/>
      <c r="C39" s="22">
        <v>150</v>
      </c>
      <c r="D39" s="36">
        <v>0</v>
      </c>
      <c r="E39" s="36">
        <v>0</v>
      </c>
      <c r="F39" s="35">
        <f t="shared" si="1"/>
        <v>0</v>
      </c>
      <c r="G39" s="36">
        <v>0</v>
      </c>
      <c r="H39" s="36">
        <v>0</v>
      </c>
      <c r="I39" s="35">
        <f t="shared" si="2"/>
        <v>0</v>
      </c>
    </row>
    <row r="40" spans="1:9" x14ac:dyDescent="0.2">
      <c r="A40" s="175" t="s">
        <v>227</v>
      </c>
      <c r="B40" s="175"/>
      <c r="C40" s="22">
        <v>151</v>
      </c>
      <c r="D40" s="36">
        <v>0</v>
      </c>
      <c r="E40" s="36">
        <v>0</v>
      </c>
      <c r="F40" s="35">
        <f t="shared" si="1"/>
        <v>0</v>
      </c>
      <c r="G40" s="36">
        <v>0</v>
      </c>
      <c r="H40" s="36">
        <v>0</v>
      </c>
      <c r="I40" s="35">
        <f t="shared" si="2"/>
        <v>0</v>
      </c>
    </row>
    <row r="41" spans="1:9" ht="22.9" customHeight="1" x14ac:dyDescent="0.2">
      <c r="A41" s="180" t="s">
        <v>370</v>
      </c>
      <c r="B41" s="175"/>
      <c r="C41" s="22">
        <v>152</v>
      </c>
      <c r="D41" s="55">
        <f>D42+D43</f>
        <v>0</v>
      </c>
      <c r="E41" s="55">
        <f>E42+E43</f>
        <v>-207364</v>
      </c>
      <c r="F41" s="35">
        <f t="shared" si="1"/>
        <v>-207364</v>
      </c>
      <c r="G41" s="55">
        <f>G42+G43</f>
        <v>0</v>
      </c>
      <c r="H41" s="55">
        <f>H42+H43</f>
        <v>-144357</v>
      </c>
      <c r="I41" s="35">
        <f t="shared" si="2"/>
        <v>-144357</v>
      </c>
    </row>
    <row r="42" spans="1:9" x14ac:dyDescent="0.2">
      <c r="A42" s="175" t="s">
        <v>13</v>
      </c>
      <c r="B42" s="175"/>
      <c r="C42" s="22">
        <v>153</v>
      </c>
      <c r="D42" s="36">
        <v>0</v>
      </c>
      <c r="E42" s="36">
        <v>-207364</v>
      </c>
      <c r="F42" s="35">
        <f t="shared" si="1"/>
        <v>-207364</v>
      </c>
      <c r="G42" s="36">
        <v>0</v>
      </c>
      <c r="H42" s="36">
        <v>-144357</v>
      </c>
      <c r="I42" s="35">
        <f t="shared" si="2"/>
        <v>-144357</v>
      </c>
    </row>
    <row r="43" spans="1:9" x14ac:dyDescent="0.2">
      <c r="A43" s="175" t="s">
        <v>14</v>
      </c>
      <c r="B43" s="175"/>
      <c r="C43" s="22">
        <v>154</v>
      </c>
      <c r="D43" s="36">
        <v>0</v>
      </c>
      <c r="E43" s="36">
        <v>0</v>
      </c>
      <c r="F43" s="35">
        <f t="shared" si="1"/>
        <v>0</v>
      </c>
      <c r="G43" s="36">
        <v>0</v>
      </c>
      <c r="H43" s="36">
        <v>0</v>
      </c>
      <c r="I43" s="35">
        <f t="shared" si="2"/>
        <v>0</v>
      </c>
    </row>
    <row r="44" spans="1:9" ht="22.5" customHeight="1" x14ac:dyDescent="0.2">
      <c r="A44" s="177" t="s">
        <v>229</v>
      </c>
      <c r="B44" s="176"/>
      <c r="C44" s="21">
        <v>155</v>
      </c>
      <c r="D44" s="35">
        <f>D45+D49</f>
        <v>0</v>
      </c>
      <c r="E44" s="35">
        <f>E45+E49</f>
        <v>-102006009</v>
      </c>
      <c r="F44" s="35">
        <f t="shared" si="1"/>
        <v>-102006009</v>
      </c>
      <c r="G44" s="35">
        <f t="shared" ref="G44:H44" si="11">G45+G49</f>
        <v>0</v>
      </c>
      <c r="H44" s="35">
        <f t="shared" si="11"/>
        <v>-105867414</v>
      </c>
      <c r="I44" s="35">
        <f t="shared" si="2"/>
        <v>-105867414</v>
      </c>
    </row>
    <row r="45" spans="1:9" x14ac:dyDescent="0.2">
      <c r="A45" s="176" t="s">
        <v>230</v>
      </c>
      <c r="B45" s="176"/>
      <c r="C45" s="21">
        <v>156</v>
      </c>
      <c r="D45" s="35">
        <f>D46+D47+D48</f>
        <v>0</v>
      </c>
      <c r="E45" s="35">
        <f>E46+E47+E48</f>
        <v>-74856969</v>
      </c>
      <c r="F45" s="35">
        <f t="shared" si="1"/>
        <v>-74856969</v>
      </c>
      <c r="G45" s="35">
        <f t="shared" ref="G45:H45" si="12">G46+G47+G48</f>
        <v>0</v>
      </c>
      <c r="H45" s="35">
        <f t="shared" si="12"/>
        <v>-77605402</v>
      </c>
      <c r="I45" s="35">
        <f t="shared" si="2"/>
        <v>-77605402</v>
      </c>
    </row>
    <row r="46" spans="1:9" x14ac:dyDescent="0.2">
      <c r="A46" s="175" t="s">
        <v>15</v>
      </c>
      <c r="B46" s="175"/>
      <c r="C46" s="22">
        <v>157</v>
      </c>
      <c r="D46" s="36">
        <v>0</v>
      </c>
      <c r="E46" s="36">
        <v>-19688391</v>
      </c>
      <c r="F46" s="35">
        <f t="shared" si="1"/>
        <v>-19688391</v>
      </c>
      <c r="G46" s="36">
        <v>0</v>
      </c>
      <c r="H46" s="36">
        <v>-26792490</v>
      </c>
      <c r="I46" s="35">
        <f t="shared" si="2"/>
        <v>-26792490</v>
      </c>
    </row>
    <row r="47" spans="1:9" x14ac:dyDescent="0.2">
      <c r="A47" s="175" t="s">
        <v>16</v>
      </c>
      <c r="B47" s="175"/>
      <c r="C47" s="22">
        <v>158</v>
      </c>
      <c r="D47" s="36">
        <v>0</v>
      </c>
      <c r="E47" s="36">
        <v>-55168578</v>
      </c>
      <c r="F47" s="35">
        <f t="shared" si="1"/>
        <v>-55168578</v>
      </c>
      <c r="G47" s="36">
        <v>0</v>
      </c>
      <c r="H47" s="36">
        <v>-50812912</v>
      </c>
      <c r="I47" s="35">
        <f t="shared" si="2"/>
        <v>-50812912</v>
      </c>
    </row>
    <row r="48" spans="1:9" x14ac:dyDescent="0.2">
      <c r="A48" s="175" t="s">
        <v>17</v>
      </c>
      <c r="B48" s="175"/>
      <c r="C48" s="22">
        <v>159</v>
      </c>
      <c r="D48" s="36">
        <v>0</v>
      </c>
      <c r="E48" s="36">
        <v>0</v>
      </c>
      <c r="F48" s="35">
        <f t="shared" si="1"/>
        <v>0</v>
      </c>
      <c r="G48" s="36">
        <v>0</v>
      </c>
      <c r="H48" s="36">
        <v>0</v>
      </c>
      <c r="I48" s="35">
        <f t="shared" si="2"/>
        <v>0</v>
      </c>
    </row>
    <row r="49" spans="1:9" ht="24.75" customHeight="1" x14ac:dyDescent="0.2">
      <c r="A49" s="176" t="s">
        <v>231</v>
      </c>
      <c r="B49" s="176"/>
      <c r="C49" s="21">
        <v>160</v>
      </c>
      <c r="D49" s="35">
        <f>D50+D51+D52</f>
        <v>0</v>
      </c>
      <c r="E49" s="35">
        <f>E50+E51+E52</f>
        <v>-27149040</v>
      </c>
      <c r="F49" s="35">
        <f t="shared" si="1"/>
        <v>-27149040</v>
      </c>
      <c r="G49" s="35">
        <f t="shared" ref="G49:H49" si="13">G50+G51+G52</f>
        <v>0</v>
      </c>
      <c r="H49" s="35">
        <f t="shared" si="13"/>
        <v>-28262012</v>
      </c>
      <c r="I49" s="35">
        <f t="shared" si="2"/>
        <v>-28262012</v>
      </c>
    </row>
    <row r="50" spans="1:9" x14ac:dyDescent="0.2">
      <c r="A50" s="175" t="s">
        <v>232</v>
      </c>
      <c r="B50" s="175"/>
      <c r="C50" s="22">
        <v>161</v>
      </c>
      <c r="D50" s="36">
        <v>0</v>
      </c>
      <c r="E50" s="36">
        <v>-5560480</v>
      </c>
      <c r="F50" s="35">
        <f t="shared" si="1"/>
        <v>-5560480</v>
      </c>
      <c r="G50" s="36">
        <v>0</v>
      </c>
      <c r="H50" s="36">
        <v>-5848482</v>
      </c>
      <c r="I50" s="35">
        <f t="shared" si="2"/>
        <v>-5848482</v>
      </c>
    </row>
    <row r="51" spans="1:9" x14ac:dyDescent="0.2">
      <c r="A51" s="175" t="s">
        <v>28</v>
      </c>
      <c r="B51" s="175"/>
      <c r="C51" s="22">
        <v>162</v>
      </c>
      <c r="D51" s="36">
        <v>0</v>
      </c>
      <c r="E51" s="36">
        <v>-11765891</v>
      </c>
      <c r="F51" s="35">
        <f t="shared" si="1"/>
        <v>-11765891</v>
      </c>
      <c r="G51" s="36">
        <v>0</v>
      </c>
      <c r="H51" s="36">
        <v>-12133809</v>
      </c>
      <c r="I51" s="35">
        <f t="shared" si="2"/>
        <v>-12133809</v>
      </c>
    </row>
    <row r="52" spans="1:9" x14ac:dyDescent="0.2">
      <c r="A52" s="175" t="s">
        <v>29</v>
      </c>
      <c r="B52" s="175"/>
      <c r="C52" s="22">
        <v>163</v>
      </c>
      <c r="D52" s="36">
        <v>0</v>
      </c>
      <c r="E52" s="36">
        <v>-9822669</v>
      </c>
      <c r="F52" s="35">
        <f t="shared" si="1"/>
        <v>-9822669</v>
      </c>
      <c r="G52" s="36">
        <v>0</v>
      </c>
      <c r="H52" s="36">
        <v>-10279721</v>
      </c>
      <c r="I52" s="35">
        <f t="shared" si="2"/>
        <v>-10279721</v>
      </c>
    </row>
    <row r="53" spans="1:9" x14ac:dyDescent="0.2">
      <c r="A53" s="177" t="s">
        <v>233</v>
      </c>
      <c r="B53" s="176"/>
      <c r="C53" s="21">
        <v>164</v>
      </c>
      <c r="D53" s="35">
        <f>D54+D55+D56+D57+D58+D59+D60</f>
        <v>0</v>
      </c>
      <c r="E53" s="35">
        <f>E54+E55+E56+E57+E58+E59+E60</f>
        <v>-14269412</v>
      </c>
      <c r="F53" s="35">
        <f t="shared" si="1"/>
        <v>-14269412</v>
      </c>
      <c r="G53" s="35">
        <f t="shared" ref="G53:H53" si="14">G54+G55+G56+G57+G58+G59+G60</f>
        <v>0</v>
      </c>
      <c r="H53" s="35">
        <f t="shared" si="14"/>
        <v>-13780623</v>
      </c>
      <c r="I53" s="35">
        <f t="shared" si="2"/>
        <v>-13780623</v>
      </c>
    </row>
    <row r="54" spans="1:9" ht="24" customHeight="1" x14ac:dyDescent="0.2">
      <c r="A54" s="175" t="s">
        <v>318</v>
      </c>
      <c r="B54" s="175"/>
      <c r="C54" s="22">
        <v>165</v>
      </c>
      <c r="D54" s="36">
        <v>0</v>
      </c>
      <c r="E54" s="36">
        <v>-587792</v>
      </c>
      <c r="F54" s="35">
        <f t="shared" si="1"/>
        <v>-587792</v>
      </c>
      <c r="G54" s="36">
        <v>0</v>
      </c>
      <c r="H54" s="36">
        <v>-612839</v>
      </c>
      <c r="I54" s="35">
        <f t="shared" si="2"/>
        <v>-612839</v>
      </c>
    </row>
    <row r="55" spans="1:9" x14ac:dyDescent="0.2">
      <c r="A55" s="175" t="s">
        <v>30</v>
      </c>
      <c r="B55" s="175"/>
      <c r="C55" s="22">
        <v>166</v>
      </c>
      <c r="D55" s="36">
        <v>0</v>
      </c>
      <c r="E55" s="36">
        <v>-798685</v>
      </c>
      <c r="F55" s="35">
        <f t="shared" si="1"/>
        <v>-798685</v>
      </c>
      <c r="G55" s="36">
        <v>0</v>
      </c>
      <c r="H55" s="36">
        <v>-581693</v>
      </c>
      <c r="I55" s="35">
        <f t="shared" si="2"/>
        <v>-581693</v>
      </c>
    </row>
    <row r="56" spans="1:9" x14ac:dyDescent="0.2">
      <c r="A56" s="175" t="s">
        <v>69</v>
      </c>
      <c r="B56" s="175"/>
      <c r="C56" s="22">
        <v>167</v>
      </c>
      <c r="D56" s="36">
        <v>0</v>
      </c>
      <c r="E56" s="36">
        <v>0</v>
      </c>
      <c r="F56" s="35">
        <f t="shared" si="1"/>
        <v>0</v>
      </c>
      <c r="G56" s="36">
        <v>0</v>
      </c>
      <c r="H56" s="36">
        <v>0</v>
      </c>
      <c r="I56" s="35">
        <f t="shared" si="2"/>
        <v>0</v>
      </c>
    </row>
    <row r="57" spans="1:9" x14ac:dyDescent="0.2">
      <c r="A57" s="175" t="s">
        <v>234</v>
      </c>
      <c r="B57" s="175"/>
      <c r="C57" s="22">
        <v>168</v>
      </c>
      <c r="D57" s="36">
        <v>0</v>
      </c>
      <c r="E57" s="36">
        <v>0</v>
      </c>
      <c r="F57" s="35">
        <f t="shared" si="1"/>
        <v>0</v>
      </c>
      <c r="G57" s="36">
        <v>0</v>
      </c>
      <c r="H57" s="36">
        <v>-70857</v>
      </c>
      <c r="I57" s="35">
        <f t="shared" si="2"/>
        <v>-70857</v>
      </c>
    </row>
    <row r="58" spans="1:9" x14ac:dyDescent="0.2">
      <c r="A58" s="175" t="s">
        <v>235</v>
      </c>
      <c r="B58" s="175"/>
      <c r="C58" s="22">
        <v>169</v>
      </c>
      <c r="D58" s="36">
        <v>0</v>
      </c>
      <c r="E58" s="36">
        <v>0</v>
      </c>
      <c r="F58" s="35">
        <f t="shared" si="1"/>
        <v>0</v>
      </c>
      <c r="G58" s="36">
        <v>0</v>
      </c>
      <c r="H58" s="36">
        <v>0</v>
      </c>
      <c r="I58" s="35">
        <f t="shared" si="2"/>
        <v>0</v>
      </c>
    </row>
    <row r="59" spans="1:9" x14ac:dyDescent="0.2">
      <c r="A59" s="175" t="s">
        <v>236</v>
      </c>
      <c r="B59" s="175"/>
      <c r="C59" s="22">
        <v>170</v>
      </c>
      <c r="D59" s="36">
        <v>0</v>
      </c>
      <c r="E59" s="36">
        <v>-222323</v>
      </c>
      <c r="F59" s="35">
        <f t="shared" si="1"/>
        <v>-222323</v>
      </c>
      <c r="G59" s="36">
        <v>0</v>
      </c>
      <c r="H59" s="36">
        <v>-827373</v>
      </c>
      <c r="I59" s="35">
        <f t="shared" si="2"/>
        <v>-827373</v>
      </c>
    </row>
    <row r="60" spans="1:9" x14ac:dyDescent="0.2">
      <c r="A60" s="175" t="s">
        <v>94</v>
      </c>
      <c r="B60" s="175"/>
      <c r="C60" s="22">
        <v>171</v>
      </c>
      <c r="D60" s="36">
        <v>0</v>
      </c>
      <c r="E60" s="36">
        <v>-12660612</v>
      </c>
      <c r="F60" s="35">
        <f t="shared" si="1"/>
        <v>-12660612</v>
      </c>
      <c r="G60" s="36">
        <v>0</v>
      </c>
      <c r="H60" s="36">
        <v>-11687861</v>
      </c>
      <c r="I60" s="35">
        <f t="shared" si="2"/>
        <v>-11687861</v>
      </c>
    </row>
    <row r="61" spans="1:9" ht="29.25" customHeight="1" x14ac:dyDescent="0.2">
      <c r="A61" s="177" t="s">
        <v>237</v>
      </c>
      <c r="B61" s="176"/>
      <c r="C61" s="21">
        <v>172</v>
      </c>
      <c r="D61" s="35">
        <f>D62+D63</f>
        <v>0</v>
      </c>
      <c r="E61" s="35">
        <f>E62+E63</f>
        <v>-12043523</v>
      </c>
      <c r="F61" s="35">
        <f t="shared" si="1"/>
        <v>-12043523</v>
      </c>
      <c r="G61" s="35">
        <f t="shared" ref="G61:H61" si="15">G62+G63</f>
        <v>0</v>
      </c>
      <c r="H61" s="35">
        <f t="shared" si="15"/>
        <v>-9006071</v>
      </c>
      <c r="I61" s="35">
        <f t="shared" si="2"/>
        <v>-9006071</v>
      </c>
    </row>
    <row r="62" spans="1:9" x14ac:dyDescent="0.2">
      <c r="A62" s="175" t="s">
        <v>31</v>
      </c>
      <c r="B62" s="175"/>
      <c r="C62" s="22">
        <v>173</v>
      </c>
      <c r="D62" s="36">
        <v>0</v>
      </c>
      <c r="E62" s="36">
        <v>-67340</v>
      </c>
      <c r="F62" s="35">
        <f t="shared" si="1"/>
        <v>-67340</v>
      </c>
      <c r="G62" s="36">
        <v>0</v>
      </c>
      <c r="H62" s="36">
        <v>-62854</v>
      </c>
      <c r="I62" s="35">
        <f t="shared" si="2"/>
        <v>-62854</v>
      </c>
    </row>
    <row r="63" spans="1:9" x14ac:dyDescent="0.2">
      <c r="A63" s="175" t="s">
        <v>32</v>
      </c>
      <c r="B63" s="175"/>
      <c r="C63" s="22">
        <v>174</v>
      </c>
      <c r="D63" s="36">
        <v>0</v>
      </c>
      <c r="E63" s="36">
        <v>-11976183</v>
      </c>
      <c r="F63" s="35">
        <f t="shared" si="1"/>
        <v>-11976183</v>
      </c>
      <c r="G63" s="36">
        <v>0</v>
      </c>
      <c r="H63" s="36">
        <v>-8943217</v>
      </c>
      <c r="I63" s="35">
        <f t="shared" si="2"/>
        <v>-8943217</v>
      </c>
    </row>
    <row r="64" spans="1:9" x14ac:dyDescent="0.2">
      <c r="A64" s="180" t="s">
        <v>238</v>
      </c>
      <c r="B64" s="175"/>
      <c r="C64" s="22">
        <v>175</v>
      </c>
      <c r="D64" s="36">
        <v>0</v>
      </c>
      <c r="E64" s="36">
        <v>-2660777</v>
      </c>
      <c r="F64" s="35">
        <f t="shared" si="1"/>
        <v>-2660777</v>
      </c>
      <c r="G64" s="36">
        <v>0</v>
      </c>
      <c r="H64" s="36">
        <v>-3132719</v>
      </c>
      <c r="I64" s="35">
        <f t="shared" si="2"/>
        <v>-3132719</v>
      </c>
    </row>
    <row r="65" spans="1:9" ht="42" customHeight="1" x14ac:dyDescent="0.2">
      <c r="A65" s="177" t="s">
        <v>314</v>
      </c>
      <c r="B65" s="176"/>
      <c r="C65" s="21">
        <v>176</v>
      </c>
      <c r="D65" s="35">
        <f>D7+D13+D21+D22+D23+D24+D31+D38+D41+D53+D61+D64+D44</f>
        <v>0</v>
      </c>
      <c r="E65" s="35">
        <f>E7+E13+E21+E22+E23+E24+E31+E38+E41+E53+E61+E64+E44</f>
        <v>23763364</v>
      </c>
      <c r="F65" s="35">
        <f t="shared" si="1"/>
        <v>23763364</v>
      </c>
      <c r="G65" s="35">
        <f t="shared" ref="G65:H65" si="16">G7+G13+G21+G22+G23+G24+G31+G38+G41+G53+G61+G64+G44</f>
        <v>0</v>
      </c>
      <c r="H65" s="35">
        <f t="shared" si="16"/>
        <v>8693807</v>
      </c>
      <c r="I65" s="35">
        <f t="shared" si="2"/>
        <v>8693807</v>
      </c>
    </row>
    <row r="66" spans="1:9" x14ac:dyDescent="0.2">
      <c r="A66" s="177" t="s">
        <v>239</v>
      </c>
      <c r="B66" s="176"/>
      <c r="C66" s="21">
        <v>177</v>
      </c>
      <c r="D66" s="35">
        <f>D67+D68</f>
        <v>0</v>
      </c>
      <c r="E66" s="35">
        <f>E67+E68</f>
        <v>-3682525</v>
      </c>
      <c r="F66" s="35">
        <f t="shared" si="1"/>
        <v>-3682525</v>
      </c>
      <c r="G66" s="35">
        <f t="shared" ref="G66:H66" si="17">G67+G68</f>
        <v>0</v>
      </c>
      <c r="H66" s="35">
        <f t="shared" si="17"/>
        <v>44197</v>
      </c>
      <c r="I66" s="35">
        <f t="shared" si="2"/>
        <v>44197</v>
      </c>
    </row>
    <row r="67" spans="1:9" x14ac:dyDescent="0.2">
      <c r="A67" s="175" t="s">
        <v>240</v>
      </c>
      <c r="B67" s="175"/>
      <c r="C67" s="22">
        <v>178</v>
      </c>
      <c r="D67" s="36">
        <v>0</v>
      </c>
      <c r="E67" s="36">
        <v>-13152782</v>
      </c>
      <c r="F67" s="35">
        <f t="shared" si="1"/>
        <v>-13152782</v>
      </c>
      <c r="G67" s="36">
        <v>0</v>
      </c>
      <c r="H67" s="36">
        <v>-6182245</v>
      </c>
      <c r="I67" s="35">
        <f t="shared" si="2"/>
        <v>-6182245</v>
      </c>
    </row>
    <row r="68" spans="1:9" x14ac:dyDescent="0.2">
      <c r="A68" s="175" t="s">
        <v>241</v>
      </c>
      <c r="B68" s="175"/>
      <c r="C68" s="22">
        <v>179</v>
      </c>
      <c r="D68" s="36">
        <v>0</v>
      </c>
      <c r="E68" s="36">
        <v>9470257</v>
      </c>
      <c r="F68" s="35">
        <f t="shared" si="1"/>
        <v>9470257</v>
      </c>
      <c r="G68" s="36">
        <v>0</v>
      </c>
      <c r="H68" s="36">
        <v>6226442</v>
      </c>
      <c r="I68" s="35">
        <f t="shared" si="2"/>
        <v>6226442</v>
      </c>
    </row>
    <row r="69" spans="1:9" ht="24" customHeight="1" x14ac:dyDescent="0.2">
      <c r="A69" s="177" t="s">
        <v>315</v>
      </c>
      <c r="B69" s="176"/>
      <c r="C69" s="21">
        <v>180</v>
      </c>
      <c r="D69" s="35">
        <f>D65+D66</f>
        <v>0</v>
      </c>
      <c r="E69" s="35">
        <f>E65+E66</f>
        <v>20080839</v>
      </c>
      <c r="F69" s="35">
        <f t="shared" si="1"/>
        <v>20080839</v>
      </c>
      <c r="G69" s="35">
        <f t="shared" ref="G69:H69" si="18">G65+G66</f>
        <v>0</v>
      </c>
      <c r="H69" s="35">
        <f t="shared" si="18"/>
        <v>8738004</v>
      </c>
      <c r="I69" s="35">
        <f t="shared" si="2"/>
        <v>8738004</v>
      </c>
    </row>
    <row r="70" spans="1:9" x14ac:dyDescent="0.2">
      <c r="A70" s="213" t="s">
        <v>95</v>
      </c>
      <c r="B70" s="213"/>
      <c r="C70" s="22">
        <v>181</v>
      </c>
      <c r="D70" s="36">
        <v>0</v>
      </c>
      <c r="E70" s="36">
        <v>20080839</v>
      </c>
      <c r="F70" s="35">
        <f t="shared" si="1"/>
        <v>20080839</v>
      </c>
      <c r="G70" s="36">
        <v>0</v>
      </c>
      <c r="H70" s="36">
        <v>8738004</v>
      </c>
      <c r="I70" s="35">
        <f t="shared" si="2"/>
        <v>8738004</v>
      </c>
    </row>
    <row r="71" spans="1:9" x14ac:dyDescent="0.2">
      <c r="A71" s="213" t="s">
        <v>242</v>
      </c>
      <c r="B71" s="213"/>
      <c r="C71" s="22">
        <v>182</v>
      </c>
      <c r="D71" s="36">
        <v>0</v>
      </c>
      <c r="E71" s="36">
        <v>0</v>
      </c>
      <c r="F71" s="35">
        <f t="shared" si="1"/>
        <v>0</v>
      </c>
      <c r="G71" s="36">
        <v>0</v>
      </c>
      <c r="H71" s="36">
        <v>0</v>
      </c>
      <c r="I71" s="35">
        <f t="shared" si="2"/>
        <v>0</v>
      </c>
    </row>
    <row r="72" spans="1:9" ht="30" customHeight="1" x14ac:dyDescent="0.2">
      <c r="A72" s="177" t="s">
        <v>243</v>
      </c>
      <c r="B72" s="177"/>
      <c r="C72" s="21">
        <v>183</v>
      </c>
      <c r="D72" s="35">
        <f>D7+D13+D21+D22+D23+D68</f>
        <v>0</v>
      </c>
      <c r="E72" s="35">
        <f>E7+E13+E21+E22+E23+E68</f>
        <v>306834157</v>
      </c>
      <c r="F72" s="35">
        <f t="shared" ref="F72:F86" si="19">D72+E72</f>
        <v>306834157</v>
      </c>
      <c r="G72" s="35">
        <f t="shared" ref="G72:H72" si="20">G7+G13+G21+G22+G23+G68</f>
        <v>0</v>
      </c>
      <c r="H72" s="35">
        <f t="shared" si="20"/>
        <v>340057007</v>
      </c>
      <c r="I72" s="35">
        <f t="shared" ref="I72:I86" si="21">G72+H72</f>
        <v>340057007</v>
      </c>
    </row>
    <row r="73" spans="1:9" ht="31.5" customHeight="1" x14ac:dyDescent="0.2">
      <c r="A73" s="177" t="s">
        <v>316</v>
      </c>
      <c r="B73" s="177"/>
      <c r="C73" s="21">
        <v>184</v>
      </c>
      <c r="D73" s="35">
        <f>D24+D31+D38+D41+D44+D53+D61+D64+D67</f>
        <v>0</v>
      </c>
      <c r="E73" s="35">
        <f>E24+E31+E38+E41+E44+E53+E61+E64+E67</f>
        <v>-286753318</v>
      </c>
      <c r="F73" s="35">
        <f t="shared" si="19"/>
        <v>-286753318</v>
      </c>
      <c r="G73" s="35">
        <f t="shared" ref="G73:H73" si="22">G24+G31+G38+G41+G44+G53+G61+G64+G67</f>
        <v>0</v>
      </c>
      <c r="H73" s="35">
        <f t="shared" si="22"/>
        <v>-331319003</v>
      </c>
      <c r="I73" s="35">
        <f t="shared" si="21"/>
        <v>-331319003</v>
      </c>
    </row>
    <row r="74" spans="1:9" x14ac:dyDescent="0.2">
      <c r="A74" s="177" t="s">
        <v>244</v>
      </c>
      <c r="B74" s="176"/>
      <c r="C74" s="21">
        <v>185</v>
      </c>
      <c r="D74" s="35">
        <f>D75+D76+D77+D78+D79+D80+D81+D82</f>
        <v>0</v>
      </c>
      <c r="E74" s="35">
        <f>E75+E76+E77+E78+E79+E80+E81+E82</f>
        <v>19025</v>
      </c>
      <c r="F74" s="35">
        <f t="shared" si="19"/>
        <v>19025</v>
      </c>
      <c r="G74" s="35">
        <f t="shared" ref="G74:H74" si="23">G75+G76+G77+G78+G79+G80+G81+G82</f>
        <v>0</v>
      </c>
      <c r="H74" s="35">
        <f t="shared" si="23"/>
        <v>-1754961.6199999992</v>
      </c>
      <c r="I74" s="35">
        <f t="shared" si="21"/>
        <v>-1754961.6199999992</v>
      </c>
    </row>
    <row r="75" spans="1:9" ht="27.75" customHeight="1" x14ac:dyDescent="0.2">
      <c r="A75" s="175" t="s">
        <v>321</v>
      </c>
      <c r="B75" s="175"/>
      <c r="C75" s="22">
        <v>186</v>
      </c>
      <c r="D75" s="36">
        <v>0</v>
      </c>
      <c r="E75" s="36">
        <v>0</v>
      </c>
      <c r="F75" s="35">
        <f t="shared" si="19"/>
        <v>0</v>
      </c>
      <c r="G75" s="36">
        <v>0</v>
      </c>
      <c r="H75" s="36">
        <v>0</v>
      </c>
      <c r="I75" s="35">
        <f t="shared" si="21"/>
        <v>0</v>
      </c>
    </row>
    <row r="76" spans="1:9" ht="22.9" customHeight="1" x14ac:dyDescent="0.2">
      <c r="A76" s="175" t="s">
        <v>322</v>
      </c>
      <c r="B76" s="175"/>
      <c r="C76" s="22">
        <v>187</v>
      </c>
      <c r="D76" s="36">
        <v>0</v>
      </c>
      <c r="E76" s="36">
        <v>26422</v>
      </c>
      <c r="F76" s="35">
        <f t="shared" si="19"/>
        <v>26422</v>
      </c>
      <c r="G76" s="36">
        <v>0</v>
      </c>
      <c r="H76" s="36">
        <v>-1704828.709999999</v>
      </c>
      <c r="I76" s="35">
        <f t="shared" si="21"/>
        <v>-1704828.709999999</v>
      </c>
    </row>
    <row r="77" spans="1:9" ht="32.25" customHeight="1" x14ac:dyDescent="0.2">
      <c r="A77" s="175" t="s">
        <v>323</v>
      </c>
      <c r="B77" s="175"/>
      <c r="C77" s="22">
        <v>188</v>
      </c>
      <c r="D77" s="36">
        <v>0</v>
      </c>
      <c r="E77" s="36">
        <v>-3220</v>
      </c>
      <c r="F77" s="35">
        <f t="shared" si="19"/>
        <v>-3220</v>
      </c>
      <c r="G77" s="36">
        <v>0</v>
      </c>
      <c r="H77" s="36">
        <v>-435368.24</v>
      </c>
      <c r="I77" s="35">
        <f t="shared" si="21"/>
        <v>-435368.24</v>
      </c>
    </row>
    <row r="78" spans="1:9" ht="32.25" customHeight="1" x14ac:dyDescent="0.2">
      <c r="A78" s="175" t="s">
        <v>324</v>
      </c>
      <c r="B78" s="175"/>
      <c r="C78" s="22">
        <v>189</v>
      </c>
      <c r="D78" s="36">
        <v>0</v>
      </c>
      <c r="E78" s="36">
        <v>0</v>
      </c>
      <c r="F78" s="35">
        <f t="shared" si="19"/>
        <v>0</v>
      </c>
      <c r="G78" s="36">
        <v>0</v>
      </c>
      <c r="H78" s="36">
        <v>0</v>
      </c>
      <c r="I78" s="35">
        <f t="shared" si="21"/>
        <v>0</v>
      </c>
    </row>
    <row r="79" spans="1:9" x14ac:dyDescent="0.2">
      <c r="A79" s="175" t="s">
        <v>96</v>
      </c>
      <c r="B79" s="175"/>
      <c r="C79" s="22">
        <v>190</v>
      </c>
      <c r="D79" s="36">
        <v>0</v>
      </c>
      <c r="E79" s="36">
        <v>0</v>
      </c>
      <c r="F79" s="35">
        <f t="shared" si="19"/>
        <v>0</v>
      </c>
      <c r="G79" s="36">
        <v>0</v>
      </c>
      <c r="H79" s="36">
        <v>0</v>
      </c>
      <c r="I79" s="35">
        <f t="shared" si="21"/>
        <v>0</v>
      </c>
    </row>
    <row r="80" spans="1:9" ht="21" customHeight="1" x14ac:dyDescent="0.2">
      <c r="A80" s="175" t="s">
        <v>97</v>
      </c>
      <c r="B80" s="175"/>
      <c r="C80" s="22">
        <v>191</v>
      </c>
      <c r="D80" s="36">
        <v>0</v>
      </c>
      <c r="E80" s="36">
        <v>0</v>
      </c>
      <c r="F80" s="35">
        <f t="shared" si="19"/>
        <v>0</v>
      </c>
      <c r="G80" s="36">
        <v>0</v>
      </c>
      <c r="H80" s="36">
        <v>0</v>
      </c>
      <c r="I80" s="35">
        <f t="shared" si="21"/>
        <v>0</v>
      </c>
    </row>
    <row r="81" spans="1:9" ht="18.600000000000001" customHeight="1" x14ac:dyDescent="0.2">
      <c r="A81" s="175" t="s">
        <v>98</v>
      </c>
      <c r="B81" s="175"/>
      <c r="C81" s="22">
        <v>192</v>
      </c>
      <c r="D81" s="36">
        <v>0</v>
      </c>
      <c r="E81" s="36">
        <v>0</v>
      </c>
      <c r="F81" s="35">
        <f t="shared" si="19"/>
        <v>0</v>
      </c>
      <c r="G81" s="36">
        <v>0</v>
      </c>
      <c r="H81" s="36">
        <v>0</v>
      </c>
      <c r="I81" s="35">
        <f t="shared" si="21"/>
        <v>0</v>
      </c>
    </row>
    <row r="82" spans="1:9" x14ac:dyDescent="0.2">
      <c r="A82" s="175" t="s">
        <v>99</v>
      </c>
      <c r="B82" s="175"/>
      <c r="C82" s="22">
        <v>193</v>
      </c>
      <c r="D82" s="36">
        <v>0</v>
      </c>
      <c r="E82" s="36">
        <v>-4177</v>
      </c>
      <c r="F82" s="35">
        <f t="shared" si="19"/>
        <v>-4177</v>
      </c>
      <c r="G82" s="36">
        <v>0</v>
      </c>
      <c r="H82" s="36">
        <v>385235.33000000007</v>
      </c>
      <c r="I82" s="35">
        <f t="shared" si="21"/>
        <v>385235.33000000007</v>
      </c>
    </row>
    <row r="83" spans="1:9" x14ac:dyDescent="0.2">
      <c r="A83" s="177" t="s">
        <v>245</v>
      </c>
      <c r="B83" s="176"/>
      <c r="C83" s="21">
        <v>194</v>
      </c>
      <c r="D83" s="35">
        <f>D69+D74</f>
        <v>0</v>
      </c>
      <c r="E83" s="35">
        <f>E69+E74</f>
        <v>20099864</v>
      </c>
      <c r="F83" s="35">
        <f t="shared" si="19"/>
        <v>20099864</v>
      </c>
      <c r="G83" s="35">
        <f t="shared" ref="G83:H83" si="24">G69+G74</f>
        <v>0</v>
      </c>
      <c r="H83" s="35">
        <f t="shared" si="24"/>
        <v>6983042.3800000008</v>
      </c>
      <c r="I83" s="35">
        <f t="shared" si="21"/>
        <v>6983042.3800000008</v>
      </c>
    </row>
    <row r="84" spans="1:9" x14ac:dyDescent="0.2">
      <c r="A84" s="213" t="s">
        <v>246</v>
      </c>
      <c r="B84" s="213"/>
      <c r="C84" s="22">
        <v>195</v>
      </c>
      <c r="D84" s="36">
        <v>0</v>
      </c>
      <c r="E84" s="36">
        <v>20099864</v>
      </c>
      <c r="F84" s="35">
        <f t="shared" si="19"/>
        <v>20099864</v>
      </c>
      <c r="G84" s="36">
        <v>0</v>
      </c>
      <c r="H84" s="36">
        <v>6983042.3800000008</v>
      </c>
      <c r="I84" s="35">
        <f t="shared" si="21"/>
        <v>6983042.3800000008</v>
      </c>
    </row>
    <row r="85" spans="1:9" x14ac:dyDescent="0.2">
      <c r="A85" s="213" t="s">
        <v>247</v>
      </c>
      <c r="B85" s="213"/>
      <c r="C85" s="22">
        <v>196</v>
      </c>
      <c r="D85" s="36">
        <v>0</v>
      </c>
      <c r="E85" s="36">
        <v>0</v>
      </c>
      <c r="F85" s="35">
        <f t="shared" si="19"/>
        <v>0</v>
      </c>
      <c r="G85" s="36">
        <v>0</v>
      </c>
      <c r="H85" s="36">
        <v>0</v>
      </c>
      <c r="I85" s="35">
        <f t="shared" si="21"/>
        <v>0</v>
      </c>
    </row>
    <row r="86" spans="1:9" x14ac:dyDescent="0.2">
      <c r="A86" s="180" t="s">
        <v>110</v>
      </c>
      <c r="B86" s="175"/>
      <c r="C86" s="22">
        <v>197</v>
      </c>
      <c r="D86" s="36">
        <v>0</v>
      </c>
      <c r="E86" s="36">
        <v>0</v>
      </c>
      <c r="F86" s="35">
        <f t="shared" si="19"/>
        <v>0</v>
      </c>
      <c r="G86" s="36">
        <v>0</v>
      </c>
      <c r="H86" s="36">
        <v>0</v>
      </c>
      <c r="I86" s="35">
        <f t="shared" si="21"/>
        <v>0</v>
      </c>
    </row>
  </sheetData>
  <sheetProtection algorithmName="SHA-512" hashValue="Nwt3jHlqE3I5ZqagMnZqMAp22H/hdvXXqvZPz7aS5HUMjLBpKyNkvfD2SiRD0XaoE+iIb4RcRl4c9NWHNvwKFg==" saltValue="D4wxhbY3hjikgniVjynydQ==" spinCount="100000"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3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00000000-0002-0000-0300-000001000000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300-000002000000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300-000003000000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00000000-0002-0000-0300-000004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62"/>
  <sheetViews>
    <sheetView view="pageBreakPreview" zoomScale="110" zoomScaleNormal="100" zoomScaleSheetLayoutView="110" workbookViewId="0">
      <selection activeCell="H50" sqref="H50"/>
    </sheetView>
  </sheetViews>
  <sheetFormatPr defaultColWidth="9.140625" defaultRowHeight="12.75" x14ac:dyDescent="0.2"/>
  <cols>
    <col min="1" max="7" width="9.140625" style="13"/>
    <col min="8" max="8" width="13.28515625" style="62" customWidth="1"/>
    <col min="9" max="9" width="13.28515625" style="13" customWidth="1"/>
    <col min="10" max="10" width="16.28515625" style="13" bestFit="1" customWidth="1"/>
    <col min="11" max="16384" width="9.140625" style="13"/>
  </cols>
  <sheetData>
    <row r="1" spans="1:9" x14ac:dyDescent="0.2">
      <c r="A1" s="183" t="s">
        <v>70</v>
      </c>
      <c r="B1" s="184"/>
      <c r="C1" s="184"/>
      <c r="D1" s="184"/>
      <c r="E1" s="184"/>
      <c r="F1" s="184"/>
      <c r="G1" s="184"/>
      <c r="H1" s="184"/>
    </row>
    <row r="2" spans="1:9" x14ac:dyDescent="0.2">
      <c r="A2" s="185" t="s">
        <v>392</v>
      </c>
      <c r="B2" s="186"/>
      <c r="C2" s="186"/>
      <c r="D2" s="186"/>
      <c r="E2" s="186"/>
      <c r="F2" s="186"/>
      <c r="G2" s="186"/>
      <c r="H2" s="186"/>
    </row>
    <row r="3" spans="1:9" x14ac:dyDescent="0.2">
      <c r="A3" s="222" t="s">
        <v>35</v>
      </c>
      <c r="B3" s="203"/>
      <c r="C3" s="203"/>
      <c r="D3" s="203"/>
      <c r="E3" s="203"/>
      <c r="F3" s="203"/>
      <c r="G3" s="203"/>
      <c r="H3" s="203"/>
    </row>
    <row r="4" spans="1:9" ht="34.5" thickBot="1" x14ac:dyDescent="0.25">
      <c r="A4" s="223" t="s">
        <v>3</v>
      </c>
      <c r="B4" s="224"/>
      <c r="C4" s="224"/>
      <c r="D4" s="224"/>
      <c r="E4" s="224"/>
      <c r="F4" s="225"/>
      <c r="G4" s="14" t="s">
        <v>38</v>
      </c>
      <c r="H4" s="56" t="s">
        <v>4</v>
      </c>
      <c r="I4" s="56" t="s">
        <v>5</v>
      </c>
    </row>
    <row r="5" spans="1:9" ht="12.75" customHeight="1" x14ac:dyDescent="0.2">
      <c r="A5" s="226">
        <v>1</v>
      </c>
      <c r="B5" s="227"/>
      <c r="C5" s="227"/>
      <c r="D5" s="227"/>
      <c r="E5" s="227"/>
      <c r="F5" s="228"/>
      <c r="G5" s="15">
        <v>2</v>
      </c>
      <c r="H5" s="57">
        <v>3</v>
      </c>
      <c r="I5" s="57">
        <v>4</v>
      </c>
    </row>
    <row r="6" spans="1:9" x14ac:dyDescent="0.2">
      <c r="A6" s="229" t="s">
        <v>250</v>
      </c>
      <c r="B6" s="230"/>
      <c r="C6" s="230"/>
      <c r="D6" s="230"/>
      <c r="E6" s="230"/>
      <c r="F6" s="230"/>
      <c r="G6" s="16">
        <v>1</v>
      </c>
      <c r="H6" s="58">
        <f>H7+H18+H36</f>
        <v>220562985</v>
      </c>
      <c r="I6" s="58">
        <f>I7+I18+I36</f>
        <v>172529681</v>
      </c>
    </row>
    <row r="7" spans="1:9" ht="21" customHeight="1" x14ac:dyDescent="0.2">
      <c r="A7" s="217" t="s">
        <v>251</v>
      </c>
      <c r="B7" s="219"/>
      <c r="C7" s="219"/>
      <c r="D7" s="219"/>
      <c r="E7" s="219"/>
      <c r="F7" s="219"/>
      <c r="G7" s="17">
        <v>2</v>
      </c>
      <c r="H7" s="59">
        <f>H8+H9</f>
        <v>93953320</v>
      </c>
      <c r="I7" s="59">
        <f>I8+I9</f>
        <v>94211917</v>
      </c>
    </row>
    <row r="8" spans="1:9" x14ac:dyDescent="0.2">
      <c r="A8" s="214" t="s">
        <v>48</v>
      </c>
      <c r="B8" s="214"/>
      <c r="C8" s="214"/>
      <c r="D8" s="214"/>
      <c r="E8" s="214"/>
      <c r="F8" s="214"/>
      <c r="G8" s="18">
        <v>3</v>
      </c>
      <c r="H8" s="60">
        <v>85393649</v>
      </c>
      <c r="I8" s="60">
        <v>71463637</v>
      </c>
    </row>
    <row r="9" spans="1:9" x14ac:dyDescent="0.2">
      <c r="A9" s="219" t="s">
        <v>49</v>
      </c>
      <c r="B9" s="219"/>
      <c r="C9" s="219"/>
      <c r="D9" s="219"/>
      <c r="E9" s="219"/>
      <c r="F9" s="219"/>
      <c r="G9" s="17">
        <v>4</v>
      </c>
      <c r="H9" s="59">
        <f>SUM(H10:H17)</f>
        <v>8559671</v>
      </c>
      <c r="I9" s="59">
        <f>SUM(I10:I17)</f>
        <v>22748280</v>
      </c>
    </row>
    <row r="10" spans="1:9" x14ac:dyDescent="0.2">
      <c r="A10" s="214" t="s">
        <v>252</v>
      </c>
      <c r="B10" s="214"/>
      <c r="C10" s="214"/>
      <c r="D10" s="214"/>
      <c r="E10" s="214"/>
      <c r="F10" s="214"/>
      <c r="G10" s="18">
        <v>5</v>
      </c>
      <c r="H10" s="60">
        <v>12032151</v>
      </c>
      <c r="I10" s="60">
        <v>2822442</v>
      </c>
    </row>
    <row r="11" spans="1:9" x14ac:dyDescent="0.2">
      <c r="A11" s="214" t="s">
        <v>253</v>
      </c>
      <c r="B11" s="214"/>
      <c r="C11" s="214"/>
      <c r="D11" s="214"/>
      <c r="E11" s="214"/>
      <c r="F11" s="214"/>
      <c r="G11" s="18">
        <v>6</v>
      </c>
      <c r="H11" s="60">
        <v>459544</v>
      </c>
      <c r="I11" s="60">
        <v>741146</v>
      </c>
    </row>
    <row r="12" spans="1:9" ht="23.25" customHeight="1" x14ac:dyDescent="0.2">
      <c r="A12" s="214" t="s">
        <v>254</v>
      </c>
      <c r="B12" s="214"/>
      <c r="C12" s="214"/>
      <c r="D12" s="214"/>
      <c r="E12" s="214"/>
      <c r="F12" s="214"/>
      <c r="G12" s="18">
        <v>7</v>
      </c>
      <c r="H12" s="60">
        <v>-1873679</v>
      </c>
      <c r="I12" s="60">
        <v>9140400</v>
      </c>
    </row>
    <row r="13" spans="1:9" x14ac:dyDescent="0.2">
      <c r="A13" s="214" t="s">
        <v>255</v>
      </c>
      <c r="B13" s="214"/>
      <c r="C13" s="214"/>
      <c r="D13" s="214"/>
      <c r="E13" s="214"/>
      <c r="F13" s="214"/>
      <c r="G13" s="18">
        <v>8</v>
      </c>
      <c r="H13" s="60">
        <v>1611827</v>
      </c>
      <c r="I13" s="60">
        <v>1028788</v>
      </c>
    </row>
    <row r="14" spans="1:9" x14ac:dyDescent="0.2">
      <c r="A14" s="214" t="s">
        <v>256</v>
      </c>
      <c r="B14" s="214"/>
      <c r="C14" s="214"/>
      <c r="D14" s="214"/>
      <c r="E14" s="214"/>
      <c r="F14" s="214"/>
      <c r="G14" s="18">
        <v>9</v>
      </c>
      <c r="H14" s="60">
        <v>-12839246</v>
      </c>
      <c r="I14" s="60">
        <v>-13284354</v>
      </c>
    </row>
    <row r="15" spans="1:9" x14ac:dyDescent="0.2">
      <c r="A15" s="214" t="s">
        <v>257</v>
      </c>
      <c r="B15" s="214"/>
      <c r="C15" s="214"/>
      <c r="D15" s="214"/>
      <c r="E15" s="214"/>
      <c r="F15" s="214"/>
      <c r="G15" s="18">
        <v>10</v>
      </c>
      <c r="H15" s="60">
        <v>0</v>
      </c>
      <c r="I15" s="60">
        <v>0</v>
      </c>
    </row>
    <row r="16" spans="1:9" ht="24.75" customHeight="1" x14ac:dyDescent="0.2">
      <c r="A16" s="214" t="s">
        <v>258</v>
      </c>
      <c r="B16" s="214"/>
      <c r="C16" s="214"/>
      <c r="D16" s="214"/>
      <c r="E16" s="214"/>
      <c r="F16" s="214"/>
      <c r="G16" s="18">
        <v>11</v>
      </c>
      <c r="H16" s="60">
        <v>-546197</v>
      </c>
      <c r="I16" s="60">
        <v>20728671</v>
      </c>
    </row>
    <row r="17" spans="1:9" x14ac:dyDescent="0.2">
      <c r="A17" s="214" t="s">
        <v>259</v>
      </c>
      <c r="B17" s="214"/>
      <c r="C17" s="214"/>
      <c r="D17" s="214"/>
      <c r="E17" s="214"/>
      <c r="F17" s="214"/>
      <c r="G17" s="18">
        <v>12</v>
      </c>
      <c r="H17" s="60">
        <v>9715271</v>
      </c>
      <c r="I17" s="60">
        <v>1571187</v>
      </c>
    </row>
    <row r="18" spans="1:9" ht="30.75" customHeight="1" x14ac:dyDescent="0.2">
      <c r="A18" s="217" t="s">
        <v>55</v>
      </c>
      <c r="B18" s="219"/>
      <c r="C18" s="219"/>
      <c r="D18" s="219"/>
      <c r="E18" s="219"/>
      <c r="F18" s="219"/>
      <c r="G18" s="17">
        <v>13</v>
      </c>
      <c r="H18" s="59">
        <f>SUM(H19:H35)</f>
        <v>139104983</v>
      </c>
      <c r="I18" s="59">
        <f>SUM(I19:I35)</f>
        <v>95758312</v>
      </c>
    </row>
    <row r="19" spans="1:9" x14ac:dyDescent="0.2">
      <c r="A19" s="214" t="s">
        <v>260</v>
      </c>
      <c r="B19" s="214"/>
      <c r="C19" s="214"/>
      <c r="D19" s="214"/>
      <c r="E19" s="214"/>
      <c r="F19" s="214"/>
      <c r="G19" s="18">
        <v>14</v>
      </c>
      <c r="H19" s="60">
        <v>2897431</v>
      </c>
      <c r="I19" s="60">
        <v>-4928482</v>
      </c>
    </row>
    <row r="20" spans="1:9" ht="24.75" customHeight="1" x14ac:dyDescent="0.2">
      <c r="A20" s="214" t="s">
        <v>261</v>
      </c>
      <c r="B20" s="214"/>
      <c r="C20" s="214"/>
      <c r="D20" s="214"/>
      <c r="E20" s="214"/>
      <c r="F20" s="214"/>
      <c r="G20" s="18">
        <v>15</v>
      </c>
      <c r="H20" s="60">
        <v>0</v>
      </c>
      <c r="I20" s="60">
        <v>0</v>
      </c>
    </row>
    <row r="21" spans="1:9" x14ac:dyDescent="0.2">
      <c r="A21" s="214" t="s">
        <v>262</v>
      </c>
      <c r="B21" s="214"/>
      <c r="C21" s="214"/>
      <c r="D21" s="214"/>
      <c r="E21" s="214"/>
      <c r="F21" s="214"/>
      <c r="G21" s="18">
        <v>16</v>
      </c>
      <c r="H21" s="60">
        <v>-31253696</v>
      </c>
      <c r="I21" s="60">
        <v>-48382312</v>
      </c>
    </row>
    <row r="22" spans="1:9" x14ac:dyDescent="0.2">
      <c r="A22" s="214" t="s">
        <v>263</v>
      </c>
      <c r="B22" s="214"/>
      <c r="C22" s="214"/>
      <c r="D22" s="214"/>
      <c r="E22" s="214"/>
      <c r="F22" s="214"/>
      <c r="G22" s="18">
        <v>17</v>
      </c>
      <c r="H22" s="60">
        <v>0</v>
      </c>
      <c r="I22" s="60">
        <v>0</v>
      </c>
    </row>
    <row r="23" spans="1:9" ht="30" customHeight="1" x14ac:dyDescent="0.2">
      <c r="A23" s="214" t="s">
        <v>264</v>
      </c>
      <c r="B23" s="214"/>
      <c r="C23" s="214"/>
      <c r="D23" s="214"/>
      <c r="E23" s="214"/>
      <c r="F23" s="214"/>
      <c r="G23" s="18">
        <v>18</v>
      </c>
      <c r="H23" s="60">
        <v>0</v>
      </c>
      <c r="I23" s="60">
        <v>0</v>
      </c>
    </row>
    <row r="24" spans="1:9" x14ac:dyDescent="0.2">
      <c r="A24" s="214" t="s">
        <v>56</v>
      </c>
      <c r="B24" s="214"/>
      <c r="C24" s="214"/>
      <c r="D24" s="214"/>
      <c r="E24" s="214"/>
      <c r="F24" s="214"/>
      <c r="G24" s="18">
        <v>19</v>
      </c>
      <c r="H24" s="60">
        <v>-12100732</v>
      </c>
      <c r="I24" s="60">
        <v>-12113700</v>
      </c>
    </row>
    <row r="25" spans="1:9" x14ac:dyDescent="0.2">
      <c r="A25" s="214" t="s">
        <v>57</v>
      </c>
      <c r="B25" s="214"/>
      <c r="C25" s="214"/>
      <c r="D25" s="214"/>
      <c r="E25" s="214"/>
      <c r="F25" s="214"/>
      <c r="G25" s="18">
        <v>20</v>
      </c>
      <c r="H25" s="60">
        <v>0</v>
      </c>
      <c r="I25" s="60">
        <v>0</v>
      </c>
    </row>
    <row r="26" spans="1:9" x14ac:dyDescent="0.2">
      <c r="A26" s="214" t="s">
        <v>58</v>
      </c>
      <c r="B26" s="214"/>
      <c r="C26" s="214"/>
      <c r="D26" s="214"/>
      <c r="E26" s="214"/>
      <c r="F26" s="214"/>
      <c r="G26" s="18">
        <v>21</v>
      </c>
      <c r="H26" s="60">
        <v>-15815947</v>
      </c>
      <c r="I26" s="60">
        <v>-31509201</v>
      </c>
    </row>
    <row r="27" spans="1:9" x14ac:dyDescent="0.2">
      <c r="A27" s="214" t="s">
        <v>59</v>
      </c>
      <c r="B27" s="214"/>
      <c r="C27" s="214"/>
      <c r="D27" s="214"/>
      <c r="E27" s="214"/>
      <c r="F27" s="214"/>
      <c r="G27" s="18">
        <v>22</v>
      </c>
      <c r="H27" s="60">
        <v>0</v>
      </c>
      <c r="I27" s="60">
        <v>0</v>
      </c>
    </row>
    <row r="28" spans="1:9" ht="25.5" customHeight="1" x14ac:dyDescent="0.2">
      <c r="A28" s="214" t="s">
        <v>265</v>
      </c>
      <c r="B28" s="214"/>
      <c r="C28" s="214"/>
      <c r="D28" s="214"/>
      <c r="E28" s="214"/>
      <c r="F28" s="214"/>
      <c r="G28" s="18">
        <v>23</v>
      </c>
      <c r="H28" s="60">
        <v>-1889754</v>
      </c>
      <c r="I28" s="60">
        <v>-2388153</v>
      </c>
    </row>
    <row r="29" spans="1:9" x14ac:dyDescent="0.2">
      <c r="A29" s="214" t="s">
        <v>60</v>
      </c>
      <c r="B29" s="214"/>
      <c r="C29" s="214"/>
      <c r="D29" s="214"/>
      <c r="E29" s="214"/>
      <c r="F29" s="214"/>
      <c r="G29" s="18">
        <v>24</v>
      </c>
      <c r="H29" s="60">
        <v>170227775</v>
      </c>
      <c r="I29" s="60">
        <v>153830336</v>
      </c>
    </row>
    <row r="30" spans="1:9" ht="33" customHeight="1" x14ac:dyDescent="0.2">
      <c r="A30" s="214" t="s">
        <v>283</v>
      </c>
      <c r="B30" s="214"/>
      <c r="C30" s="214"/>
      <c r="D30" s="214"/>
      <c r="E30" s="214"/>
      <c r="F30" s="214"/>
      <c r="G30" s="18">
        <v>25</v>
      </c>
      <c r="H30" s="60">
        <v>0</v>
      </c>
      <c r="I30" s="60">
        <v>0</v>
      </c>
    </row>
    <row r="31" spans="1:9" x14ac:dyDescent="0.2">
      <c r="A31" s="214" t="s">
        <v>61</v>
      </c>
      <c r="B31" s="214"/>
      <c r="C31" s="214"/>
      <c r="D31" s="214"/>
      <c r="E31" s="214"/>
      <c r="F31" s="214"/>
      <c r="G31" s="18">
        <v>26</v>
      </c>
      <c r="H31" s="60">
        <v>16767005</v>
      </c>
      <c r="I31" s="60">
        <v>4759061</v>
      </c>
    </row>
    <row r="32" spans="1:9" ht="23.25" customHeight="1" x14ac:dyDescent="0.2">
      <c r="A32" s="214" t="s">
        <v>62</v>
      </c>
      <c r="B32" s="214"/>
      <c r="C32" s="214"/>
      <c r="D32" s="214"/>
      <c r="E32" s="214"/>
      <c r="F32" s="214"/>
      <c r="G32" s="18">
        <v>27</v>
      </c>
      <c r="H32" s="60">
        <v>0</v>
      </c>
      <c r="I32" s="60">
        <v>0</v>
      </c>
    </row>
    <row r="33" spans="1:9" x14ac:dyDescent="0.2">
      <c r="A33" s="214" t="s">
        <v>63</v>
      </c>
      <c r="B33" s="214"/>
      <c r="C33" s="214"/>
      <c r="D33" s="214"/>
      <c r="E33" s="214"/>
      <c r="F33" s="214"/>
      <c r="G33" s="18">
        <v>28</v>
      </c>
      <c r="H33" s="60">
        <v>-1756941</v>
      </c>
      <c r="I33" s="60">
        <v>-2413033</v>
      </c>
    </row>
    <row r="34" spans="1:9" x14ac:dyDescent="0.2">
      <c r="A34" s="214" t="s">
        <v>64</v>
      </c>
      <c r="B34" s="214"/>
      <c r="C34" s="214"/>
      <c r="D34" s="214"/>
      <c r="E34" s="214"/>
      <c r="F34" s="214"/>
      <c r="G34" s="18">
        <v>29</v>
      </c>
      <c r="H34" s="60">
        <v>16110342</v>
      </c>
      <c r="I34" s="60">
        <v>46827048</v>
      </c>
    </row>
    <row r="35" spans="1:9" ht="21" customHeight="1" x14ac:dyDescent="0.2">
      <c r="A35" s="214" t="s">
        <v>266</v>
      </c>
      <c r="B35" s="214"/>
      <c r="C35" s="214"/>
      <c r="D35" s="214"/>
      <c r="E35" s="214"/>
      <c r="F35" s="214"/>
      <c r="G35" s="18">
        <v>30</v>
      </c>
      <c r="H35" s="60">
        <v>-4080500</v>
      </c>
      <c r="I35" s="60">
        <v>-7923252</v>
      </c>
    </row>
    <row r="36" spans="1:9" x14ac:dyDescent="0.2">
      <c r="A36" s="215" t="s">
        <v>65</v>
      </c>
      <c r="B36" s="214"/>
      <c r="C36" s="214"/>
      <c r="D36" s="214"/>
      <c r="E36" s="214"/>
      <c r="F36" s="214"/>
      <c r="G36" s="18">
        <v>31</v>
      </c>
      <c r="H36" s="60">
        <v>-12495318</v>
      </c>
      <c r="I36" s="60">
        <v>-17440548</v>
      </c>
    </row>
    <row r="37" spans="1:9" x14ac:dyDescent="0.2">
      <c r="A37" s="217" t="s">
        <v>50</v>
      </c>
      <c r="B37" s="219"/>
      <c r="C37" s="219"/>
      <c r="D37" s="219"/>
      <c r="E37" s="219"/>
      <c r="F37" s="219"/>
      <c r="G37" s="17">
        <v>32</v>
      </c>
      <c r="H37" s="59">
        <f>SUM(H38:H51)</f>
        <v>-115730501</v>
      </c>
      <c r="I37" s="59">
        <f>SUM(I38:I51)</f>
        <v>-63210884</v>
      </c>
    </row>
    <row r="38" spans="1:9" x14ac:dyDescent="0.2">
      <c r="A38" s="214" t="s">
        <v>267</v>
      </c>
      <c r="B38" s="214"/>
      <c r="C38" s="214"/>
      <c r="D38" s="214"/>
      <c r="E38" s="214"/>
      <c r="F38" s="214"/>
      <c r="G38" s="18">
        <v>33</v>
      </c>
      <c r="H38" s="60">
        <v>843798</v>
      </c>
      <c r="I38" s="60">
        <v>591933</v>
      </c>
    </row>
    <row r="39" spans="1:9" x14ac:dyDescent="0.2">
      <c r="A39" s="214" t="s">
        <v>268</v>
      </c>
      <c r="B39" s="214"/>
      <c r="C39" s="214"/>
      <c r="D39" s="214"/>
      <c r="E39" s="214"/>
      <c r="F39" s="214"/>
      <c r="G39" s="18">
        <v>34</v>
      </c>
      <c r="H39" s="60">
        <v>-58314488</v>
      </c>
      <c r="I39" s="60">
        <v>-7051871</v>
      </c>
    </row>
    <row r="40" spans="1:9" x14ac:dyDescent="0.2">
      <c r="A40" s="214" t="s">
        <v>269</v>
      </c>
      <c r="B40" s="214"/>
      <c r="C40" s="214"/>
      <c r="D40" s="214"/>
      <c r="E40" s="214"/>
      <c r="F40" s="214"/>
      <c r="G40" s="18">
        <v>35</v>
      </c>
      <c r="H40" s="60">
        <v>0</v>
      </c>
      <c r="I40" s="60">
        <v>0</v>
      </c>
    </row>
    <row r="41" spans="1:9" x14ac:dyDescent="0.2">
      <c r="A41" s="214" t="s">
        <v>270</v>
      </c>
      <c r="B41" s="214"/>
      <c r="C41" s="214"/>
      <c r="D41" s="214"/>
      <c r="E41" s="214"/>
      <c r="F41" s="214"/>
      <c r="G41" s="18">
        <v>36</v>
      </c>
      <c r="H41" s="60">
        <v>-754430</v>
      </c>
      <c r="I41" s="60">
        <v>-706654</v>
      </c>
    </row>
    <row r="42" spans="1:9" ht="25.5" customHeight="1" x14ac:dyDescent="0.2">
      <c r="A42" s="214" t="s">
        <v>271</v>
      </c>
      <c r="B42" s="214"/>
      <c r="C42" s="214"/>
      <c r="D42" s="214"/>
      <c r="E42" s="214"/>
      <c r="F42" s="214"/>
      <c r="G42" s="18">
        <v>37</v>
      </c>
      <c r="H42" s="60">
        <v>0</v>
      </c>
      <c r="I42" s="60">
        <v>0</v>
      </c>
    </row>
    <row r="43" spans="1:9" ht="21.75" customHeight="1" x14ac:dyDescent="0.2">
      <c r="A43" s="214" t="s">
        <v>272</v>
      </c>
      <c r="B43" s="214"/>
      <c r="C43" s="214"/>
      <c r="D43" s="214"/>
      <c r="E43" s="214"/>
      <c r="F43" s="214"/>
      <c r="G43" s="18">
        <v>38</v>
      </c>
      <c r="H43" s="60">
        <v>-16913817</v>
      </c>
      <c r="I43" s="60">
        <v>-7334846</v>
      </c>
    </row>
    <row r="44" spans="1:9" ht="24" customHeight="1" x14ac:dyDescent="0.2">
      <c r="A44" s="214" t="s">
        <v>273</v>
      </c>
      <c r="B44" s="214"/>
      <c r="C44" s="214"/>
      <c r="D44" s="214"/>
      <c r="E44" s="214"/>
      <c r="F44" s="214"/>
      <c r="G44" s="18">
        <v>39</v>
      </c>
      <c r="H44" s="60">
        <v>0</v>
      </c>
      <c r="I44" s="60">
        <v>0</v>
      </c>
    </row>
    <row r="45" spans="1:9" x14ac:dyDescent="0.2">
      <c r="A45" s="214" t="s">
        <v>274</v>
      </c>
      <c r="B45" s="214"/>
      <c r="C45" s="214"/>
      <c r="D45" s="214"/>
      <c r="E45" s="214"/>
      <c r="F45" s="214"/>
      <c r="G45" s="18">
        <v>40</v>
      </c>
      <c r="H45" s="60">
        <v>0</v>
      </c>
      <c r="I45" s="60">
        <v>0</v>
      </c>
    </row>
    <row r="46" spans="1:9" x14ac:dyDescent="0.2">
      <c r="A46" s="214" t="s">
        <v>275</v>
      </c>
      <c r="B46" s="214"/>
      <c r="C46" s="214"/>
      <c r="D46" s="214"/>
      <c r="E46" s="214"/>
      <c r="F46" s="214"/>
      <c r="G46" s="18">
        <v>41</v>
      </c>
      <c r="H46" s="60">
        <v>0</v>
      </c>
      <c r="I46" s="60">
        <v>0</v>
      </c>
    </row>
    <row r="47" spans="1:9" x14ac:dyDescent="0.2">
      <c r="A47" s="214" t="s">
        <v>276</v>
      </c>
      <c r="B47" s="214"/>
      <c r="C47" s="214"/>
      <c r="D47" s="214"/>
      <c r="E47" s="214"/>
      <c r="F47" s="214"/>
      <c r="G47" s="18">
        <v>42</v>
      </c>
      <c r="H47" s="60">
        <v>35378856</v>
      </c>
      <c r="I47" s="60">
        <v>20393836</v>
      </c>
    </row>
    <row r="48" spans="1:9" x14ac:dyDescent="0.2">
      <c r="A48" s="214" t="s">
        <v>277</v>
      </c>
      <c r="B48" s="214"/>
      <c r="C48" s="214"/>
      <c r="D48" s="214"/>
      <c r="E48" s="214"/>
      <c r="F48" s="214"/>
      <c r="G48" s="18">
        <v>43</v>
      </c>
      <c r="H48" s="60">
        <v>-56678278</v>
      </c>
      <c r="I48" s="60">
        <v>-49178418</v>
      </c>
    </row>
    <row r="49" spans="1:9" x14ac:dyDescent="0.2">
      <c r="A49" s="214" t="s">
        <v>278</v>
      </c>
      <c r="B49" s="216"/>
      <c r="C49" s="216"/>
      <c r="D49" s="216"/>
      <c r="E49" s="216"/>
      <c r="F49" s="216"/>
      <c r="G49" s="18">
        <v>44</v>
      </c>
      <c r="H49" s="60">
        <v>-3059724</v>
      </c>
      <c r="I49" s="60">
        <v>-10578279</v>
      </c>
    </row>
    <row r="50" spans="1:9" x14ac:dyDescent="0.2">
      <c r="A50" s="214" t="s">
        <v>279</v>
      </c>
      <c r="B50" s="216"/>
      <c r="C50" s="216"/>
      <c r="D50" s="216"/>
      <c r="E50" s="216"/>
      <c r="F50" s="216"/>
      <c r="G50" s="18">
        <v>45</v>
      </c>
      <c r="H50" s="60">
        <v>24353953</v>
      </c>
      <c r="I50" s="60">
        <v>27653415</v>
      </c>
    </row>
    <row r="51" spans="1:9" x14ac:dyDescent="0.2">
      <c r="A51" s="214" t="s">
        <v>280</v>
      </c>
      <c r="B51" s="216"/>
      <c r="C51" s="216"/>
      <c r="D51" s="216"/>
      <c r="E51" s="216"/>
      <c r="F51" s="216"/>
      <c r="G51" s="18">
        <v>46</v>
      </c>
      <c r="H51" s="60">
        <v>-40586371</v>
      </c>
      <c r="I51" s="60">
        <v>-37000000</v>
      </c>
    </row>
    <row r="52" spans="1:9" x14ac:dyDescent="0.2">
      <c r="A52" s="217" t="s">
        <v>51</v>
      </c>
      <c r="B52" s="218"/>
      <c r="C52" s="218"/>
      <c r="D52" s="218"/>
      <c r="E52" s="218"/>
      <c r="F52" s="218"/>
      <c r="G52" s="17">
        <v>47</v>
      </c>
      <c r="H52" s="59">
        <f>SUM(H53:H57)</f>
        <v>-20013865</v>
      </c>
      <c r="I52" s="59">
        <f>SUM(I53:I57)</f>
        <v>-34865177</v>
      </c>
    </row>
    <row r="53" spans="1:9" x14ac:dyDescent="0.2">
      <c r="A53" s="214" t="s">
        <v>281</v>
      </c>
      <c r="B53" s="216"/>
      <c r="C53" s="216"/>
      <c r="D53" s="216"/>
      <c r="E53" s="216"/>
      <c r="F53" s="216"/>
      <c r="G53" s="18">
        <v>48</v>
      </c>
      <c r="H53" s="60">
        <v>0</v>
      </c>
      <c r="I53" s="60">
        <v>0</v>
      </c>
    </row>
    <row r="54" spans="1:9" x14ac:dyDescent="0.2">
      <c r="A54" s="214" t="s">
        <v>100</v>
      </c>
      <c r="B54" s="216"/>
      <c r="C54" s="216"/>
      <c r="D54" s="216"/>
      <c r="E54" s="216"/>
      <c r="F54" s="216"/>
      <c r="G54" s="18">
        <v>49</v>
      </c>
      <c r="H54" s="60">
        <v>33006040</v>
      </c>
      <c r="I54" s="60">
        <v>1550195</v>
      </c>
    </row>
    <row r="55" spans="1:9" x14ac:dyDescent="0.2">
      <c r="A55" s="214" t="s">
        <v>101</v>
      </c>
      <c r="B55" s="216"/>
      <c r="C55" s="216"/>
      <c r="D55" s="216"/>
      <c r="E55" s="216"/>
      <c r="F55" s="216"/>
      <c r="G55" s="18">
        <v>50</v>
      </c>
      <c r="H55" s="60">
        <v>-53019905</v>
      </c>
      <c r="I55" s="60">
        <v>-11298071</v>
      </c>
    </row>
    <row r="56" spans="1:9" x14ac:dyDescent="0.2">
      <c r="A56" s="214" t="s">
        <v>102</v>
      </c>
      <c r="B56" s="216"/>
      <c r="C56" s="216"/>
      <c r="D56" s="216"/>
      <c r="E56" s="216"/>
      <c r="F56" s="216"/>
      <c r="G56" s="18">
        <v>51</v>
      </c>
      <c r="H56" s="60">
        <v>0</v>
      </c>
      <c r="I56" s="60">
        <v>0</v>
      </c>
    </row>
    <row r="57" spans="1:9" x14ac:dyDescent="0.2">
      <c r="A57" s="214" t="s">
        <v>103</v>
      </c>
      <c r="B57" s="216"/>
      <c r="C57" s="216"/>
      <c r="D57" s="216"/>
      <c r="E57" s="216"/>
      <c r="F57" s="216"/>
      <c r="G57" s="18">
        <v>52</v>
      </c>
      <c r="H57" s="60">
        <v>0</v>
      </c>
      <c r="I57" s="60">
        <v>-25117301</v>
      </c>
    </row>
    <row r="58" spans="1:9" x14ac:dyDescent="0.2">
      <c r="A58" s="217" t="s">
        <v>52</v>
      </c>
      <c r="B58" s="218"/>
      <c r="C58" s="218"/>
      <c r="D58" s="218"/>
      <c r="E58" s="218"/>
      <c r="F58" s="218"/>
      <c r="G58" s="17">
        <v>53</v>
      </c>
      <c r="H58" s="59">
        <f>H6+H37+H52</f>
        <v>84818619</v>
      </c>
      <c r="I58" s="59">
        <f>I6+I37+I52</f>
        <v>74453620</v>
      </c>
    </row>
    <row r="59" spans="1:9" ht="24.75" customHeight="1" x14ac:dyDescent="0.2">
      <c r="A59" s="215" t="s">
        <v>282</v>
      </c>
      <c r="B59" s="216"/>
      <c r="C59" s="216"/>
      <c r="D59" s="216"/>
      <c r="E59" s="216"/>
      <c r="F59" s="216"/>
      <c r="G59" s="18">
        <v>54</v>
      </c>
      <c r="H59" s="60">
        <v>0</v>
      </c>
      <c r="I59" s="60">
        <v>0</v>
      </c>
    </row>
    <row r="60" spans="1:9" ht="27.75" customHeight="1" x14ac:dyDescent="0.2">
      <c r="A60" s="217" t="s">
        <v>53</v>
      </c>
      <c r="B60" s="218"/>
      <c r="C60" s="218"/>
      <c r="D60" s="218"/>
      <c r="E60" s="218"/>
      <c r="F60" s="218"/>
      <c r="G60" s="17">
        <v>55</v>
      </c>
      <c r="H60" s="59">
        <f>H58+H59</f>
        <v>84818619</v>
      </c>
      <c r="I60" s="59">
        <f>I58+I59</f>
        <v>74453620</v>
      </c>
    </row>
    <row r="61" spans="1:9" x14ac:dyDescent="0.2">
      <c r="A61" s="214" t="s">
        <v>104</v>
      </c>
      <c r="B61" s="216"/>
      <c r="C61" s="216"/>
      <c r="D61" s="216"/>
      <c r="E61" s="216"/>
      <c r="F61" s="216"/>
      <c r="G61" s="18">
        <v>56</v>
      </c>
      <c r="H61" s="60">
        <v>54617529</v>
      </c>
      <c r="I61" s="60">
        <v>116378079</v>
      </c>
    </row>
    <row r="62" spans="1:9" x14ac:dyDescent="0.2">
      <c r="A62" s="220" t="s">
        <v>54</v>
      </c>
      <c r="B62" s="221"/>
      <c r="C62" s="221"/>
      <c r="D62" s="221"/>
      <c r="E62" s="221"/>
      <c r="F62" s="221"/>
      <c r="G62" s="19">
        <v>57</v>
      </c>
      <c r="H62" s="61">
        <f>H60+H61</f>
        <v>139436148</v>
      </c>
      <c r="I62" s="61">
        <f>I60+I61</f>
        <v>190831699</v>
      </c>
    </row>
  </sheetData>
  <sheetProtection algorithmName="SHA-512" hashValue="KC7skkZAZ2bNo1rCcEgoaDBUwB7sn3u+FdFfHdhYuCc53ZoB/dRb5DkWarQdImYIkRDClDweIPxw+uxW2I0JKw==" saltValue="TcL9cUJK5UH2vZM66dM7Iw==" spinCount="100000"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3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Normal="100" zoomScaleSheetLayoutView="100" workbookViewId="0">
      <pane xSplit="4" ySplit="6" topLeftCell="E7" activePane="bottomRight" state="frozen"/>
      <selection activeCell="L1" sqref="L1"/>
      <selection pane="topRight" activeCell="L1" sqref="L1"/>
      <selection pane="bottomLeft" activeCell="L1" sqref="L1"/>
      <selection pane="bottomRight" activeCell="H37" sqref="H37"/>
    </sheetView>
  </sheetViews>
  <sheetFormatPr defaultColWidth="8.85546875" defaultRowHeight="12.75" x14ac:dyDescent="0.2"/>
  <cols>
    <col min="1" max="3" width="9.140625" style="11" customWidth="1"/>
    <col min="4" max="4" width="8.85546875" style="12"/>
    <col min="5" max="6" width="10.85546875" style="1" customWidth="1"/>
    <col min="7" max="7" width="11.7109375" style="1" customWidth="1"/>
    <col min="8" max="9" width="10.85546875" style="1" customWidth="1"/>
    <col min="10" max="10" width="12.28515625" style="1" customWidth="1"/>
    <col min="11" max="11" width="14.28515625" style="1" customWidth="1"/>
    <col min="12" max="12" width="12" style="1" customWidth="1"/>
    <col min="13" max="13" width="12.28515625" style="1" customWidth="1"/>
    <col min="14" max="14" width="11.140625" bestFit="1" customWidth="1"/>
    <col min="15" max="23" width="13.140625" style="1" customWidth="1"/>
    <col min="24" max="28" width="13.140625" customWidth="1"/>
    <col min="29" max="29" width="11.7109375" bestFit="1" customWidth="1"/>
    <col min="30" max="30" width="13.42578125" bestFit="1" customWidth="1"/>
    <col min="31" max="31" width="11.7109375" bestFit="1" customWidth="1"/>
    <col min="32" max="32" width="13.42578125" bestFit="1" customWidth="1"/>
  </cols>
  <sheetData>
    <row r="1" spans="1:34" ht="22.5" customHeight="1" x14ac:dyDescent="0.25">
      <c r="A1" s="236" t="s">
        <v>66</v>
      </c>
      <c r="B1" s="237"/>
      <c r="C1" s="237"/>
      <c r="D1" s="237"/>
      <c r="E1" s="238"/>
      <c r="F1" s="239"/>
      <c r="G1" s="239"/>
      <c r="H1" s="239"/>
      <c r="I1" s="239"/>
      <c r="J1" s="239"/>
      <c r="K1" s="239"/>
      <c r="L1" s="184"/>
      <c r="M1" s="184"/>
    </row>
    <row r="2" spans="1:34" ht="19.5" customHeight="1" x14ac:dyDescent="0.2">
      <c r="A2" s="185" t="s">
        <v>392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34" x14ac:dyDescent="0.2">
      <c r="A3" s="2"/>
      <c r="B3" s="3"/>
      <c r="C3" s="3"/>
      <c r="D3" s="4"/>
      <c r="E3" s="63"/>
      <c r="F3" s="64"/>
      <c r="G3" s="64"/>
      <c r="H3" s="64"/>
      <c r="I3" s="64"/>
      <c r="J3" s="64"/>
      <c r="K3" s="64"/>
      <c r="L3" s="240" t="s">
        <v>35</v>
      </c>
      <c r="M3" s="240"/>
    </row>
    <row r="4" spans="1:34" ht="13.5" customHeight="1" x14ac:dyDescent="0.2">
      <c r="A4" s="241" t="s">
        <v>27</v>
      </c>
      <c r="B4" s="241"/>
      <c r="C4" s="241"/>
      <c r="D4" s="235" t="s">
        <v>38</v>
      </c>
      <c r="E4" s="173" t="s">
        <v>71</v>
      </c>
      <c r="F4" s="173"/>
      <c r="G4" s="173"/>
      <c r="H4" s="173"/>
      <c r="I4" s="173"/>
      <c r="J4" s="173"/>
      <c r="K4" s="173"/>
      <c r="L4" s="173" t="s">
        <v>76</v>
      </c>
      <c r="M4" s="173" t="s">
        <v>47</v>
      </c>
    </row>
    <row r="5" spans="1:34" ht="56.25" x14ac:dyDescent="0.2">
      <c r="A5" s="241"/>
      <c r="B5" s="241"/>
      <c r="C5" s="241"/>
      <c r="D5" s="235"/>
      <c r="E5" s="30" t="s">
        <v>72</v>
      </c>
      <c r="F5" s="30" t="s">
        <v>25</v>
      </c>
      <c r="G5" s="30" t="s">
        <v>73</v>
      </c>
      <c r="H5" s="30" t="s">
        <v>74</v>
      </c>
      <c r="I5" s="30" t="s">
        <v>26</v>
      </c>
      <c r="J5" s="30" t="s">
        <v>75</v>
      </c>
      <c r="K5" s="30" t="s">
        <v>46</v>
      </c>
      <c r="L5" s="173"/>
      <c r="M5" s="173"/>
    </row>
    <row r="6" spans="1:34" x14ac:dyDescent="0.2">
      <c r="A6" s="173">
        <v>1</v>
      </c>
      <c r="B6" s="173"/>
      <c r="C6" s="173"/>
      <c r="D6" s="5">
        <v>2</v>
      </c>
      <c r="E6" s="34" t="s">
        <v>36</v>
      </c>
      <c r="F6" s="34" t="s">
        <v>37</v>
      </c>
      <c r="G6" s="34" t="s">
        <v>39</v>
      </c>
      <c r="H6" s="34" t="s">
        <v>40</v>
      </c>
      <c r="I6" s="34" t="s">
        <v>41</v>
      </c>
      <c r="J6" s="34" t="s">
        <v>42</v>
      </c>
      <c r="K6" s="34" t="s">
        <v>43</v>
      </c>
      <c r="L6" s="34" t="s">
        <v>44</v>
      </c>
      <c r="M6" s="34" t="s">
        <v>45</v>
      </c>
      <c r="P6" s="6"/>
      <c r="X6" s="7"/>
    </row>
    <row r="7" spans="1:34" ht="21" customHeight="1" x14ac:dyDescent="0.2">
      <c r="A7" s="234" t="s">
        <v>286</v>
      </c>
      <c r="B7" s="234"/>
      <c r="C7" s="234"/>
      <c r="D7" s="8">
        <v>1</v>
      </c>
      <c r="E7" s="65">
        <v>50000000</v>
      </c>
      <c r="F7" s="65">
        <v>0</v>
      </c>
      <c r="G7" s="65">
        <v>420544324</v>
      </c>
      <c r="H7" s="65">
        <v>138761535</v>
      </c>
      <c r="I7" s="65">
        <v>488974820</v>
      </c>
      <c r="J7" s="65">
        <v>68530876</v>
      </c>
      <c r="K7" s="66">
        <f>SUM(E7:J7)</f>
        <v>1166811555</v>
      </c>
      <c r="L7" s="65">
        <v>0</v>
      </c>
      <c r="M7" s="66">
        <f>K7+L7</f>
        <v>1166811555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2.5" customHeight="1" x14ac:dyDescent="0.2">
      <c r="A8" s="232" t="s">
        <v>294</v>
      </c>
      <c r="B8" s="232"/>
      <c r="C8" s="232"/>
      <c r="D8" s="8">
        <v>2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6">
        <f t="shared" ref="K8:K40" si="0">SUM(E8:J8)</f>
        <v>0</v>
      </c>
      <c r="L8" s="65">
        <v>0</v>
      </c>
      <c r="M8" s="66">
        <f t="shared" ref="M8:M40" si="1">K8+L8</f>
        <v>0</v>
      </c>
      <c r="X8" s="1"/>
      <c r="Y8" s="1"/>
      <c r="Z8" s="1"/>
      <c r="AA8" s="1"/>
      <c r="AB8" s="1"/>
      <c r="AC8" s="1"/>
      <c r="AD8" s="1"/>
      <c r="AE8" s="1"/>
      <c r="AF8" s="1"/>
    </row>
    <row r="9" spans="1:34" ht="21.75" customHeight="1" x14ac:dyDescent="0.2">
      <c r="A9" s="232" t="s">
        <v>295</v>
      </c>
      <c r="B9" s="232"/>
      <c r="C9" s="232"/>
      <c r="D9" s="8">
        <v>3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6">
        <f t="shared" si="0"/>
        <v>0</v>
      </c>
      <c r="L9" s="65">
        <v>0</v>
      </c>
      <c r="M9" s="66">
        <f t="shared" si="1"/>
        <v>0</v>
      </c>
      <c r="X9" s="1"/>
      <c r="Y9" s="1"/>
      <c r="Z9" s="1"/>
      <c r="AA9" s="1"/>
      <c r="AB9" s="1"/>
      <c r="AC9" s="1"/>
      <c r="AD9" s="1"/>
      <c r="AE9" s="1"/>
      <c r="AF9" s="1"/>
    </row>
    <row r="10" spans="1:34" ht="35.450000000000003" customHeight="1" x14ac:dyDescent="0.2">
      <c r="A10" s="231" t="s">
        <v>287</v>
      </c>
      <c r="B10" s="231"/>
      <c r="C10" s="231"/>
      <c r="D10" s="9">
        <v>4</v>
      </c>
      <c r="E10" s="66">
        <f>E7+E8+E9</f>
        <v>50000000</v>
      </c>
      <c r="F10" s="66">
        <f t="shared" ref="F10:L10" si="2">F7+F8+F9</f>
        <v>0</v>
      </c>
      <c r="G10" s="66">
        <f>G7+G8+G9</f>
        <v>420544324</v>
      </c>
      <c r="H10" s="66">
        <f t="shared" si="2"/>
        <v>138761535</v>
      </c>
      <c r="I10" s="66">
        <f t="shared" si="2"/>
        <v>488974820</v>
      </c>
      <c r="J10" s="66">
        <f t="shared" si="2"/>
        <v>68530876</v>
      </c>
      <c r="K10" s="66">
        <f t="shared" si="0"/>
        <v>1166811555</v>
      </c>
      <c r="L10" s="66">
        <f t="shared" si="2"/>
        <v>0</v>
      </c>
      <c r="M10" s="66">
        <f t="shared" si="1"/>
        <v>1166811555</v>
      </c>
      <c r="X10" s="1"/>
      <c r="Y10" s="1"/>
      <c r="Z10" s="1"/>
      <c r="AA10" s="1"/>
      <c r="AB10" s="1"/>
      <c r="AC10" s="1"/>
      <c r="AD10" s="1"/>
      <c r="AE10" s="1"/>
      <c r="AF10" s="1"/>
    </row>
    <row r="11" spans="1:34" ht="37.5" customHeight="1" x14ac:dyDescent="0.2">
      <c r="A11" s="231" t="s">
        <v>291</v>
      </c>
      <c r="B11" s="231"/>
      <c r="C11" s="231"/>
      <c r="D11" s="9">
        <v>5</v>
      </c>
      <c r="E11" s="66">
        <f>E12+E13</f>
        <v>0</v>
      </c>
      <c r="F11" s="66">
        <f t="shared" ref="F11:L11" si="3">F12+F13</f>
        <v>0</v>
      </c>
      <c r="G11" s="66">
        <f t="shared" si="3"/>
        <v>-2357811</v>
      </c>
      <c r="H11" s="66">
        <f t="shared" si="3"/>
        <v>0</v>
      </c>
      <c r="I11" s="66">
        <f t="shared" si="3"/>
        <v>0</v>
      </c>
      <c r="J11" s="66">
        <f t="shared" si="3"/>
        <v>73126465</v>
      </c>
      <c r="K11" s="66">
        <f t="shared" si="0"/>
        <v>70768654</v>
      </c>
      <c r="L11" s="66">
        <f t="shared" si="3"/>
        <v>0</v>
      </c>
      <c r="M11" s="66">
        <f t="shared" si="1"/>
        <v>70768654</v>
      </c>
      <c r="X11" s="1"/>
      <c r="Y11" s="1"/>
      <c r="Z11" s="1"/>
      <c r="AA11" s="1"/>
      <c r="AB11" s="1"/>
      <c r="AC11" s="1"/>
      <c r="AD11" s="1"/>
      <c r="AE11" s="1"/>
      <c r="AF11" s="1"/>
    </row>
    <row r="12" spans="1:34" ht="12.75" customHeight="1" x14ac:dyDescent="0.2">
      <c r="A12" s="232" t="s">
        <v>296</v>
      </c>
      <c r="B12" s="232"/>
      <c r="C12" s="232"/>
      <c r="D12" s="8">
        <v>6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73126465</v>
      </c>
      <c r="K12" s="66">
        <f t="shared" si="0"/>
        <v>73126465</v>
      </c>
      <c r="L12" s="65">
        <v>0</v>
      </c>
      <c r="M12" s="66">
        <f t="shared" si="1"/>
        <v>73126465</v>
      </c>
      <c r="X12" s="1"/>
      <c r="Y12" s="1"/>
      <c r="Z12" s="1"/>
      <c r="AA12" s="1"/>
      <c r="AB12" s="1"/>
      <c r="AC12" s="1"/>
      <c r="AD12" s="1"/>
      <c r="AE12" s="1"/>
      <c r="AF12" s="1"/>
    </row>
    <row r="13" spans="1:34" ht="39" customHeight="1" x14ac:dyDescent="0.2">
      <c r="A13" s="233" t="s">
        <v>292</v>
      </c>
      <c r="B13" s="233"/>
      <c r="C13" s="233"/>
      <c r="D13" s="9">
        <v>7</v>
      </c>
      <c r="E13" s="66">
        <f>E14+E15+E16+E17</f>
        <v>0</v>
      </c>
      <c r="F13" s="66">
        <f t="shared" ref="F13:L13" si="4">F14+F15+F16+F17</f>
        <v>0</v>
      </c>
      <c r="G13" s="66">
        <f t="shared" si="4"/>
        <v>-2357811</v>
      </c>
      <c r="H13" s="66">
        <f t="shared" si="4"/>
        <v>0</v>
      </c>
      <c r="I13" s="66">
        <f t="shared" si="4"/>
        <v>0</v>
      </c>
      <c r="J13" s="66">
        <f t="shared" si="4"/>
        <v>0</v>
      </c>
      <c r="K13" s="66">
        <f t="shared" si="0"/>
        <v>-2357811</v>
      </c>
      <c r="L13" s="66">
        <f t="shared" si="4"/>
        <v>0</v>
      </c>
      <c r="M13" s="66">
        <f t="shared" si="1"/>
        <v>-2357811</v>
      </c>
      <c r="X13" s="1"/>
      <c r="Y13" s="1"/>
      <c r="Z13" s="1"/>
      <c r="AA13" s="1"/>
      <c r="AB13" s="1"/>
      <c r="AC13" s="1"/>
      <c r="AD13" s="1"/>
      <c r="AE13" s="1"/>
      <c r="AF13" s="1"/>
    </row>
    <row r="14" spans="1:34" ht="38.450000000000003" customHeight="1" x14ac:dyDescent="0.2">
      <c r="A14" s="232" t="s">
        <v>297</v>
      </c>
      <c r="B14" s="232"/>
      <c r="C14" s="232"/>
      <c r="D14" s="8">
        <v>8</v>
      </c>
      <c r="E14" s="65">
        <v>0</v>
      </c>
      <c r="F14" s="65">
        <v>0</v>
      </c>
      <c r="G14" s="65">
        <v>647279</v>
      </c>
      <c r="H14" s="65">
        <v>0</v>
      </c>
      <c r="I14" s="65">
        <v>0</v>
      </c>
      <c r="J14" s="65">
        <v>0</v>
      </c>
      <c r="K14" s="66">
        <f>SUM(E14:J14)</f>
        <v>647279</v>
      </c>
      <c r="L14" s="65">
        <v>0</v>
      </c>
      <c r="M14" s="66">
        <f>K14+L14</f>
        <v>647279</v>
      </c>
      <c r="X14" s="1"/>
      <c r="Y14" s="1"/>
      <c r="Z14" s="1"/>
      <c r="AA14" s="1"/>
      <c r="AB14" s="1"/>
      <c r="AC14" s="1"/>
      <c r="AD14" s="1"/>
      <c r="AE14" s="1"/>
      <c r="AF14" s="1"/>
    </row>
    <row r="15" spans="1:34" ht="38.450000000000003" customHeight="1" x14ac:dyDescent="0.2">
      <c r="A15" s="232" t="s">
        <v>298</v>
      </c>
      <c r="B15" s="232"/>
      <c r="C15" s="232"/>
      <c r="D15" s="8">
        <v>9</v>
      </c>
      <c r="E15" s="65">
        <v>0</v>
      </c>
      <c r="F15" s="65">
        <v>0</v>
      </c>
      <c r="G15" s="65">
        <v>-2886547</v>
      </c>
      <c r="H15" s="65">
        <v>0</v>
      </c>
      <c r="I15" s="65">
        <v>0</v>
      </c>
      <c r="J15" s="65">
        <v>0</v>
      </c>
      <c r="K15" s="66">
        <f t="shared" si="0"/>
        <v>-2886547</v>
      </c>
      <c r="L15" s="65">
        <v>0</v>
      </c>
      <c r="M15" s="66">
        <f t="shared" si="1"/>
        <v>-2886547</v>
      </c>
      <c r="X15" s="1"/>
      <c r="Y15" s="1"/>
      <c r="Z15" s="1"/>
      <c r="AA15" s="1"/>
      <c r="AB15" s="1"/>
      <c r="AC15" s="1"/>
      <c r="AD15" s="1"/>
      <c r="AE15" s="1"/>
      <c r="AF15" s="1"/>
    </row>
    <row r="16" spans="1:34" ht="38.450000000000003" customHeight="1" x14ac:dyDescent="0.2">
      <c r="A16" s="232" t="s">
        <v>299</v>
      </c>
      <c r="B16" s="232"/>
      <c r="C16" s="232"/>
      <c r="D16" s="8">
        <v>10</v>
      </c>
      <c r="E16" s="65">
        <v>0</v>
      </c>
      <c r="F16" s="65">
        <v>0</v>
      </c>
      <c r="G16" s="65">
        <v>-118543</v>
      </c>
      <c r="H16" s="65">
        <v>0</v>
      </c>
      <c r="I16" s="65">
        <v>0</v>
      </c>
      <c r="J16" s="65">
        <v>0</v>
      </c>
      <c r="K16" s="66">
        <f t="shared" si="0"/>
        <v>-118543</v>
      </c>
      <c r="L16" s="65">
        <v>0</v>
      </c>
      <c r="M16" s="66">
        <f t="shared" si="1"/>
        <v>-118543</v>
      </c>
      <c r="X16" s="1"/>
      <c r="Y16" s="1"/>
      <c r="Z16" s="1"/>
      <c r="AA16" s="1"/>
      <c r="AB16" s="1"/>
      <c r="AC16" s="1"/>
      <c r="AD16" s="1"/>
      <c r="AE16" s="1"/>
      <c r="AF16" s="1"/>
    </row>
    <row r="17" spans="1:32" ht="21.75" customHeight="1" x14ac:dyDescent="0.2">
      <c r="A17" s="232" t="s">
        <v>300</v>
      </c>
      <c r="B17" s="232"/>
      <c r="C17" s="232"/>
      <c r="D17" s="8">
        <v>11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6">
        <f t="shared" si="0"/>
        <v>0</v>
      </c>
      <c r="L17" s="113">
        <v>0</v>
      </c>
      <c r="M17" s="66">
        <f t="shared" si="1"/>
        <v>0</v>
      </c>
      <c r="X17" s="1"/>
      <c r="Y17" s="1"/>
      <c r="Z17" s="1"/>
      <c r="AA17" s="1"/>
      <c r="AB17" s="1"/>
      <c r="AC17" s="1"/>
      <c r="AD17" s="1"/>
      <c r="AE17" s="1"/>
      <c r="AF17" s="1"/>
    </row>
    <row r="18" spans="1:32" ht="24" customHeight="1" x14ac:dyDescent="0.2">
      <c r="A18" s="231" t="s">
        <v>301</v>
      </c>
      <c r="B18" s="231"/>
      <c r="C18" s="231"/>
      <c r="D18" s="9">
        <v>12</v>
      </c>
      <c r="E18" s="66">
        <f>E19+E20+E21+E22</f>
        <v>0</v>
      </c>
      <c r="F18" s="66">
        <f t="shared" ref="F18:L18" si="5">F19+F20+F21+F22</f>
        <v>0</v>
      </c>
      <c r="G18" s="66">
        <f t="shared" si="5"/>
        <v>-3723815</v>
      </c>
      <c r="H18" s="66">
        <f t="shared" si="5"/>
        <v>0</v>
      </c>
      <c r="I18" s="66">
        <f t="shared" si="5"/>
        <v>42630178</v>
      </c>
      <c r="J18" s="66">
        <f t="shared" si="5"/>
        <v>-68530876</v>
      </c>
      <c r="K18" s="66">
        <f t="shared" si="0"/>
        <v>-29624513</v>
      </c>
      <c r="L18" s="66">
        <f t="shared" si="5"/>
        <v>0</v>
      </c>
      <c r="M18" s="66">
        <f t="shared" si="1"/>
        <v>-29624513</v>
      </c>
      <c r="X18" s="1"/>
      <c r="Y18" s="1"/>
      <c r="Z18" s="1"/>
      <c r="AA18" s="1"/>
      <c r="AB18" s="1"/>
      <c r="AC18" s="1"/>
      <c r="AD18" s="1"/>
      <c r="AE18" s="1"/>
      <c r="AF18" s="1"/>
    </row>
    <row r="19" spans="1:32" ht="25.15" customHeight="1" x14ac:dyDescent="0.2">
      <c r="A19" s="232" t="s">
        <v>302</v>
      </c>
      <c r="B19" s="232"/>
      <c r="C19" s="232"/>
      <c r="D19" s="8">
        <v>13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6">
        <f t="shared" si="0"/>
        <v>0</v>
      </c>
      <c r="L19" s="65">
        <v>0</v>
      </c>
      <c r="M19" s="66">
        <f t="shared" si="1"/>
        <v>0</v>
      </c>
      <c r="X19" s="1"/>
      <c r="Y19" s="1"/>
      <c r="Z19" s="1"/>
      <c r="AA19" s="1"/>
      <c r="AB19" s="1"/>
      <c r="AC19" s="1"/>
      <c r="AD19" s="1"/>
      <c r="AE19" s="1"/>
      <c r="AF19" s="1"/>
    </row>
    <row r="20" spans="1:32" ht="18.600000000000001" customHeight="1" x14ac:dyDescent="0.2">
      <c r="A20" s="232" t="s">
        <v>303</v>
      </c>
      <c r="B20" s="232"/>
      <c r="C20" s="232"/>
      <c r="D20" s="8">
        <v>14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6">
        <f t="shared" si="0"/>
        <v>0</v>
      </c>
      <c r="L20" s="65">
        <v>0</v>
      </c>
      <c r="M20" s="66">
        <f t="shared" si="1"/>
        <v>0</v>
      </c>
      <c r="X20" s="1"/>
      <c r="Y20" s="1"/>
      <c r="Z20" s="1"/>
      <c r="AA20" s="1"/>
      <c r="AB20" s="1"/>
      <c r="AC20" s="1"/>
      <c r="AD20" s="1"/>
      <c r="AE20" s="1"/>
      <c r="AF20" s="1"/>
    </row>
    <row r="21" spans="1:32" ht="18" customHeight="1" x14ac:dyDescent="0.2">
      <c r="A21" s="232" t="s">
        <v>304</v>
      </c>
      <c r="B21" s="232"/>
      <c r="C21" s="232"/>
      <c r="D21" s="8">
        <v>15</v>
      </c>
      <c r="E21" s="65">
        <v>0</v>
      </c>
      <c r="F21" s="65">
        <v>0</v>
      </c>
      <c r="G21" s="65">
        <v>0</v>
      </c>
      <c r="H21" s="65">
        <v>0</v>
      </c>
      <c r="I21" s="65">
        <v>-30000000</v>
      </c>
      <c r="J21" s="65">
        <v>0</v>
      </c>
      <c r="K21" s="66">
        <f t="shared" si="0"/>
        <v>-30000000</v>
      </c>
      <c r="L21" s="65">
        <v>0</v>
      </c>
      <c r="M21" s="66">
        <f t="shared" si="1"/>
        <v>-30000000</v>
      </c>
      <c r="X21" s="1"/>
      <c r="Y21" s="1"/>
      <c r="Z21" s="1"/>
      <c r="AA21" s="1"/>
      <c r="AB21" s="1"/>
      <c r="AC21" s="1"/>
      <c r="AD21" s="1"/>
      <c r="AE21" s="1"/>
      <c r="AF21" s="1"/>
    </row>
    <row r="22" spans="1:32" ht="16.149999999999999" customHeight="1" x14ac:dyDescent="0.2">
      <c r="A22" s="232" t="s">
        <v>305</v>
      </c>
      <c r="B22" s="232"/>
      <c r="C22" s="232"/>
      <c r="D22" s="8">
        <v>16</v>
      </c>
      <c r="E22" s="65">
        <v>0</v>
      </c>
      <c r="F22" s="65">
        <v>0</v>
      </c>
      <c r="G22" s="65">
        <v>-3723815</v>
      </c>
      <c r="H22" s="65">
        <v>0</v>
      </c>
      <c r="I22" s="65">
        <v>72630178</v>
      </c>
      <c r="J22" s="65">
        <v>-68530876</v>
      </c>
      <c r="K22" s="66">
        <f t="shared" si="0"/>
        <v>375487</v>
      </c>
      <c r="L22" s="65">
        <v>0</v>
      </c>
      <c r="M22" s="66">
        <f t="shared" si="1"/>
        <v>375487</v>
      </c>
      <c r="X22" s="1"/>
      <c r="Y22" s="1"/>
      <c r="Z22" s="1"/>
      <c r="AA22" s="1"/>
      <c r="AB22" s="1"/>
      <c r="AC22" s="1"/>
      <c r="AD22" s="1"/>
      <c r="AE22" s="1"/>
      <c r="AF22" s="1"/>
    </row>
    <row r="23" spans="1:32" ht="36" customHeight="1" x14ac:dyDescent="0.2">
      <c r="A23" s="231" t="s">
        <v>288</v>
      </c>
      <c r="B23" s="231"/>
      <c r="C23" s="231"/>
      <c r="D23" s="9">
        <v>17</v>
      </c>
      <c r="E23" s="66">
        <f>E18+E11+E10</f>
        <v>50000000</v>
      </c>
      <c r="F23" s="66">
        <f t="shared" ref="F23:J23" si="6">F18+F11+F10</f>
        <v>0</v>
      </c>
      <c r="G23" s="66">
        <f t="shared" si="6"/>
        <v>414462698</v>
      </c>
      <c r="H23" s="66">
        <f t="shared" si="6"/>
        <v>138761535</v>
      </c>
      <c r="I23" s="66">
        <f t="shared" si="6"/>
        <v>531604998</v>
      </c>
      <c r="J23" s="66">
        <f t="shared" si="6"/>
        <v>73126465</v>
      </c>
      <c r="K23" s="66">
        <f t="shared" si="0"/>
        <v>1207955696</v>
      </c>
      <c r="L23" s="66">
        <f t="shared" ref="L23" si="7">L18+L11+L10</f>
        <v>0</v>
      </c>
      <c r="M23" s="66">
        <f t="shared" si="1"/>
        <v>1207955696</v>
      </c>
      <c r="X23" s="1"/>
      <c r="Y23" s="1"/>
      <c r="Z23" s="1"/>
      <c r="AA23" s="1"/>
      <c r="AB23" s="1"/>
      <c r="AC23" s="1"/>
      <c r="AD23" s="1"/>
      <c r="AE23" s="1"/>
      <c r="AF23" s="1"/>
    </row>
    <row r="24" spans="1:32" ht="24" customHeight="1" x14ac:dyDescent="0.2">
      <c r="A24" s="234" t="s">
        <v>289</v>
      </c>
      <c r="B24" s="234"/>
      <c r="C24" s="234"/>
      <c r="D24" s="8">
        <v>18</v>
      </c>
      <c r="E24" s="65">
        <v>50000000</v>
      </c>
      <c r="F24" s="65">
        <v>0</v>
      </c>
      <c r="G24" s="65">
        <v>414462698</v>
      </c>
      <c r="H24" s="65">
        <v>138761535</v>
      </c>
      <c r="I24" s="65">
        <v>531604998</v>
      </c>
      <c r="J24" s="65">
        <v>73126465</v>
      </c>
      <c r="K24" s="66">
        <f t="shared" si="0"/>
        <v>1207955696</v>
      </c>
      <c r="L24" s="65">
        <v>0</v>
      </c>
      <c r="M24" s="66">
        <f t="shared" si="1"/>
        <v>1207955696</v>
      </c>
      <c r="X24" s="1"/>
      <c r="Y24" s="1"/>
      <c r="Z24" s="1"/>
      <c r="AA24" s="1"/>
      <c r="AB24" s="1"/>
      <c r="AC24" s="1"/>
      <c r="AD24" s="1"/>
      <c r="AE24" s="1"/>
      <c r="AF24" s="1"/>
    </row>
    <row r="25" spans="1:32" ht="16.149999999999999" customHeight="1" x14ac:dyDescent="0.2">
      <c r="A25" s="232" t="s">
        <v>306</v>
      </c>
      <c r="B25" s="232"/>
      <c r="C25" s="232"/>
      <c r="D25" s="8">
        <v>19</v>
      </c>
      <c r="E25" s="65">
        <v>0</v>
      </c>
      <c r="F25" s="65">
        <v>0</v>
      </c>
      <c r="G25" s="65">
        <v>0</v>
      </c>
      <c r="H25" s="65">
        <v>0</v>
      </c>
      <c r="I25" s="65">
        <v>0</v>
      </c>
      <c r="J25" s="65">
        <v>0</v>
      </c>
      <c r="K25" s="66">
        <f t="shared" si="0"/>
        <v>0</v>
      </c>
      <c r="L25" s="65">
        <v>0</v>
      </c>
      <c r="M25" s="66">
        <f t="shared" si="1"/>
        <v>0</v>
      </c>
      <c r="X25" s="1"/>
      <c r="Y25" s="1"/>
      <c r="Z25" s="1"/>
      <c r="AA25" s="1"/>
      <c r="AB25" s="1"/>
      <c r="AC25" s="1"/>
      <c r="AD25" s="1"/>
      <c r="AE25" s="1"/>
      <c r="AF25" s="1"/>
    </row>
    <row r="26" spans="1:32" ht="22.15" customHeight="1" x14ac:dyDescent="0.2">
      <c r="A26" s="232" t="s">
        <v>295</v>
      </c>
      <c r="B26" s="232"/>
      <c r="C26" s="232"/>
      <c r="D26" s="8">
        <v>20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6">
        <f t="shared" si="0"/>
        <v>0</v>
      </c>
      <c r="L26" s="65">
        <v>0</v>
      </c>
      <c r="M26" s="66">
        <f t="shared" si="1"/>
        <v>0</v>
      </c>
      <c r="X26" s="1"/>
      <c r="Y26" s="1"/>
      <c r="Z26" s="1"/>
      <c r="AA26" s="1"/>
      <c r="AB26" s="1"/>
      <c r="AC26" s="1"/>
      <c r="AD26" s="1"/>
      <c r="AE26" s="1"/>
      <c r="AF26" s="1"/>
    </row>
    <row r="27" spans="1:32" ht="21.75" customHeight="1" x14ac:dyDescent="0.2">
      <c r="A27" s="231" t="s">
        <v>290</v>
      </c>
      <c r="B27" s="231"/>
      <c r="C27" s="231"/>
      <c r="D27" s="9">
        <v>21</v>
      </c>
      <c r="E27" s="66">
        <f>E24+E25+E26</f>
        <v>50000000</v>
      </c>
      <c r="F27" s="66">
        <f t="shared" ref="F27:L27" si="8">F24+F25+F26</f>
        <v>0</v>
      </c>
      <c r="G27" s="66">
        <f t="shared" si="8"/>
        <v>414462698</v>
      </c>
      <c r="H27" s="66">
        <f t="shared" si="8"/>
        <v>138761535</v>
      </c>
      <c r="I27" s="66">
        <f t="shared" si="8"/>
        <v>531604998</v>
      </c>
      <c r="J27" s="66">
        <f t="shared" si="8"/>
        <v>73126465</v>
      </c>
      <c r="K27" s="66">
        <f t="shared" si="0"/>
        <v>1207955696</v>
      </c>
      <c r="L27" s="66">
        <f t="shared" si="8"/>
        <v>0</v>
      </c>
      <c r="M27" s="66">
        <f t="shared" si="1"/>
        <v>1207955696</v>
      </c>
      <c r="N27" s="10"/>
      <c r="X27" s="1"/>
      <c r="Y27" s="1"/>
      <c r="Z27" s="1"/>
      <c r="AA27" s="1"/>
      <c r="AB27" s="1"/>
      <c r="AC27" s="1"/>
      <c r="AD27" s="1"/>
      <c r="AE27" s="1"/>
      <c r="AF27" s="1"/>
    </row>
    <row r="28" spans="1:32" ht="42" customHeight="1" x14ac:dyDescent="0.2">
      <c r="A28" s="231" t="s">
        <v>307</v>
      </c>
      <c r="B28" s="231"/>
      <c r="C28" s="231"/>
      <c r="D28" s="9">
        <v>22</v>
      </c>
      <c r="E28" s="66">
        <f>E29+E30</f>
        <v>0</v>
      </c>
      <c r="F28" s="66">
        <f t="shared" ref="F28:L28" si="9">F29+F30</f>
        <v>0</v>
      </c>
      <c r="G28" s="66">
        <f t="shared" si="9"/>
        <v>-6672081</v>
      </c>
      <c r="H28" s="66">
        <f t="shared" si="9"/>
        <v>0</v>
      </c>
      <c r="I28" s="66">
        <f t="shared" si="9"/>
        <v>0</v>
      </c>
      <c r="J28" s="66">
        <f t="shared" si="9"/>
        <v>60405014</v>
      </c>
      <c r="K28" s="66">
        <f t="shared" si="0"/>
        <v>53732933</v>
      </c>
      <c r="L28" s="66">
        <f t="shared" si="9"/>
        <v>0</v>
      </c>
      <c r="M28" s="66">
        <f t="shared" si="1"/>
        <v>53732933</v>
      </c>
      <c r="X28" s="1"/>
      <c r="Y28" s="1"/>
      <c r="Z28" s="1"/>
      <c r="AA28" s="1"/>
      <c r="AB28" s="1"/>
      <c r="AC28" s="1"/>
      <c r="AD28" s="1"/>
      <c r="AE28" s="1"/>
      <c r="AF28" s="1"/>
    </row>
    <row r="29" spans="1:32" ht="24.75" customHeight="1" x14ac:dyDescent="0.2">
      <c r="A29" s="232" t="s">
        <v>296</v>
      </c>
      <c r="B29" s="232"/>
      <c r="C29" s="232"/>
      <c r="D29" s="8">
        <v>23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60405014</v>
      </c>
      <c r="K29" s="66">
        <f t="shared" si="0"/>
        <v>60405014</v>
      </c>
      <c r="L29" s="65">
        <v>0</v>
      </c>
      <c r="M29" s="66">
        <f t="shared" si="1"/>
        <v>60405014</v>
      </c>
      <c r="X29" s="1"/>
      <c r="Y29" s="1"/>
      <c r="Z29" s="1"/>
      <c r="AA29" s="1"/>
      <c r="AB29" s="1"/>
      <c r="AC29" s="1"/>
      <c r="AD29" s="1"/>
      <c r="AE29" s="1"/>
      <c r="AF29" s="1"/>
    </row>
    <row r="30" spans="1:32" ht="33.75" customHeight="1" x14ac:dyDescent="0.2">
      <c r="A30" s="233" t="s">
        <v>308</v>
      </c>
      <c r="B30" s="233"/>
      <c r="C30" s="233"/>
      <c r="D30" s="9">
        <v>24</v>
      </c>
      <c r="E30" s="66">
        <f>E31+E32+E33+E34</f>
        <v>0</v>
      </c>
      <c r="F30" s="66">
        <f t="shared" ref="F30:L30" si="10">F31+F32+F33+F34</f>
        <v>0</v>
      </c>
      <c r="G30" s="66">
        <f t="shared" si="10"/>
        <v>-6672081</v>
      </c>
      <c r="H30" s="66">
        <f t="shared" si="10"/>
        <v>0</v>
      </c>
      <c r="I30" s="66">
        <f t="shared" si="10"/>
        <v>0</v>
      </c>
      <c r="J30" s="66">
        <f t="shared" si="10"/>
        <v>0</v>
      </c>
      <c r="K30" s="66">
        <f t="shared" si="0"/>
        <v>-6672081</v>
      </c>
      <c r="L30" s="66">
        <f t="shared" si="10"/>
        <v>0</v>
      </c>
      <c r="M30" s="66">
        <f t="shared" si="1"/>
        <v>-6672081</v>
      </c>
      <c r="X30" s="1"/>
      <c r="Y30" s="1"/>
      <c r="Z30" s="1"/>
      <c r="AA30" s="1"/>
      <c r="AB30" s="1"/>
      <c r="AC30" s="1"/>
      <c r="AD30" s="1"/>
      <c r="AE30" s="1"/>
      <c r="AF30" s="1"/>
    </row>
    <row r="31" spans="1:32" ht="34.5" customHeight="1" x14ac:dyDescent="0.2">
      <c r="A31" s="232" t="s">
        <v>297</v>
      </c>
      <c r="B31" s="232"/>
      <c r="C31" s="232"/>
      <c r="D31" s="8">
        <v>25</v>
      </c>
      <c r="E31" s="65">
        <v>0</v>
      </c>
      <c r="F31" s="65">
        <v>0</v>
      </c>
      <c r="G31" s="65">
        <v>-457632</v>
      </c>
      <c r="H31" s="65">
        <v>0</v>
      </c>
      <c r="I31" s="65">
        <v>0</v>
      </c>
      <c r="J31" s="65">
        <v>0</v>
      </c>
      <c r="K31" s="66">
        <f t="shared" si="0"/>
        <v>-457632</v>
      </c>
      <c r="L31" s="65">
        <v>0</v>
      </c>
      <c r="M31" s="66">
        <f t="shared" si="1"/>
        <v>-457632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1:32" ht="33.75" customHeight="1" x14ac:dyDescent="0.2">
      <c r="A32" s="232" t="s">
        <v>298</v>
      </c>
      <c r="B32" s="232"/>
      <c r="C32" s="232"/>
      <c r="D32" s="8">
        <v>26</v>
      </c>
      <c r="E32" s="65">
        <v>0</v>
      </c>
      <c r="F32" s="65">
        <v>0</v>
      </c>
      <c r="G32" s="65">
        <v>-6214449</v>
      </c>
      <c r="H32" s="65">
        <v>0</v>
      </c>
      <c r="I32" s="65">
        <v>0</v>
      </c>
      <c r="J32" s="65">
        <v>0</v>
      </c>
      <c r="K32" s="66">
        <f t="shared" si="0"/>
        <v>-6214449</v>
      </c>
      <c r="L32" s="65">
        <v>0</v>
      </c>
      <c r="M32" s="66">
        <f t="shared" si="1"/>
        <v>-6214449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1:32" ht="22.5" customHeight="1" x14ac:dyDescent="0.2">
      <c r="A33" s="232" t="s">
        <v>299</v>
      </c>
      <c r="B33" s="232"/>
      <c r="C33" s="232"/>
      <c r="D33" s="8">
        <v>27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6">
        <f t="shared" si="0"/>
        <v>0</v>
      </c>
      <c r="L33" s="65">
        <v>0</v>
      </c>
      <c r="M33" s="66">
        <f t="shared" si="1"/>
        <v>0</v>
      </c>
      <c r="X33" s="1"/>
      <c r="Y33" s="1"/>
      <c r="Z33" s="1"/>
      <c r="AA33" s="1"/>
      <c r="AB33" s="1"/>
      <c r="AC33" s="1"/>
      <c r="AD33" s="1"/>
      <c r="AE33" s="1"/>
      <c r="AF33" s="1"/>
    </row>
    <row r="34" spans="1:32" ht="21" customHeight="1" x14ac:dyDescent="0.2">
      <c r="A34" s="232" t="s">
        <v>309</v>
      </c>
      <c r="B34" s="232"/>
      <c r="C34" s="232"/>
      <c r="D34" s="8">
        <v>28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6">
        <f t="shared" si="0"/>
        <v>0</v>
      </c>
      <c r="L34" s="65">
        <v>0</v>
      </c>
      <c r="M34" s="66">
        <f t="shared" si="1"/>
        <v>0</v>
      </c>
      <c r="X34" s="1"/>
      <c r="Y34" s="1"/>
      <c r="Z34" s="1"/>
      <c r="AA34" s="1"/>
      <c r="AB34" s="1"/>
      <c r="AC34" s="1"/>
      <c r="AD34" s="1"/>
      <c r="AE34" s="1"/>
      <c r="AF34" s="1"/>
    </row>
    <row r="35" spans="1:32" ht="33.75" customHeight="1" x14ac:dyDescent="0.2">
      <c r="A35" s="231" t="s">
        <v>310</v>
      </c>
      <c r="B35" s="231"/>
      <c r="C35" s="231"/>
      <c r="D35" s="9">
        <v>29</v>
      </c>
      <c r="E35" s="66">
        <f>E36+E37+E38+E39</f>
        <v>0</v>
      </c>
      <c r="F35" s="66">
        <f t="shared" ref="F35:L35" si="11">F36+F37+F38+F39</f>
        <v>0</v>
      </c>
      <c r="G35" s="66">
        <f t="shared" si="11"/>
        <v>0</v>
      </c>
      <c r="H35" s="66">
        <f t="shared" si="11"/>
        <v>0</v>
      </c>
      <c r="I35" s="66">
        <f t="shared" si="11"/>
        <v>46427911</v>
      </c>
      <c r="J35" s="66">
        <f t="shared" si="11"/>
        <v>-73126465</v>
      </c>
      <c r="K35" s="66">
        <f t="shared" si="0"/>
        <v>-26698554</v>
      </c>
      <c r="L35" s="66">
        <f t="shared" si="11"/>
        <v>0</v>
      </c>
      <c r="M35" s="66">
        <f t="shared" si="1"/>
        <v>-26698554</v>
      </c>
      <c r="X35" s="1"/>
      <c r="Y35" s="1"/>
      <c r="Z35" s="1"/>
      <c r="AA35" s="1"/>
      <c r="AB35" s="1"/>
      <c r="AC35" s="1"/>
      <c r="AD35" s="1"/>
      <c r="AE35" s="1"/>
      <c r="AF35" s="1"/>
    </row>
    <row r="36" spans="1:32" ht="26.25" customHeight="1" x14ac:dyDescent="0.2">
      <c r="A36" s="232" t="s">
        <v>302</v>
      </c>
      <c r="B36" s="232"/>
      <c r="C36" s="232"/>
      <c r="D36" s="8">
        <v>30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6">
        <f t="shared" si="0"/>
        <v>0</v>
      </c>
      <c r="L36" s="65">
        <v>0</v>
      </c>
      <c r="M36" s="66">
        <f t="shared" si="1"/>
        <v>0</v>
      </c>
      <c r="X36" s="1"/>
      <c r="Y36" s="1"/>
      <c r="Z36" s="1"/>
      <c r="AA36" s="1"/>
      <c r="AB36" s="1"/>
      <c r="AC36" s="1"/>
      <c r="AD36" s="1"/>
      <c r="AE36" s="1"/>
      <c r="AF36" s="1"/>
    </row>
    <row r="37" spans="1:32" ht="12.75" customHeight="1" x14ac:dyDescent="0.2">
      <c r="A37" s="232" t="s">
        <v>303</v>
      </c>
      <c r="B37" s="232"/>
      <c r="C37" s="232"/>
      <c r="D37" s="8">
        <v>31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6">
        <f t="shared" si="0"/>
        <v>0</v>
      </c>
      <c r="L37" s="65">
        <v>0</v>
      </c>
      <c r="M37" s="66">
        <f t="shared" si="1"/>
        <v>0</v>
      </c>
      <c r="X37" s="1"/>
      <c r="Y37" s="1"/>
      <c r="Z37" s="1"/>
      <c r="AA37" s="1"/>
      <c r="AB37" s="1"/>
      <c r="AC37" s="1"/>
      <c r="AD37" s="1"/>
      <c r="AE37" s="1"/>
      <c r="AF37" s="1"/>
    </row>
    <row r="38" spans="1:32" ht="12.75" customHeight="1" x14ac:dyDescent="0.2">
      <c r="A38" s="232" t="s">
        <v>311</v>
      </c>
      <c r="B38" s="232"/>
      <c r="C38" s="232"/>
      <c r="D38" s="8">
        <v>32</v>
      </c>
      <c r="E38" s="65">
        <v>0</v>
      </c>
      <c r="F38" s="65">
        <v>0</v>
      </c>
      <c r="G38" s="65">
        <v>0</v>
      </c>
      <c r="H38" s="65">
        <v>0</v>
      </c>
      <c r="I38" s="65">
        <v>-26483344</v>
      </c>
      <c r="J38" s="65">
        <v>0</v>
      </c>
      <c r="K38" s="66">
        <f t="shared" si="0"/>
        <v>-26483344</v>
      </c>
      <c r="L38" s="65">
        <v>0</v>
      </c>
      <c r="M38" s="66">
        <f t="shared" si="1"/>
        <v>-26483344</v>
      </c>
      <c r="X38" s="1"/>
      <c r="Y38" s="1"/>
      <c r="Z38" s="1"/>
      <c r="AA38" s="1"/>
      <c r="AB38" s="1"/>
      <c r="AC38" s="1"/>
      <c r="AD38" s="1"/>
      <c r="AE38" s="1"/>
      <c r="AF38" s="1"/>
    </row>
    <row r="39" spans="1:32" ht="12.75" customHeight="1" x14ac:dyDescent="0.2">
      <c r="A39" s="232" t="s">
        <v>312</v>
      </c>
      <c r="B39" s="232"/>
      <c r="C39" s="232"/>
      <c r="D39" s="8">
        <v>33</v>
      </c>
      <c r="E39" s="65">
        <v>0</v>
      </c>
      <c r="F39" s="65">
        <v>0</v>
      </c>
      <c r="G39" s="65">
        <v>0</v>
      </c>
      <c r="H39" s="65">
        <v>0</v>
      </c>
      <c r="I39" s="65">
        <v>72911255</v>
      </c>
      <c r="J39" s="65">
        <v>-73126465</v>
      </c>
      <c r="K39" s="66">
        <f t="shared" si="0"/>
        <v>-215210</v>
      </c>
      <c r="L39" s="65">
        <v>0</v>
      </c>
      <c r="M39" s="66">
        <f t="shared" si="1"/>
        <v>-215210</v>
      </c>
      <c r="X39" s="1"/>
      <c r="Y39" s="1"/>
      <c r="Z39" s="1"/>
      <c r="AA39" s="1"/>
      <c r="AB39" s="1"/>
      <c r="AC39" s="1"/>
      <c r="AD39" s="1"/>
      <c r="AE39" s="1"/>
      <c r="AF39" s="1"/>
    </row>
    <row r="40" spans="1:32" ht="48.75" customHeight="1" x14ac:dyDescent="0.2">
      <c r="A40" s="231" t="s">
        <v>313</v>
      </c>
      <c r="B40" s="231"/>
      <c r="C40" s="231"/>
      <c r="D40" s="9">
        <v>34</v>
      </c>
      <c r="E40" s="66">
        <f>E35+E28+E27</f>
        <v>50000000</v>
      </c>
      <c r="F40" s="66">
        <f t="shared" ref="F40:J40" si="12">F35+F28+F27</f>
        <v>0</v>
      </c>
      <c r="G40" s="66">
        <f t="shared" si="12"/>
        <v>407790617</v>
      </c>
      <c r="H40" s="66">
        <f t="shared" si="12"/>
        <v>138761535</v>
      </c>
      <c r="I40" s="66">
        <f t="shared" si="12"/>
        <v>578032909</v>
      </c>
      <c r="J40" s="66">
        <f t="shared" si="12"/>
        <v>60405014</v>
      </c>
      <c r="K40" s="66">
        <f t="shared" si="0"/>
        <v>1234990075</v>
      </c>
      <c r="L40" s="66">
        <f t="shared" ref="L40" si="13">L35+L28+L27</f>
        <v>0</v>
      </c>
      <c r="M40" s="66">
        <f t="shared" si="1"/>
        <v>1234990075</v>
      </c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"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">
      <c r="X42" s="1"/>
      <c r="Y42" s="1"/>
      <c r="Z42" s="1"/>
      <c r="AA42" s="1"/>
      <c r="AB42" s="1"/>
      <c r="AC42" s="1"/>
      <c r="AD42" s="1"/>
      <c r="AE42" s="1"/>
      <c r="AF42" s="1"/>
    </row>
  </sheetData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O6:P6 B1:K1 A6:M6 A1:A5 N1:P5 B3:M5 A7:P65535 Q1:IV1048576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topLeftCell="A17" zoomScale="75" zoomScaleNormal="75" workbookViewId="0">
      <selection activeCell="C42" sqref="C42"/>
    </sheetView>
  </sheetViews>
  <sheetFormatPr defaultRowHeight="12.75" x14ac:dyDescent="0.2"/>
  <cols>
    <col min="9" max="9" width="92.85546875" customWidth="1"/>
  </cols>
  <sheetData>
    <row r="1" spans="1:9" x14ac:dyDescent="0.2">
      <c r="A1" s="242" t="s">
        <v>391</v>
      </c>
      <c r="B1" s="243"/>
      <c r="C1" s="243"/>
      <c r="D1" s="243"/>
      <c r="E1" s="243"/>
      <c r="F1" s="243"/>
      <c r="G1" s="243"/>
      <c r="H1" s="243"/>
      <c r="I1" s="243"/>
    </row>
    <row r="2" spans="1:9" x14ac:dyDescent="0.2">
      <c r="A2" s="243"/>
      <c r="B2" s="243"/>
      <c r="C2" s="243"/>
      <c r="D2" s="243"/>
      <c r="E2" s="243"/>
      <c r="F2" s="243"/>
      <c r="G2" s="243"/>
      <c r="H2" s="243"/>
      <c r="I2" s="243"/>
    </row>
    <row r="3" spans="1:9" x14ac:dyDescent="0.2">
      <c r="A3" s="243"/>
      <c r="B3" s="243"/>
      <c r="C3" s="243"/>
      <c r="D3" s="243"/>
      <c r="E3" s="243"/>
      <c r="F3" s="243"/>
      <c r="G3" s="243"/>
      <c r="H3" s="243"/>
      <c r="I3" s="243"/>
    </row>
    <row r="4" spans="1:9" x14ac:dyDescent="0.2">
      <c r="A4" s="243"/>
      <c r="B4" s="243"/>
      <c r="C4" s="243"/>
      <c r="D4" s="243"/>
      <c r="E4" s="243"/>
      <c r="F4" s="243"/>
      <c r="G4" s="243"/>
      <c r="H4" s="243"/>
      <c r="I4" s="243"/>
    </row>
    <row r="5" spans="1:9" x14ac:dyDescent="0.2">
      <c r="A5" s="243"/>
      <c r="B5" s="243"/>
      <c r="C5" s="243"/>
      <c r="D5" s="243"/>
      <c r="E5" s="243"/>
      <c r="F5" s="243"/>
      <c r="G5" s="243"/>
      <c r="H5" s="243"/>
      <c r="I5" s="243"/>
    </row>
    <row r="6" spans="1:9" x14ac:dyDescent="0.2">
      <c r="A6" s="243"/>
      <c r="B6" s="243"/>
      <c r="C6" s="243"/>
      <c r="D6" s="243"/>
      <c r="E6" s="243"/>
      <c r="F6" s="243"/>
      <c r="G6" s="243"/>
      <c r="H6" s="243"/>
      <c r="I6" s="243"/>
    </row>
    <row r="7" spans="1:9" x14ac:dyDescent="0.2">
      <c r="A7" s="243"/>
      <c r="B7" s="243"/>
      <c r="C7" s="243"/>
      <c r="D7" s="243"/>
      <c r="E7" s="243"/>
      <c r="F7" s="243"/>
      <c r="G7" s="243"/>
      <c r="H7" s="243"/>
      <c r="I7" s="243"/>
    </row>
    <row r="8" spans="1:9" x14ac:dyDescent="0.2">
      <c r="A8" s="243"/>
      <c r="B8" s="243"/>
      <c r="C8" s="243"/>
      <c r="D8" s="243"/>
      <c r="E8" s="243"/>
      <c r="F8" s="243"/>
      <c r="G8" s="243"/>
      <c r="H8" s="243"/>
      <c r="I8" s="243"/>
    </row>
    <row r="9" spans="1:9" x14ac:dyDescent="0.2">
      <c r="A9" s="243"/>
      <c r="B9" s="243"/>
      <c r="C9" s="243"/>
      <c r="D9" s="243"/>
      <c r="E9" s="243"/>
      <c r="F9" s="243"/>
      <c r="G9" s="243"/>
      <c r="H9" s="243"/>
      <c r="I9" s="243"/>
    </row>
    <row r="10" spans="1:9" x14ac:dyDescent="0.2">
      <c r="A10" s="243"/>
      <c r="B10" s="243"/>
      <c r="C10" s="243"/>
      <c r="D10" s="243"/>
      <c r="E10" s="243"/>
      <c r="F10" s="243"/>
      <c r="G10" s="243"/>
      <c r="H10" s="243"/>
      <c r="I10" s="243"/>
    </row>
    <row r="11" spans="1:9" x14ac:dyDescent="0.2">
      <c r="A11" s="243"/>
      <c r="B11" s="243"/>
      <c r="C11" s="243"/>
      <c r="D11" s="243"/>
      <c r="E11" s="243"/>
      <c r="F11" s="243"/>
      <c r="G11" s="243"/>
      <c r="H11" s="243"/>
      <c r="I11" s="243"/>
    </row>
    <row r="12" spans="1:9" x14ac:dyDescent="0.2">
      <c r="A12" s="243"/>
      <c r="B12" s="243"/>
      <c r="C12" s="243"/>
      <c r="D12" s="243"/>
      <c r="E12" s="243"/>
      <c r="F12" s="243"/>
      <c r="G12" s="243"/>
      <c r="H12" s="243"/>
      <c r="I12" s="243"/>
    </row>
    <row r="13" spans="1:9" x14ac:dyDescent="0.2">
      <c r="A13" s="243"/>
      <c r="B13" s="243"/>
      <c r="C13" s="243"/>
      <c r="D13" s="243"/>
      <c r="E13" s="243"/>
      <c r="F13" s="243"/>
      <c r="G13" s="243"/>
      <c r="H13" s="243"/>
      <c r="I13" s="243"/>
    </row>
    <row r="14" spans="1:9" x14ac:dyDescent="0.2">
      <c r="A14" s="243"/>
      <c r="B14" s="243"/>
      <c r="C14" s="243"/>
      <c r="D14" s="243"/>
      <c r="E14" s="243"/>
      <c r="F14" s="243"/>
      <c r="G14" s="243"/>
      <c r="H14" s="243"/>
      <c r="I14" s="243"/>
    </row>
    <row r="15" spans="1:9" x14ac:dyDescent="0.2">
      <c r="A15" s="243"/>
      <c r="B15" s="243"/>
      <c r="C15" s="243"/>
      <c r="D15" s="243"/>
      <c r="E15" s="243"/>
      <c r="F15" s="243"/>
      <c r="G15" s="243"/>
      <c r="H15" s="243"/>
      <c r="I15" s="243"/>
    </row>
    <row r="16" spans="1:9" x14ac:dyDescent="0.2">
      <c r="A16" s="243"/>
      <c r="B16" s="243"/>
      <c r="C16" s="243"/>
      <c r="D16" s="243"/>
      <c r="E16" s="243"/>
      <c r="F16" s="243"/>
      <c r="G16" s="243"/>
      <c r="H16" s="243"/>
      <c r="I16" s="243"/>
    </row>
    <row r="17" spans="1:9" x14ac:dyDescent="0.2">
      <c r="A17" s="243"/>
      <c r="B17" s="243"/>
      <c r="C17" s="243"/>
      <c r="D17" s="243"/>
      <c r="E17" s="243"/>
      <c r="F17" s="243"/>
      <c r="G17" s="243"/>
      <c r="H17" s="243"/>
      <c r="I17" s="243"/>
    </row>
    <row r="18" spans="1:9" x14ac:dyDescent="0.2">
      <c r="A18" s="243"/>
      <c r="B18" s="243"/>
      <c r="C18" s="243"/>
      <c r="D18" s="243"/>
      <c r="E18" s="243"/>
      <c r="F18" s="243"/>
      <c r="G18" s="243"/>
      <c r="H18" s="243"/>
      <c r="I18" s="243"/>
    </row>
    <row r="19" spans="1:9" x14ac:dyDescent="0.2">
      <c r="A19" s="243"/>
      <c r="B19" s="243"/>
      <c r="C19" s="243"/>
      <c r="D19" s="243"/>
      <c r="E19" s="243"/>
      <c r="F19" s="243"/>
      <c r="G19" s="243"/>
      <c r="H19" s="243"/>
      <c r="I19" s="243"/>
    </row>
    <row r="20" spans="1:9" x14ac:dyDescent="0.2">
      <c r="A20" s="243"/>
      <c r="B20" s="243"/>
      <c r="C20" s="243"/>
      <c r="D20" s="243"/>
      <c r="E20" s="243"/>
      <c r="F20" s="243"/>
      <c r="G20" s="243"/>
      <c r="H20" s="243"/>
      <c r="I20" s="243"/>
    </row>
    <row r="21" spans="1:9" x14ac:dyDescent="0.2">
      <c r="A21" s="243"/>
      <c r="B21" s="243"/>
      <c r="C21" s="243"/>
      <c r="D21" s="243"/>
      <c r="E21" s="243"/>
      <c r="F21" s="243"/>
      <c r="G21" s="243"/>
      <c r="H21" s="243"/>
      <c r="I21" s="243"/>
    </row>
    <row r="22" spans="1:9" x14ac:dyDescent="0.2">
      <c r="A22" s="243"/>
      <c r="B22" s="243"/>
      <c r="C22" s="243"/>
      <c r="D22" s="243"/>
      <c r="E22" s="243"/>
      <c r="F22" s="243"/>
      <c r="G22" s="243"/>
      <c r="H22" s="243"/>
      <c r="I22" s="243"/>
    </row>
    <row r="23" spans="1:9" x14ac:dyDescent="0.2">
      <c r="A23" s="243"/>
      <c r="B23" s="243"/>
      <c r="C23" s="243"/>
      <c r="D23" s="243"/>
      <c r="E23" s="243"/>
      <c r="F23" s="243"/>
      <c r="G23" s="243"/>
      <c r="H23" s="243"/>
      <c r="I23" s="243"/>
    </row>
    <row r="24" spans="1:9" x14ac:dyDescent="0.2">
      <c r="A24" s="243"/>
      <c r="B24" s="243"/>
      <c r="C24" s="243"/>
      <c r="D24" s="243"/>
      <c r="E24" s="243"/>
      <c r="F24" s="243"/>
      <c r="G24" s="243"/>
      <c r="H24" s="243"/>
      <c r="I24" s="243"/>
    </row>
    <row r="25" spans="1:9" x14ac:dyDescent="0.2">
      <c r="A25" s="243"/>
      <c r="B25" s="243"/>
      <c r="C25" s="243"/>
      <c r="D25" s="243"/>
      <c r="E25" s="243"/>
      <c r="F25" s="243"/>
      <c r="G25" s="243"/>
      <c r="H25" s="243"/>
      <c r="I25" s="243"/>
    </row>
    <row r="26" spans="1:9" x14ac:dyDescent="0.2">
      <c r="A26" s="243"/>
      <c r="B26" s="243"/>
      <c r="C26" s="243"/>
      <c r="D26" s="243"/>
      <c r="E26" s="243"/>
      <c r="F26" s="243"/>
      <c r="G26" s="243"/>
      <c r="H26" s="243"/>
      <c r="I26" s="243"/>
    </row>
    <row r="27" spans="1:9" x14ac:dyDescent="0.2">
      <c r="A27" s="243"/>
      <c r="B27" s="243"/>
      <c r="C27" s="243"/>
      <c r="D27" s="243"/>
      <c r="E27" s="243"/>
      <c r="F27" s="243"/>
      <c r="G27" s="243"/>
      <c r="H27" s="243"/>
      <c r="I27" s="243"/>
    </row>
    <row r="28" spans="1:9" x14ac:dyDescent="0.2">
      <c r="A28" s="243"/>
      <c r="B28" s="243"/>
      <c r="C28" s="243"/>
      <c r="D28" s="243"/>
      <c r="E28" s="243"/>
      <c r="F28" s="243"/>
      <c r="G28" s="243"/>
      <c r="H28" s="243"/>
      <c r="I28" s="243"/>
    </row>
    <row r="29" spans="1:9" x14ac:dyDescent="0.2">
      <c r="A29" s="243"/>
      <c r="B29" s="243"/>
      <c r="C29" s="243"/>
      <c r="D29" s="243"/>
      <c r="E29" s="243"/>
      <c r="F29" s="243"/>
      <c r="G29" s="243"/>
      <c r="H29" s="243"/>
      <c r="I29" s="243"/>
    </row>
    <row r="30" spans="1:9" x14ac:dyDescent="0.2">
      <c r="A30" s="243"/>
      <c r="B30" s="243"/>
      <c r="C30" s="243"/>
      <c r="D30" s="243"/>
      <c r="E30" s="243"/>
      <c r="F30" s="243"/>
      <c r="G30" s="243"/>
      <c r="H30" s="243"/>
      <c r="I30" s="243"/>
    </row>
    <row r="31" spans="1:9" x14ac:dyDescent="0.2">
      <c r="A31" s="243"/>
      <c r="B31" s="243"/>
      <c r="C31" s="243"/>
      <c r="D31" s="243"/>
      <c r="E31" s="243"/>
      <c r="F31" s="243"/>
      <c r="G31" s="243"/>
      <c r="H31" s="243"/>
      <c r="I31" s="243"/>
    </row>
    <row r="32" spans="1:9" x14ac:dyDescent="0.2">
      <c r="A32" s="243"/>
      <c r="B32" s="243"/>
      <c r="C32" s="243"/>
      <c r="D32" s="243"/>
      <c r="E32" s="243"/>
      <c r="F32" s="243"/>
      <c r="G32" s="243"/>
      <c r="H32" s="243"/>
      <c r="I32" s="243"/>
    </row>
    <row r="33" spans="1:9" x14ac:dyDescent="0.2">
      <c r="A33" s="243"/>
      <c r="B33" s="243"/>
      <c r="C33" s="243"/>
      <c r="D33" s="243"/>
      <c r="E33" s="243"/>
      <c r="F33" s="243"/>
      <c r="G33" s="243"/>
      <c r="H33" s="243"/>
      <c r="I33" s="243"/>
    </row>
    <row r="34" spans="1:9" x14ac:dyDescent="0.2">
      <c r="A34" s="243"/>
      <c r="B34" s="243"/>
      <c r="C34" s="243"/>
      <c r="D34" s="243"/>
      <c r="E34" s="243"/>
      <c r="F34" s="243"/>
      <c r="G34" s="243"/>
      <c r="H34" s="243"/>
      <c r="I34" s="243"/>
    </row>
    <row r="35" spans="1:9" x14ac:dyDescent="0.2">
      <c r="A35" s="243"/>
      <c r="B35" s="243"/>
      <c r="C35" s="243"/>
      <c r="D35" s="243"/>
      <c r="E35" s="243"/>
      <c r="F35" s="243"/>
      <c r="G35" s="243"/>
      <c r="H35" s="243"/>
      <c r="I35" s="243"/>
    </row>
    <row r="36" spans="1:9" x14ac:dyDescent="0.2">
      <c r="A36" s="243"/>
      <c r="B36" s="243"/>
      <c r="C36" s="243"/>
      <c r="D36" s="243"/>
      <c r="E36" s="243"/>
      <c r="F36" s="243"/>
      <c r="G36" s="243"/>
      <c r="H36" s="243"/>
      <c r="I36" s="243"/>
    </row>
    <row r="37" spans="1:9" x14ac:dyDescent="0.2">
      <c r="A37" s="243"/>
      <c r="B37" s="243"/>
      <c r="C37" s="243"/>
      <c r="D37" s="243"/>
      <c r="E37" s="243"/>
      <c r="F37" s="243"/>
      <c r="G37" s="243"/>
      <c r="H37" s="243"/>
      <c r="I37" s="243"/>
    </row>
    <row r="38" spans="1:9" x14ac:dyDescent="0.2">
      <c r="A38" s="243"/>
      <c r="B38" s="243"/>
      <c r="C38" s="243"/>
      <c r="D38" s="243"/>
      <c r="E38" s="243"/>
      <c r="F38" s="243"/>
      <c r="G38" s="243"/>
      <c r="H38" s="243"/>
      <c r="I38" s="243"/>
    </row>
    <row r="39" spans="1:9" ht="201.75" customHeight="1" x14ac:dyDescent="0.2">
      <c r="A39" s="243"/>
      <c r="B39" s="243"/>
      <c r="C39" s="243"/>
      <c r="D39" s="243"/>
      <c r="E39" s="243"/>
      <c r="F39" s="243"/>
      <c r="G39" s="243"/>
      <c r="H39" s="243"/>
      <c r="I39" s="243"/>
    </row>
    <row r="40" spans="1:9" ht="222.75" customHeight="1" x14ac:dyDescent="0.2">
      <c r="A40" s="243"/>
      <c r="B40" s="243"/>
      <c r="C40" s="243"/>
      <c r="D40" s="243"/>
      <c r="E40" s="243"/>
      <c r="F40" s="243"/>
      <c r="G40" s="243"/>
      <c r="H40" s="243"/>
      <c r="I40" s="243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090b57c-2e4d-4ed9-b313-510fc704fe75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2015-04-30T06:30:17Z</cp:lastPrinted>
  <dcterms:created xsi:type="dcterms:W3CDTF">2008-10-17T11:51:54Z</dcterms:created>
  <dcterms:modified xsi:type="dcterms:W3CDTF">2022-10-26T13:18:15Z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