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aveExternalLinkValues="0" codeName="ThisWorkbook" defaultThemeVersion="124226"/>
  <mc:AlternateContent xmlns:mc="http://schemas.openxmlformats.org/markup-compatibility/2006">
    <mc:Choice Requires="x15">
      <x15ac:absPath xmlns:x15ac="http://schemas.microsoft.com/office/spreadsheetml/2010/11/ac" url="Z:\IZVJEŠĆA\HANFA_ZSE_HINA\TFI-KI\TFI KI_EUR_od 01.01.2023\2024\31 03\"/>
    </mc:Choice>
  </mc:AlternateContent>
  <xr:revisionPtr revIDLastSave="0" documentId="13_ncr:1_{D29B8005-E47E-41CF-96ED-2F5D8A99AD8C}" xr6:coauthVersionLast="46" xr6:coauthVersionMax="46"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20" yWindow="-120" windowWidth="29040" windowHeight="15720" activeTab="1"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workbook>
</file>

<file path=xl/calcChain.xml><?xml version="1.0" encoding="utf-8"?>
<calcChain xmlns="http://schemas.openxmlformats.org/spreadsheetml/2006/main">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H63" i="26" l="1"/>
  <c r="J47" i="27"/>
  <c r="J42" i="27"/>
  <c r="H42" i="27"/>
  <c r="I42" i="27"/>
  <c r="K42" i="27"/>
  <c r="K47" i="27"/>
  <c r="I47" i="27"/>
  <c r="H47" i="27"/>
  <c r="I40" i="26"/>
  <c r="H40" i="26"/>
  <c r="I63" i="26"/>
  <c r="I78" i="26" s="1"/>
  <c r="H78" i="26"/>
  <c r="R26" i="29"/>
  <c r="H60" i="28"/>
  <c r="H63" i="28" s="1"/>
  <c r="I60" i="28"/>
  <c r="I63" i="28" s="1"/>
  <c r="R9" i="29"/>
  <c r="I46" i="27" l="1"/>
  <c r="I44" i="27"/>
  <c r="H46" i="27"/>
  <c r="H69" i="27" s="1"/>
  <c r="H71" i="27" s="1"/>
  <c r="H44" i="27"/>
  <c r="J46" i="27"/>
  <c r="J69" i="27" s="1"/>
  <c r="J71" i="27" s="1"/>
  <c r="J44" i="27"/>
  <c r="K46" i="27"/>
  <c r="K69" i="27" s="1"/>
  <c r="K71" i="27" s="1"/>
  <c r="K44" i="27"/>
  <c r="I69" i="27"/>
  <c r="I71" i="27" s="1"/>
</calcChain>
</file>

<file path=xl/sharedStrings.xml><?xml version="1.0" encoding="utf-8"?>
<sst xmlns="http://schemas.openxmlformats.org/spreadsheetml/2006/main" count="342" uniqueCount="304">
  <si>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</si>
  <si>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</si>
  <si>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</si>
  <si>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</si>
  <si>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</si>
  <si>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</si>
  <si>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</si>
  <si>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</si>
  <si>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</si>
  <si>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</si>
  <si>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</si>
  <si>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</si>
  <si>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</si>
  <si>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</si>
  <si>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</si>
  <si>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</si>
  <si>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</si>
  <si>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</si>
  <si>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</si>
  <si>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</si>
  <si>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</si>
  <si>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</si>
  <si>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</si>
  <si>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</si>
  <si>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</si>
  <si>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</si>
  <si>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</si>
  <si>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</si>
  <si>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</si>
  <si>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</si>
  <si>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</si>
  <si>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</si>
  <si>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</si>
  <si>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</si>
  <si>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</si>
  <si>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</si>
  <si>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</si>
  <si>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</si>
  <si>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</si>
  <si>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</si>
  <si>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</si>
  <si>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</si>
  <si>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</si>
  <si>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</si>
  <si>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</si>
  <si>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</si>
  <si>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</si>
  <si>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</si>
  <si>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</si>
  <si>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</si>
  <si>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</si>
  <si>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</si>
  <si>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</si>
  <si>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</si>
  <si>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</si>
  <si>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</si>
  <si>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</si>
  <si>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</si>
  <si>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</si>
  <si>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</si>
  <si>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</si>
  <si>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</si>
  <si>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</si>
  <si>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</si>
  <si>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</si>
  <si>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</si>
  <si>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</si>
  <si>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</si>
  <si>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</si>
  <si>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</si>
  <si>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</si>
  <si>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</si>
  <si>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</si>
  <si>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</si>
  <si>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</si>
  <si>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</si>
  <si>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</si>
  <si>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</si>
  <si>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</si>
  <si>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</si>
  <si>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</si>
  <si>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</si>
  <si>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</si>
  <si>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</si>
  <si>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</si>
  <si>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</si>
  <si>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</si>
  <si>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</si>
  <si>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</si>
  <si>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</si>
  <si>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</si>
  <si>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</si>
  <si>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</si>
  <si>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</si>
  <si>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</si>
  <si>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</si>
  <si>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</si>
  <si>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</si>
  <si>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</si>
  <si>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</si>
  <si>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</si>
  <si>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</si>
  <si>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</si>
  <si>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</si>
  <si>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</si>
  <si>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</si>
  <si>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</si>
  <si>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</si>
  <si>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</si>
  <si>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</si>
  <si>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</si>
  <si>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</si>
  <si>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</si>
  <si>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</si>
  <si>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</si>
  <si>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</si>
  <si>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</si>
  <si>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</si>
  <si>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</si>
  <si>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</si>
  <si>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</si>
  <si>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</si>
  <si>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</si>
  <si>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</si>
  <si>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</si>
  <si>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</si>
  <si>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</si>
  <si>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</si>
  <si>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</si>
  <si>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</si>
  <si>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</si>
  <si>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</si>
  <si>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</si>
  <si>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</si>
  <si>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</si>
  <si>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</si>
  <si>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</si>
  <si>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</si>
  <si>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</si>
  <si>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</si>
  <si>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</si>
  <si>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</si>
  <si>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</si>
  <si>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</si>
  <si>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</si>
  <si>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</si>
  <si>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</si>
  <si>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</si>
  <si>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</si>
  <si>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</si>
  <si>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</si>
  <si>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</si>
  <si>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</si>
  <si>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</si>
  <si>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</si>
  <si>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</si>
  <si>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</si>
  <si>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</si>
  <si>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</si>
  <si>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</si>
  <si>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</si>
  <si>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</si>
  <si>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</si>
  <si>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</si>
  <si>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</si>
  <si>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</si>
  <si>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</si>
  <si>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</si>
  <si>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</si>
  <si>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</si>
  <si>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</si>
  <si>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</si>
  <si>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</si>
  <si>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</si>
  <si>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</si>
  <si>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</si>
  <si>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</si>
  <si>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</si>
  <si>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</si>
  <si>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</si>
  <si>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</si>
  <si>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</si>
  <si>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</si>
  <si>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</si>
  <si>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</si>
  <si>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</si>
  <si>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</si>
  <si>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</si>
  <si>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</si>
  <si>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</si>
  <si>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</si>
  <si>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</si>
  <si>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</si>
  <si>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</si>
  <si>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</si>
  <si>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</si>
  <si>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</si>
  <si>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</si>
  <si>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</si>
  <si>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</si>
  <si>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</si>
  <si>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</si>
  <si>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</si>
  <si>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</si>
  <si>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</si>
  <si>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</si>
  <si>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</si>
  <si>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</si>
  <si>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</si>
  <si>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</si>
  <si>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</si>
  <si>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</si>
  <si>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</si>
  <si>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</si>
  <si>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</si>
  <si>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</si>
  <si>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</si>
  <si>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</si>
  <si>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</si>
  <si>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</si>
  <si>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</si>
  <si>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</si>
  <si>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</si>
  <si>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</si>
  <si>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</si>
  <si>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</si>
  <si>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</si>
  <si>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</si>
  <si>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</si>
  <si>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</si>
  <si>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</si>
  <si>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</si>
  <si>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</si>
  <si>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</si>
  <si>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</si>
  <si>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</si>
  <si>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</si>
  <si>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</si>
  <si>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</si>
  <si>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</si>
  <si>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</si>
  <si>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</si>
  <si>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</si>
  <si>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</si>
  <si>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</si>
  <si>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</si>
  <si>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</si>
  <si>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</si>
  <si>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</si>
  <si>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</si>
  <si>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</si>
  <si>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</si>
  <si>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</si>
  <si>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</si>
  <si>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</si>
  <si>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</si>
  <si>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</si>
  <si>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</si>
  <si>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</si>
  <si>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</si>
  <si>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</si>
  <si>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</si>
  <si>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</si>
  <si>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</si>
  <si>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</si>
  <si>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</si>
  <si>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</si>
  <si>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</si>
  <si>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</si>
  <si>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</si>
  <si>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</si>
  <si>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</si>
  <si>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</si>
  <si>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</si>
  <si>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</si>
  <si>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</si>
  <si>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</si>
  <si>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</si>
  <si>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</si>
  <si>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</si>
  <si>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</si>
  <si>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</si>
  <si>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</si>
  <si>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</si>
  <si>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00560286</t>
  </si>
  <si>
    <t>HR</t>
  </si>
  <si>
    <t>80003981</t>
  </si>
  <si>
    <t>70663193635</t>
  </si>
  <si>
    <t>549300XIM24KBQS8HU64</t>
  </si>
  <si>
    <t>1047</t>
  </si>
  <si>
    <t>AGRAM BANKA D.D.</t>
  </si>
  <si>
    <t>ZAGREB</t>
  </si>
  <si>
    <t>ULICA GRADA VUKOVARA 74</t>
  </si>
  <si>
    <t>uprava@agrambanka.hr</t>
  </si>
  <si>
    <t>www.agrambanka.hr</t>
  </si>
  <si>
    <t>NE</t>
  </si>
  <si>
    <t>Medić Melita</t>
  </si>
  <si>
    <t>01/6167381</t>
  </si>
  <si>
    <t>melita.medic@agrambanka.hr</t>
  </si>
  <si>
    <t>B.D.O. Croatia</t>
  </si>
  <si>
    <t>Ivan Čajko</t>
  </si>
  <si>
    <t>Obveznik: AGRAM BANKA DD</t>
  </si>
  <si>
    <t>stanje na dan 31.03.2024</t>
  </si>
  <si>
    <t>u razdoblju 01.01.2024 do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</si>
</sst>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246">
    <xf numFmtId="0" fontId="0" fillId="0" borderId="0" xfId="0"/>
    <xf numFmtId="3" fontId="6" fillId="0" borderId="0" xfId="1" applyNumberFormat="1" applyFont="1" applyAlignment="1">
      <alignment horizontal="center" vertical="center"/>
    </xf>
    <xf numFmtId="0" fontId="19" fillId="9" borderId="7" xfId="4" applyFont="1" applyFill="1" applyBorder="1"/>
    <xf numFmtId="0" fontId="1" fillId="9" borderId="8" xfId="4" applyFill="1" applyBorder="1"/>
    <xf numFmtId="0" fontId="1" fillId="0" borderId="0" xfId="4"/>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5" fillId="9" borderId="0" xfId="4" applyFont="1" applyFill="1" applyAlignment="1">
      <alignment horizontal="center" vertical="center"/>
    </xf>
    <xf numFmtId="0" fontId="5" fillId="9" borderId="12" xfId="4" applyFont="1" applyFill="1" applyBorder="1" applyAlignment="1">
      <alignment vertical="center"/>
    </xf>
    <xf numFmtId="0" fontId="24" fillId="0" borderId="0" xfId="4" applyFont="1"/>
    <xf numFmtId="0" fontId="4" fillId="9" borderId="9" xfId="4" applyFont="1" applyFill="1" applyBorder="1" applyAlignment="1">
      <alignment vertical="center" wrapText="1"/>
    </xf>
    <xf numFmtId="0" fontId="4" fillId="9" borderId="0" xfId="4" applyFont="1" applyFill="1" applyAlignment="1">
      <alignment horizontal="right" vertical="center" wrapText="1"/>
    </xf>
    <xf numFmtId="0" fontId="4" fillId="9" borderId="0" xfId="4" applyFont="1" applyFill="1" applyAlignment="1">
      <alignment vertical="center" wrapText="1"/>
    </xf>
    <xf numFmtId="14" fontId="4" fillId="11" borderId="0" xfId="4" applyNumberFormat="1" applyFont="1" applyFill="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Alignment="1" applyProtection="1">
      <alignment horizontal="center" vertical="center"/>
      <protection locked="0"/>
    </xf>
    <xf numFmtId="0" fontId="1" fillId="9" borderId="10" xfId="4" applyFill="1" applyBorder="1"/>
    <xf numFmtId="0" fontId="22" fillId="9" borderId="9" xfId="4" applyFont="1" applyFill="1" applyBorder="1" applyAlignment="1">
      <alignment wrapText="1"/>
    </xf>
    <xf numFmtId="0" fontId="22" fillId="9" borderId="10" xfId="4" applyFont="1" applyFill="1" applyBorder="1" applyAlignment="1">
      <alignment wrapText="1"/>
    </xf>
    <xf numFmtId="0" fontId="22" fillId="9" borderId="9" xfId="4" applyFont="1" applyFill="1" applyBorder="1"/>
    <xf numFmtId="0" fontId="22" fillId="9" borderId="0" xfId="4" applyFont="1" applyFill="1"/>
    <xf numFmtId="0" fontId="22" fillId="9" borderId="0" xfId="4" applyFont="1" applyFill="1" applyAlignment="1">
      <alignment wrapText="1"/>
    </xf>
    <xf numFmtId="0" fontId="22" fillId="9" borderId="10" xfId="4" applyFont="1" applyFill="1" applyBorder="1"/>
    <xf numFmtId="0" fontId="5" fillId="9" borderId="0" xfId="4" applyFont="1" applyFill="1" applyAlignment="1">
      <alignment horizontal="right" vertical="center" wrapText="1"/>
    </xf>
    <xf numFmtId="0" fontId="23" fillId="9" borderId="10" xfId="4" applyFont="1" applyFill="1" applyBorder="1" applyAlignment="1">
      <alignment vertical="center"/>
    </xf>
    <xf numFmtId="0" fontId="5" fillId="9" borderId="9" xfId="4" applyFont="1" applyFill="1" applyBorder="1" applyAlignment="1">
      <alignment horizontal="right" vertical="center" wrapText="1"/>
    </xf>
    <xf numFmtId="0" fontId="23" fillId="9" borderId="0" xfId="4" applyFont="1" applyFill="1" applyAlignment="1">
      <alignment vertical="center"/>
    </xf>
    <xf numFmtId="0" fontId="22" fillId="9" borderId="0" xfId="4" applyFont="1" applyFill="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Alignment="1">
      <alignment vertical="center"/>
    </xf>
    <xf numFmtId="0" fontId="22" fillId="9" borderId="0" xfId="4" applyFont="1" applyFill="1" applyAlignment="1">
      <alignment vertical="center"/>
    </xf>
    <xf numFmtId="0" fontId="22" fillId="9" borderId="10" xfId="4" applyFont="1" applyFill="1" applyBorder="1" applyAlignment="1">
      <alignment vertical="center"/>
    </xf>
    <xf numFmtId="0" fontId="25" fillId="9" borderId="0" xfId="4" applyFont="1" applyFill="1" applyAlignment="1">
      <alignment vertical="center"/>
    </xf>
    <xf numFmtId="0" fontId="25" fillId="9" borderId="10" xfId="4" applyFont="1" applyFill="1" applyBorder="1" applyAlignment="1">
      <alignment vertical="center"/>
    </xf>
    <xf numFmtId="0" fontId="4" fillId="9" borderId="0" xfId="4" applyFont="1" applyFill="1" applyAlignment="1">
      <alignment horizontal="center" vertical="center"/>
    </xf>
    <xf numFmtId="0" fontId="5" fillId="9" borderId="10" xfId="4" applyFont="1" applyFill="1" applyBorder="1" applyAlignment="1">
      <alignment horizontal="center" vertical="center"/>
    </xf>
    <xf numFmtId="0" fontId="22" fillId="9" borderId="9" xfId="4" applyFont="1" applyFill="1" applyBorder="1" applyAlignment="1">
      <alignment vertical="top"/>
    </xf>
    <xf numFmtId="0" fontId="25"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8" fillId="0" borderId="0" xfId="1" applyFont="1" applyAlignment="1">
      <alignment horizontal="center" vertical="center" wrapText="1"/>
    </xf>
    <xf numFmtId="3" fontId="2" fillId="0" borderId="0" xfId="5" applyNumberFormat="1"/>
    <xf numFmtId="0" fontId="2" fillId="0" borderId="0" xfId="5"/>
    <xf numFmtId="0" fontId="4" fillId="3" borderId="4" xfId="5" applyFont="1" applyFill="1" applyBorder="1" applyAlignment="1">
      <alignment horizontal="center" vertical="center" wrapText="1"/>
    </xf>
    <xf numFmtId="3" fontId="14" fillId="3" borderId="5" xfId="5" applyNumberFormat="1" applyFont="1" applyFill="1" applyBorder="1" applyAlignment="1">
      <alignment horizontal="center" vertical="center" wrapText="1"/>
    </xf>
    <xf numFmtId="3" fontId="14" fillId="3" borderId="4" xfId="5" applyNumberFormat="1" applyFont="1" applyFill="1" applyBorder="1" applyAlignment="1">
      <alignment horizontal="center" vertical="center" wrapText="1"/>
    </xf>
    <xf numFmtId="0" fontId="14" fillId="3" borderId="3" xfId="5" applyFont="1" applyFill="1" applyBorder="1" applyAlignment="1">
      <alignment horizontal="center" vertical="center"/>
    </xf>
    <xf numFmtId="3" fontId="14" fillId="3" borderId="3" xfId="5" applyNumberFormat="1" applyFont="1" applyFill="1" applyBorder="1" applyAlignment="1">
      <alignment horizontal="center" vertical="center" wrapText="1"/>
    </xf>
    <xf numFmtId="164" fontId="14" fillId="14" borderId="1" xfId="5" applyNumberFormat="1" applyFont="1" applyFill="1" applyBorder="1" applyAlignment="1">
      <alignment horizontal="center" vertical="center"/>
    </xf>
    <xf numFmtId="3" fontId="26" fillId="14" borderId="1" xfId="5" applyNumberFormat="1" applyFont="1" applyFill="1" applyBorder="1" applyAlignment="1">
      <alignment horizontal="right" vertical="center" shrinkToFit="1"/>
    </xf>
    <xf numFmtId="164" fontId="14" fillId="0" borderId="1" xfId="5" applyNumberFormat="1" applyFont="1" applyBorder="1" applyAlignment="1">
      <alignment horizontal="center" vertical="center"/>
    </xf>
    <xf numFmtId="3" fontId="3" fillId="0" borderId="1" xfId="5" applyNumberFormat="1" applyFont="1" applyBorder="1" applyAlignment="1" applyProtection="1">
      <alignment horizontal="right" vertical="center" shrinkToFit="1"/>
      <protection locked="0"/>
    </xf>
    <xf numFmtId="3" fontId="17" fillId="14" borderId="1" xfId="5" applyNumberFormat="1" applyFont="1" applyFill="1" applyBorder="1" applyAlignment="1">
      <alignment horizontal="right" vertical="center" shrinkToFit="1"/>
    </xf>
    <xf numFmtId="3" fontId="14" fillId="14" borderId="1" xfId="5" applyNumberFormat="1" applyFont="1" applyFill="1" applyBorder="1" applyAlignment="1">
      <alignment horizontal="right" vertical="center" shrinkToFit="1"/>
    </xf>
    <xf numFmtId="3" fontId="2" fillId="0" borderId="0" xfId="6" applyNumberFormat="1"/>
    <xf numFmtId="0" fontId="2" fillId="0" borderId="0" xfId="6"/>
    <xf numFmtId="0" fontId="14" fillId="3" borderId="1" xfId="6" applyFont="1" applyFill="1" applyBorder="1" applyAlignment="1">
      <alignment horizontal="center" vertical="center"/>
    </xf>
    <xf numFmtId="3" fontId="14" fillId="3" borderId="1" xfId="6" applyNumberFormat="1" applyFont="1" applyFill="1" applyBorder="1" applyAlignment="1">
      <alignment horizontal="center" vertical="center" wrapText="1"/>
    </xf>
    <xf numFmtId="164" fontId="14" fillId="0" borderId="1" xfId="6" applyNumberFormat="1" applyFont="1" applyBorder="1" applyAlignment="1">
      <alignment horizontal="center" vertical="center"/>
    </xf>
    <xf numFmtId="3" fontId="5" fillId="0" borderId="1" xfId="6" applyNumberFormat="1" applyFont="1" applyBorder="1" applyAlignment="1" applyProtection="1">
      <alignment vertical="center" shrinkToFit="1"/>
      <protection locked="0"/>
    </xf>
    <xf numFmtId="164" fontId="14" fillId="14" borderId="1" xfId="6" applyNumberFormat="1" applyFont="1" applyFill="1" applyBorder="1" applyAlignment="1">
      <alignment horizontal="center" vertical="center"/>
    </xf>
    <xf numFmtId="3" fontId="26" fillId="14" borderId="1" xfId="6" applyNumberFormat="1" applyFont="1" applyFill="1" applyBorder="1" applyAlignment="1">
      <alignment vertical="center" shrinkToFit="1"/>
    </xf>
    <xf numFmtId="3" fontId="5" fillId="0" borderId="1" xfId="6" applyNumberFormat="1" applyFont="1" applyBorder="1" applyAlignment="1">
      <alignment vertical="center" shrinkToFit="1"/>
    </xf>
    <xf numFmtId="3" fontId="17" fillId="0" borderId="1" xfId="6" applyNumberFormat="1" applyFont="1" applyBorder="1" applyAlignment="1" applyProtection="1">
      <alignment vertical="center" shrinkToFit="1"/>
      <protection locked="0"/>
    </xf>
    <xf numFmtId="3" fontId="17" fillId="14" borderId="1" xfId="6" applyNumberFormat="1" applyFont="1" applyFill="1" applyBorder="1" applyAlignment="1">
      <alignment vertical="center" shrinkToFit="1"/>
    </xf>
    <xf numFmtId="3" fontId="17" fillId="6" borderId="1" xfId="6" applyNumberFormat="1" applyFont="1" applyFill="1" applyBorder="1" applyAlignment="1" applyProtection="1">
      <alignment horizontal="right" vertical="center" shrinkToFit="1"/>
      <protection locked="0"/>
    </xf>
    <xf numFmtId="0" fontId="4" fillId="3" borderId="1" xfId="6" applyFont="1" applyFill="1" applyBorder="1" applyAlignment="1">
      <alignment horizontal="center" vertical="center" wrapText="1"/>
    </xf>
    <xf numFmtId="3" fontId="3" fillId="0" borderId="1" xfId="6" applyNumberFormat="1" applyFont="1" applyBorder="1" applyAlignment="1" applyProtection="1">
      <alignment horizontal="right" vertical="center" shrinkToFit="1"/>
      <protection locked="0"/>
    </xf>
    <xf numFmtId="3" fontId="16" fillId="7" borderId="1" xfId="6" applyNumberFormat="1" applyFont="1" applyFill="1" applyBorder="1" applyAlignment="1">
      <alignment horizontal="right" vertical="center" shrinkToFit="1"/>
    </xf>
    <xf numFmtId="3" fontId="16" fillId="7" borderId="1" xfId="6" applyNumberFormat="1" applyFont="1" applyFill="1" applyBorder="1" applyAlignment="1" applyProtection="1">
      <alignment horizontal="right" vertical="center" shrinkToFit="1"/>
      <protection locked="0"/>
    </xf>
    <xf numFmtId="3" fontId="2" fillId="0" borderId="0" xfId="1" applyNumberFormat="1" applyFont="1" applyAlignment="1">
      <alignment wrapText="1"/>
    </xf>
    <xf numFmtId="0" fontId="2" fillId="0" borderId="0" xfId="6" applyAlignment="1">
      <alignment horizontal="center" vertical="center" wrapText="1"/>
    </xf>
    <xf numFmtId="14" fontId="6" fillId="2" borderId="0" xfId="1" applyNumberFormat="1" applyFont="1" applyFill="1" applyAlignment="1">
      <alignment horizontal="center" vertical="center"/>
    </xf>
    <xf numFmtId="3" fontId="2" fillId="0" borderId="0" xfId="6" applyNumberFormat="1" applyAlignment="1">
      <alignment horizontal="center" vertical="center" wrapText="1"/>
    </xf>
    <xf numFmtId="3" fontId="27" fillId="3" borderId="1" xfId="6" applyNumberFormat="1" applyFont="1" applyFill="1" applyBorder="1" applyAlignment="1">
      <alignment horizontal="center" vertical="center" wrapText="1"/>
    </xf>
    <xf numFmtId="3" fontId="29" fillId="3" borderId="1" xfId="6" applyNumberFormat="1" applyFont="1" applyFill="1" applyBorder="1" applyAlignment="1">
      <alignment horizontal="center"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xf>
    <xf numFmtId="3" fontId="9" fillId="3" borderId="1" xfId="6" applyNumberFormat="1" applyFont="1" applyFill="1" applyBorder="1" applyAlignment="1">
      <alignment horizontal="center" vertical="center"/>
    </xf>
    <xf numFmtId="3" fontId="5" fillId="0" borderId="1" xfId="6" applyNumberFormat="1" applyFont="1" applyBorder="1" applyAlignment="1" applyProtection="1">
      <alignment horizontal="right" vertical="center" shrinkToFit="1"/>
      <protection locked="0"/>
    </xf>
    <xf numFmtId="3" fontId="17" fillId="14" borderId="1" xfId="6" applyNumberFormat="1" applyFont="1" applyFill="1" applyBorder="1" applyAlignment="1">
      <alignment horizontal="right" vertical="center" shrinkToFit="1"/>
    </xf>
    <xf numFmtId="3" fontId="26" fillId="14" borderId="1" xfId="6" applyNumberFormat="1" applyFont="1" applyFill="1" applyBorder="1" applyAlignment="1">
      <alignment horizontal="right" vertical="center" shrinkToFit="1"/>
    </xf>
    <xf numFmtId="0" fontId="14" fillId="0" borderId="0" xfId="6" applyFont="1" applyAlignment="1">
      <alignment horizontal="left" vertical="center" wrapText="1"/>
    </xf>
    <xf numFmtId="165" fontId="4" fillId="0" borderId="0" xfId="6" applyNumberFormat="1" applyFont="1" applyAlignment="1">
      <alignment horizontal="center" vertical="center"/>
    </xf>
    <xf numFmtId="3" fontId="17" fillId="0" borderId="0" xfId="6" applyNumberFormat="1" applyFont="1" applyAlignment="1">
      <alignment horizontal="right" vertical="center" shrinkToFit="1"/>
    </xf>
    <xf numFmtId="0" fontId="4" fillId="10" borderId="13" xfId="4" applyFont="1" applyFill="1" applyBorder="1" applyAlignment="1" applyProtection="1">
      <alignment horizontal="center" vertical="center"/>
      <protection locked="0"/>
    </xf>
    <xf numFmtId="0" fontId="22" fillId="9" borderId="0" xfId="4" applyFont="1" applyFill="1" applyProtection="1">
      <protection locked="0"/>
    </xf>
    <xf numFmtId="0" fontId="22" fillId="9" borderId="9" xfId="4" applyFont="1" applyFill="1" applyBorder="1" applyProtection="1">
      <protection locked="0"/>
    </xf>
    <xf numFmtId="0" fontId="22" fillId="9" borderId="0" xfId="4" applyFont="1" applyFill="1" applyAlignment="1" applyProtection="1">
      <alignment vertical="top"/>
      <protection locked="0"/>
    </xf>
    <xf numFmtId="0" fontId="22" fillId="9" borderId="10" xfId="4" applyFont="1" applyFill="1" applyBorder="1" applyProtection="1">
      <protection locked="0"/>
    </xf>
    <xf numFmtId="0" fontId="22" fillId="9" borderId="0" xfId="4" applyFont="1" applyFill="1" applyAlignment="1" applyProtection="1">
      <alignment vertical="top" wrapText="1"/>
      <protection locked="0"/>
    </xf>
    <xf numFmtId="0" fontId="22" fillId="9" borderId="0" xfId="4" applyFont="1" applyFill="1" applyAlignment="1" applyProtection="1">
      <alignment wrapText="1"/>
      <protection locked="0"/>
    </xf>
    <xf numFmtId="0" fontId="22" fillId="9" borderId="9" xfId="4" applyFont="1" applyFill="1" applyBorder="1" applyAlignment="1" applyProtection="1">
      <alignment vertical="top"/>
      <protection locked="0"/>
    </xf>
    <xf numFmtId="0" fontId="18" fillId="9" borderId="6" xfId="4" applyFont="1" applyFill="1" applyBorder="1" applyAlignment="1">
      <alignment vertical="center"/>
    </xf>
    <xf numFmtId="0" fontId="18" fillId="9" borderId="7" xfId="4" applyFont="1" applyFill="1" applyBorder="1" applyAlignment="1">
      <alignment vertical="center"/>
    </xf>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Border="1" applyAlignment="1">
      <alignment horizontal="center" vertical="center" wrapText="1"/>
    </xf>
    <xf numFmtId="0" fontId="4" fillId="0" borderId="0" xfId="4" applyFont="1" applyAlignment="1">
      <alignment horizontal="center" vertical="center" wrapText="1"/>
    </xf>
    <xf numFmtId="0" fontId="4" fillId="0" borderId="10" xfId="4" applyFont="1" applyBorder="1" applyAlignment="1">
      <alignment horizontal="center" vertical="center" wrapText="1"/>
    </xf>
    <xf numFmtId="0" fontId="5" fillId="9" borderId="9" xfId="4" applyFont="1" applyFill="1" applyBorder="1" applyAlignment="1">
      <alignment horizontal="right" vertical="center" wrapText="1"/>
    </xf>
    <xf numFmtId="0" fontId="5" fillId="9" borderId="10" xfId="4" applyFont="1" applyFill="1" applyBorder="1" applyAlignment="1">
      <alignment horizontal="right" vertical="center" wrapText="1"/>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2" fillId="9" borderId="9" xfId="4" applyFont="1" applyFill="1" applyBorder="1" applyAlignment="1">
      <alignment wrapText="1"/>
    </xf>
    <xf numFmtId="0" fontId="22" fillId="9" borderId="0" xfId="4" applyFont="1" applyFill="1" applyAlignment="1">
      <alignment wrapText="1"/>
    </xf>
    <xf numFmtId="0" fontId="22" fillId="9" borderId="0" xfId="4" applyFont="1" applyFill="1"/>
    <xf numFmtId="0" fontId="20" fillId="9" borderId="9" xfId="4" applyFont="1" applyFill="1" applyBorder="1" applyAlignment="1">
      <alignment horizontal="center" vertical="center" wrapText="1"/>
    </xf>
    <xf numFmtId="0" fontId="20" fillId="9" borderId="0" xfId="4" applyFont="1" applyFill="1" applyAlignment="1">
      <alignment horizontal="center" vertical="center" wrapText="1"/>
    </xf>
    <xf numFmtId="0" fontId="5" fillId="9" borderId="9" xfId="4" applyFont="1" applyFill="1" applyBorder="1" applyAlignment="1">
      <alignment horizontal="right" vertical="center"/>
    </xf>
    <xf numFmtId="0" fontId="5" fillId="9" borderId="10" xfId="4" applyFont="1" applyFill="1" applyBorder="1" applyAlignment="1">
      <alignment horizontal="right" vertical="center"/>
    </xf>
    <xf numFmtId="0" fontId="5" fillId="9" borderId="0" xfId="4" applyFont="1" applyFill="1" applyAlignment="1">
      <alignment horizontal="right" vertical="center" wrapText="1"/>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22" fillId="9" borderId="9" xfId="4" applyFont="1" applyFill="1" applyBorder="1" applyAlignment="1">
      <alignment vertical="center" wrapText="1"/>
    </xf>
    <xf numFmtId="0" fontId="22" fillId="9" borderId="0" xfId="4" applyFont="1" applyFill="1" applyAlignment="1">
      <alignment vertical="center" wrapText="1"/>
    </xf>
    <xf numFmtId="0" fontId="5" fillId="9" borderId="0" xfId="4" applyFont="1" applyFill="1" applyAlignment="1">
      <alignment horizontal="right" vertical="center"/>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23" fillId="9" borderId="9" xfId="4" applyFont="1" applyFill="1" applyBorder="1" applyAlignment="1">
      <alignment vertical="center"/>
    </xf>
    <xf numFmtId="0" fontId="23" fillId="9" borderId="0" xfId="4" applyFont="1" applyFill="1" applyAlignment="1">
      <alignment vertical="center"/>
    </xf>
    <xf numFmtId="0" fontId="5" fillId="9" borderId="9" xfId="4" applyFont="1" applyFill="1" applyBorder="1" applyAlignment="1">
      <alignment horizontal="left" vertical="center" wrapText="1"/>
    </xf>
    <xf numFmtId="0" fontId="5" fillId="9" borderId="0" xfId="4" applyFont="1" applyFill="1" applyAlignment="1">
      <alignment horizontal="left" vertical="center"/>
    </xf>
    <xf numFmtId="0" fontId="5" fillId="9" borderId="0" xfId="4" applyFont="1" applyFill="1" applyAlignment="1">
      <alignment vertical="center"/>
    </xf>
    <xf numFmtId="0" fontId="22" fillId="10" borderId="14" xfId="4" applyFont="1" applyFill="1" applyBorder="1" applyProtection="1">
      <protection locked="0"/>
    </xf>
    <xf numFmtId="0" fontId="22" fillId="10" borderId="15" xfId="4" applyFont="1" applyFill="1" applyBorder="1" applyProtection="1">
      <protection locked="0"/>
    </xf>
    <xf numFmtId="0" fontId="22" fillId="10" borderId="13" xfId="4" applyFont="1" applyFill="1" applyBorder="1" applyProtection="1">
      <protection locked="0"/>
    </xf>
    <xf numFmtId="0" fontId="5" fillId="9" borderId="9" xfId="4" applyFont="1" applyFill="1" applyBorder="1" applyAlignment="1">
      <alignment horizontal="center" vertical="center"/>
    </xf>
    <xf numFmtId="0" fontId="5" fillId="9" borderId="0" xfId="4" applyFont="1" applyFill="1" applyAlignment="1">
      <alignment horizontal="center" vertical="center"/>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2" fillId="9" borderId="0" xfId="4" applyFont="1" applyFill="1" applyAlignment="1" applyProtection="1">
      <alignment vertical="top" wrapText="1"/>
      <protection locked="0"/>
    </xf>
    <xf numFmtId="0" fontId="22" fillId="9" borderId="0" xfId="4" applyFont="1" applyFill="1" applyAlignment="1">
      <alignment vertical="top"/>
    </xf>
    <xf numFmtId="0" fontId="22" fillId="9" borderId="0" xfId="4" applyFont="1" applyFill="1" applyAlignment="1" applyProtection="1">
      <alignment vertical="top"/>
      <protection locked="0"/>
    </xf>
    <xf numFmtId="0" fontId="22" fillId="9" borderId="0" xfId="4" applyFont="1" applyFill="1" applyProtection="1">
      <protection locked="0"/>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10" xfId="4" applyFont="1" applyFill="1" applyBorder="1" applyAlignment="1">
      <alignment horizontal="center" vertical="center"/>
    </xf>
    <xf numFmtId="0" fontId="5" fillId="9" borderId="9" xfId="4" applyFont="1" applyFill="1" applyBorder="1" applyAlignment="1">
      <alignment horizontal="left" vertical="center"/>
    </xf>
    <xf numFmtId="0" fontId="5" fillId="9" borderId="0" xfId="4" applyFont="1" applyFill="1" applyAlignment="1">
      <alignment vertical="top"/>
    </xf>
    <xf numFmtId="0" fontId="22" fillId="10" borderId="14" xfId="4" applyFont="1" applyFill="1" applyBorder="1" applyAlignment="1" applyProtection="1">
      <alignment vertical="center"/>
      <protection locked="0"/>
    </xf>
    <xf numFmtId="0" fontId="22" fillId="10" borderId="15" xfId="4" applyFont="1" applyFill="1" applyBorder="1" applyAlignment="1" applyProtection="1">
      <alignment vertical="center"/>
      <protection locked="0"/>
    </xf>
    <xf numFmtId="0" fontId="22"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49" fontId="4" fillId="14" borderId="1" xfId="5" applyNumberFormat="1" applyFont="1" applyFill="1" applyBorder="1" applyAlignment="1">
      <alignment horizontal="left" vertical="center" wrapText="1"/>
    </xf>
    <xf numFmtId="49" fontId="5" fillId="14" borderId="1" xfId="5" applyNumberFormat="1" applyFont="1" applyFill="1" applyBorder="1" applyAlignment="1">
      <alignment horizontal="left" vertical="center" wrapText="1"/>
    </xf>
    <xf numFmtId="49" fontId="5" fillId="0" borderId="1" xfId="5" applyNumberFormat="1" applyFont="1" applyBorder="1" applyAlignment="1">
      <alignment horizontal="left" vertical="center" wrapText="1" indent="1"/>
    </xf>
    <xf numFmtId="49" fontId="4" fillId="0" borderId="1" xfId="5" applyNumberFormat="1" applyFont="1" applyBorder="1" applyAlignment="1">
      <alignment horizontal="left" vertical="center" wrapText="1" indent="1"/>
    </xf>
    <xf numFmtId="0" fontId="4" fillId="4" borderId="1" xfId="5" applyFont="1" applyFill="1" applyBorder="1" applyAlignment="1">
      <alignment horizontal="left" vertical="center" wrapText="1"/>
    </xf>
    <xf numFmtId="0" fontId="5" fillId="4" borderId="1" xfId="5" applyFont="1" applyFill="1" applyBorder="1" applyAlignment="1">
      <alignment vertical="center"/>
    </xf>
    <xf numFmtId="49" fontId="4" fillId="14" borderId="1" xfId="5" applyNumberFormat="1" applyFont="1" applyFill="1" applyBorder="1" applyAlignment="1">
      <alignment horizontal="left" vertical="center" wrapText="1" indent="1"/>
    </xf>
    <xf numFmtId="49" fontId="5" fillId="14" borderId="1" xfId="5" applyNumberFormat="1" applyFont="1" applyFill="1" applyBorder="1" applyAlignment="1">
      <alignment horizontal="left" vertical="center" wrapText="1" indent="1"/>
    </xf>
    <xf numFmtId="0" fontId="5" fillId="4" borderId="1" xfId="5" applyFont="1" applyFill="1" applyBorder="1" applyAlignment="1">
      <alignment horizontal="left" vertical="center" wrapText="1"/>
    </xf>
    <xf numFmtId="0" fontId="2" fillId="4" borderId="16" xfId="5" applyFill="1" applyBorder="1" applyAlignment="1">
      <alignment horizontal="left" vertical="center" wrapText="1"/>
    </xf>
    <xf numFmtId="0" fontId="2" fillId="0" borderId="16" xfId="5" applyBorder="1"/>
    <xf numFmtId="0" fontId="4" fillId="14" borderId="1" xfId="5" applyFont="1" applyFill="1" applyBorder="1" applyAlignment="1">
      <alignment horizontal="left" vertical="center" wrapText="1" indent="1"/>
    </xf>
    <xf numFmtId="49" fontId="5" fillId="0" borderId="1" xfId="5" applyNumberFormat="1" applyFont="1" applyBorder="1" applyAlignment="1">
      <alignment horizontal="left" vertical="center" wrapText="1" indent="2"/>
    </xf>
    <xf numFmtId="0" fontId="14" fillId="3" borderId="15" xfId="5" applyFont="1" applyFill="1" applyBorder="1" applyAlignment="1">
      <alignment horizontal="center" vertical="center"/>
    </xf>
    <xf numFmtId="0" fontId="2" fillId="0" borderId="15" xfId="5" applyBorder="1" applyAlignment="1">
      <alignment horizontal="center" vertical="center"/>
    </xf>
    <xf numFmtId="0" fontId="2" fillId="0" borderId="1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xf numFmtId="0" fontId="6"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Protection="1">
      <protection locked="0"/>
    </xf>
    <xf numFmtId="0" fontId="4" fillId="3" borderId="6" xfId="5" applyFont="1" applyFill="1" applyBorder="1" applyAlignment="1">
      <alignment horizontal="center" vertical="center" wrapText="1"/>
    </xf>
    <xf numFmtId="0" fontId="2" fillId="0" borderId="7" xfId="5" applyBorder="1" applyAlignment="1">
      <alignment horizontal="center" vertical="center" wrapText="1"/>
    </xf>
    <xf numFmtId="0" fontId="2" fillId="0" borderId="8" xfId="5" applyBorder="1" applyAlignment="1">
      <alignment horizontal="center" vertical="center" wrapText="1"/>
    </xf>
    <xf numFmtId="3" fontId="14"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14" fillId="3" borderId="1" xfId="3" applyFont="1" applyFill="1" applyBorder="1" applyAlignment="1">
      <alignment horizontal="center" vertical="center"/>
    </xf>
    <xf numFmtId="0" fontId="0" fillId="0" borderId="1" xfId="0" applyBorder="1" applyAlignment="1">
      <alignment horizontal="center" vertical="center"/>
    </xf>
    <xf numFmtId="49" fontId="5" fillId="0" borderId="1" xfId="6" applyNumberFormat="1" applyFont="1" applyBorder="1" applyAlignment="1">
      <alignment horizontal="left" vertical="center" wrapText="1" indent="1"/>
    </xf>
    <xf numFmtId="49" fontId="4" fillId="14" borderId="1" xfId="6" applyNumberFormat="1" applyFont="1" applyFill="1" applyBorder="1" applyAlignment="1">
      <alignment horizontal="left" vertical="center" wrapText="1" indent="1"/>
    </xf>
    <xf numFmtId="49" fontId="4" fillId="0" borderId="1" xfId="6" applyNumberFormat="1" applyFont="1" applyBorder="1" applyAlignment="1">
      <alignment horizontal="left" vertical="center" wrapText="1" indent="1"/>
    </xf>
    <xf numFmtId="49" fontId="5" fillId="0" borderId="1" xfId="6" applyNumberFormat="1" applyFont="1" applyBorder="1" applyAlignment="1">
      <alignment horizontal="left" vertical="center" wrapText="1" indent="3"/>
    </xf>
    <xf numFmtId="49" fontId="5" fillId="0" borderId="1" xfId="6" applyNumberFormat="1" applyFont="1" applyBorder="1" applyAlignment="1">
      <alignment horizontal="left" vertical="center" wrapText="1"/>
    </xf>
    <xf numFmtId="49" fontId="4" fillId="0" borderId="1" xfId="6" applyNumberFormat="1" applyFont="1" applyBorder="1" applyAlignment="1">
      <alignment horizontal="left" vertical="center" wrapText="1"/>
    </xf>
    <xf numFmtId="0" fontId="12" fillId="4" borderId="6" xfId="6" applyFont="1" applyFill="1" applyBorder="1" applyAlignment="1">
      <alignment horizontal="left" vertical="center" wrapText="1"/>
    </xf>
    <xf numFmtId="0" fontId="12" fillId="4" borderId="7" xfId="6" applyFont="1" applyFill="1" applyBorder="1" applyAlignment="1">
      <alignment horizontal="left" vertical="center" wrapText="1"/>
    </xf>
    <xf numFmtId="0" fontId="13" fillId="4" borderId="7" xfId="6" applyFont="1" applyFill="1" applyBorder="1" applyAlignment="1">
      <alignment horizontal="left" vertical="center" wrapText="1"/>
    </xf>
    <xf numFmtId="0" fontId="0" fillId="0" borderId="7" xfId="0" applyBorder="1"/>
    <xf numFmtId="0" fontId="2" fillId="0" borderId="0" xfId="6" applyAlignment="1">
      <alignment horizontal="right" vertical="top" wrapText="1"/>
    </xf>
    <xf numFmtId="0" fontId="2" fillId="0" borderId="0" xfId="6"/>
    <xf numFmtId="0" fontId="0" fillId="0" borderId="0" xfId="0"/>
    <xf numFmtId="0" fontId="6" fillId="5" borderId="14" xfId="6" applyFont="1" applyFill="1" applyBorder="1" applyAlignment="1" applyProtection="1">
      <alignment vertical="center" wrapText="1"/>
      <protection locked="0"/>
    </xf>
    <xf numFmtId="0" fontId="2" fillId="0" borderId="15" xfId="6" applyBorder="1" applyProtection="1">
      <protection locked="0"/>
    </xf>
    <xf numFmtId="0" fontId="0" fillId="0" borderId="15" xfId="0" applyBorder="1"/>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49" fontId="4" fillId="14" borderId="1" xfId="6" applyNumberFormat="1" applyFont="1" applyFill="1" applyBorder="1" applyAlignment="1">
      <alignment horizontal="left" vertical="center" wrapText="1"/>
    </xf>
    <xf numFmtId="49" fontId="5" fillId="14" borderId="1" xfId="6" applyNumberFormat="1" applyFont="1" applyFill="1" applyBorder="1" applyAlignment="1">
      <alignment horizontal="left" vertical="center" wrapText="1"/>
    </xf>
    <xf numFmtId="0" fontId="8" fillId="0" borderId="0" xfId="6" applyFont="1" applyAlignment="1">
      <alignment horizontal="center" vertical="center" wrapText="1"/>
    </xf>
    <xf numFmtId="0" fontId="2" fillId="0" borderId="0" xfId="6" applyAlignment="1">
      <alignment horizontal="center" vertical="center" wrapText="1"/>
    </xf>
    <xf numFmtId="0" fontId="6" fillId="0" borderId="0" xfId="6" applyFont="1" applyAlignment="1" applyProtection="1">
      <alignment horizontal="center" vertical="top" wrapText="1"/>
      <protection locked="0"/>
    </xf>
    <xf numFmtId="0" fontId="2" fillId="0" borderId="0" xfId="6" applyAlignment="1" applyProtection="1">
      <alignment horizontal="center" wrapText="1"/>
      <protection locked="0"/>
    </xf>
    <xf numFmtId="0" fontId="4" fillId="0" borderId="1" xfId="6" applyFont="1" applyBorder="1" applyAlignment="1">
      <alignment horizontal="left" vertical="center" wrapText="1"/>
    </xf>
    <xf numFmtId="0" fontId="5" fillId="0" borderId="1" xfId="6" applyFont="1" applyBorder="1" applyAlignment="1">
      <alignment horizontal="left" vertical="center" wrapText="1"/>
    </xf>
    <xf numFmtId="0" fontId="12" fillId="8" borderId="1" xfId="6" applyFont="1" applyFill="1" applyBorder="1" applyAlignment="1">
      <alignment horizontal="left" vertical="center" shrinkToFit="1"/>
    </xf>
    <xf numFmtId="0" fontId="5" fillId="8" borderId="1" xfId="6" applyFont="1" applyFill="1" applyBorder="1" applyAlignment="1">
      <alignment horizontal="left" vertical="center" shrinkToFit="1"/>
    </xf>
    <xf numFmtId="0" fontId="14" fillId="3" borderId="1" xfId="6" applyFont="1" applyFill="1" applyBorder="1" applyAlignment="1">
      <alignment horizontal="center" vertical="center" wrapText="1"/>
    </xf>
    <xf numFmtId="0" fontId="2" fillId="0" borderId="1" xfId="6" applyBorder="1" applyAlignment="1">
      <alignment horizontal="center" vertical="center" wrapText="1"/>
    </xf>
    <xf numFmtId="0" fontId="2" fillId="0" borderId="0" xfId="6" applyAlignment="1">
      <alignment horizontal="center" wrapText="1"/>
    </xf>
    <xf numFmtId="0" fontId="2" fillId="0" borderId="0" xfId="6" applyAlignment="1">
      <alignment horizontal="right"/>
    </xf>
    <xf numFmtId="0" fontId="14" fillId="2" borderId="14" xfId="6" applyFont="1" applyFill="1" applyBorder="1" applyAlignment="1" applyProtection="1">
      <alignment vertical="center" wrapText="1"/>
      <protection locked="0"/>
    </xf>
    <xf numFmtId="0" fontId="2" fillId="0" borderId="15" xfId="6" applyBorder="1" applyAlignment="1" applyProtection="1">
      <alignment vertical="center" wrapText="1"/>
      <protection locked="0"/>
    </xf>
    <xf numFmtId="0" fontId="4" fillId="3" borderId="1" xfId="6" applyFont="1" applyFill="1" applyBorder="1" applyAlignment="1">
      <alignment horizontal="center" vertical="center" wrapText="1"/>
    </xf>
    <xf numFmtId="0" fontId="14" fillId="0" borderId="1" xfId="6" applyFont="1" applyBorder="1" applyAlignment="1">
      <alignment horizontal="left" vertical="center" wrapText="1"/>
    </xf>
    <xf numFmtId="0" fontId="14" fillId="14" borderId="1" xfId="6" applyFont="1" applyFill="1" applyBorder="1" applyAlignment="1">
      <alignment horizontal="left" vertical="center" wrapText="1"/>
    </xf>
    <xf numFmtId="0" fontId="3" fillId="0" borderId="1" xfId="6" applyFont="1" applyBorder="1" applyAlignment="1">
      <alignment horizontal="left"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wrapText="1"/>
    </xf>
    <xf numFmtId="3" fontId="2" fillId="0" borderId="1" xfId="6" applyNumberFormat="1" applyBorder="1" applyAlignment="1">
      <alignment horizontal="center" vertical="center" wrapText="1"/>
    </xf>
    <xf numFmtId="0" fontId="3" fillId="14" borderId="1" xfId="6" applyFont="1" applyFill="1" applyBorder="1" applyAlignment="1">
      <alignment horizontal="left" vertical="center" wrapText="1"/>
    </xf>
    <xf numFmtId="0" fontId="8" fillId="0" borderId="0" xfId="1" applyFont="1" applyAlignment="1">
      <alignment horizontal="center" vertical="center" wrapText="1"/>
    </xf>
    <xf numFmtId="0" fontId="6" fillId="0" borderId="0" xfId="1" applyFont="1" applyAlignment="1">
      <alignment horizontal="center" vertical="center"/>
    </xf>
    <xf numFmtId="0" fontId="27" fillId="3" borderId="1" xfId="6" applyFont="1" applyFill="1" applyBorder="1" applyAlignment="1">
      <alignment horizontal="center" vertical="center" wrapText="1"/>
    </xf>
    <xf numFmtId="0" fontId="28" fillId="0" borderId="1" xfId="6" applyFont="1" applyBorder="1" applyAlignment="1">
      <alignment horizontal="center" vertical="center" wrapText="1"/>
    </xf>
    <xf numFmtId="0" fontId="28" fillId="0" borderId="1" xfId="6" applyFont="1" applyBorder="1"/>
    <xf numFmtId="3" fontId="27" fillId="3" borderId="1" xfId="6" applyNumberFormat="1" applyFont="1" applyFill="1" applyBorder="1" applyAlignment="1">
      <alignment horizontal="center" vertical="center" wrapText="1"/>
    </xf>
    <xf numFmtId="3" fontId="30" fillId="0" borderId="1" xfId="6" applyNumberFormat="1" applyFont="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4" xfId="5" xr:uid="{00000000-0005-0000-0000-000005000000}"/>
    <cellStyle name="Style 1" xfId="1" xr:uid="{00000000-0005-0000-0000-000006000000}"/>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condense val="0"/>
        <extend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view="pageBreakPreview" topLeftCell="A10" zoomScaleNormal="100" zoomScaleSheetLayoutView="100" workbookViewId="0">
      <selection activeCell="D32" sqref="D32"/>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102" t="s">
        <v>197</v>
      </c>
      <c r="B1" s="103"/>
      <c r="C1" s="103"/>
      <c r="D1" s="2"/>
      <c r="E1" s="2"/>
      <c r="F1" s="2"/>
      <c r="G1" s="2"/>
      <c r="H1" s="2"/>
      <c r="I1" s="2"/>
      <c r="J1" s="3"/>
    </row>
    <row r="2" spans="1:10" ht="14.45" customHeight="1" x14ac:dyDescent="0.25">
      <c r="A2" s="104" t="s">
        <v>213</v>
      </c>
      <c r="B2" s="105"/>
      <c r="C2" s="105"/>
      <c r="D2" s="105"/>
      <c r="E2" s="105"/>
      <c r="F2" s="105"/>
      <c r="G2" s="105"/>
      <c r="H2" s="105"/>
      <c r="I2" s="105"/>
      <c r="J2" s="106"/>
    </row>
    <row r="3" spans="1:10" x14ac:dyDescent="0.25">
      <c r="A3" s="5"/>
      <c r="B3" s="6"/>
      <c r="C3" s="6"/>
      <c r="D3" s="6"/>
      <c r="E3" s="6"/>
      <c r="F3" s="6"/>
      <c r="G3" s="6"/>
      <c r="H3" s="6"/>
      <c r="I3" s="6"/>
      <c r="J3" s="7"/>
    </row>
    <row r="4" spans="1:10" ht="33.6" customHeight="1" x14ac:dyDescent="0.25">
      <c r="A4" s="107" t="s">
        <v>198</v>
      </c>
      <c r="B4" s="108"/>
      <c r="C4" s="108"/>
      <c r="D4" s="108"/>
      <c r="E4" s="109">
        <v>45292</v>
      </c>
      <c r="F4" s="110"/>
      <c r="G4" s="8" t="s">
        <v>0</v>
      </c>
      <c r="H4" s="111">
        <v>45382</v>
      </c>
      <c r="I4" s="110"/>
      <c r="J4" s="9"/>
    </row>
    <row r="5" spans="1:10" s="10" customFormat="1" ht="10.15" customHeight="1" x14ac:dyDescent="0.25">
      <c r="A5" s="112"/>
      <c r="B5" s="113"/>
      <c r="C5" s="113"/>
      <c r="D5" s="113"/>
      <c r="E5" s="113"/>
      <c r="F5" s="113"/>
      <c r="G5" s="113"/>
      <c r="H5" s="113"/>
      <c r="I5" s="113"/>
      <c r="J5" s="114"/>
    </row>
    <row r="6" spans="1:10" ht="20.45" customHeight="1" x14ac:dyDescent="0.25">
      <c r="A6" s="11"/>
      <c r="B6" s="12" t="s">
        <v>218</v>
      </c>
      <c r="C6" s="13"/>
      <c r="D6" s="13"/>
      <c r="E6" s="19">
        <v>2024</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219</v>
      </c>
      <c r="C8" s="13"/>
      <c r="D8" s="13"/>
      <c r="E8" s="19">
        <v>1</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122" t="s">
        <v>220</v>
      </c>
      <c r="B10" s="123"/>
      <c r="C10" s="123"/>
      <c r="D10" s="123"/>
      <c r="E10" s="123"/>
      <c r="F10" s="123"/>
      <c r="G10" s="123"/>
      <c r="H10" s="123"/>
      <c r="I10" s="123"/>
      <c r="J10" s="21"/>
    </row>
    <row r="11" spans="1:10" ht="24.6" customHeight="1" x14ac:dyDescent="0.25">
      <c r="A11" s="124" t="s">
        <v>199</v>
      </c>
      <c r="B11" s="125"/>
      <c r="C11" s="117" t="s">
        <v>284</v>
      </c>
      <c r="D11" s="118"/>
      <c r="E11" s="22"/>
      <c r="F11" s="126" t="s">
        <v>221</v>
      </c>
      <c r="G11" s="116"/>
      <c r="H11" s="127" t="s">
        <v>285</v>
      </c>
      <c r="I11" s="128"/>
      <c r="J11" s="23"/>
    </row>
    <row r="12" spans="1:10" ht="14.45" customHeight="1" x14ac:dyDescent="0.25">
      <c r="A12" s="24"/>
      <c r="B12" s="25"/>
      <c r="C12" s="25"/>
      <c r="D12" s="25"/>
      <c r="E12" s="120"/>
      <c r="F12" s="120"/>
      <c r="G12" s="120"/>
      <c r="H12" s="120"/>
      <c r="I12" s="26"/>
      <c r="J12" s="23"/>
    </row>
    <row r="13" spans="1:10" ht="21" customHeight="1" x14ac:dyDescent="0.25">
      <c r="A13" s="115" t="s">
        <v>214</v>
      </c>
      <c r="B13" s="116"/>
      <c r="C13" s="117" t="s">
        <v>286</v>
      </c>
      <c r="D13" s="118"/>
      <c r="E13" s="119"/>
      <c r="F13" s="120"/>
      <c r="G13" s="120"/>
      <c r="H13" s="120"/>
      <c r="I13" s="26"/>
      <c r="J13" s="23"/>
    </row>
    <row r="14" spans="1:10" ht="10.9" customHeight="1" x14ac:dyDescent="0.25">
      <c r="A14" s="22"/>
      <c r="B14" s="26"/>
      <c r="C14" s="25"/>
      <c r="D14" s="25"/>
      <c r="E14" s="121"/>
      <c r="F14" s="121"/>
      <c r="G14" s="121"/>
      <c r="H14" s="121"/>
      <c r="I14" s="25"/>
      <c r="J14" s="27"/>
    </row>
    <row r="15" spans="1:10" ht="22.9" customHeight="1" x14ac:dyDescent="0.25">
      <c r="A15" s="115" t="s">
        <v>200</v>
      </c>
      <c r="B15" s="116"/>
      <c r="C15" s="117" t="s">
        <v>287</v>
      </c>
      <c r="D15" s="118"/>
      <c r="E15" s="135"/>
      <c r="F15" s="136"/>
      <c r="G15" s="28" t="s">
        <v>222</v>
      </c>
      <c r="H15" s="127" t="s">
        <v>288</v>
      </c>
      <c r="I15" s="128"/>
      <c r="J15" s="29"/>
    </row>
    <row r="16" spans="1:10" ht="10.9" customHeight="1" x14ac:dyDescent="0.25">
      <c r="A16" s="22"/>
      <c r="B16" s="26"/>
      <c r="C16" s="25"/>
      <c r="D16" s="25"/>
      <c r="E16" s="121"/>
      <c r="F16" s="121"/>
      <c r="G16" s="121"/>
      <c r="H16" s="121"/>
      <c r="I16" s="25"/>
      <c r="J16" s="27"/>
    </row>
    <row r="17" spans="1:10" ht="22.9" customHeight="1" x14ac:dyDescent="0.25">
      <c r="A17" s="30"/>
      <c r="B17" s="28" t="s">
        <v>223</v>
      </c>
      <c r="C17" s="117" t="s">
        <v>289</v>
      </c>
      <c r="D17" s="118"/>
      <c r="E17" s="31"/>
      <c r="F17" s="31"/>
      <c r="G17" s="31"/>
      <c r="H17" s="31"/>
      <c r="I17" s="31"/>
      <c r="J17" s="29"/>
    </row>
    <row r="18" spans="1:10" x14ac:dyDescent="0.25">
      <c r="A18" s="129"/>
      <c r="B18" s="130"/>
      <c r="C18" s="121"/>
      <c r="D18" s="121"/>
      <c r="E18" s="121"/>
      <c r="F18" s="121"/>
      <c r="G18" s="121"/>
      <c r="H18" s="121"/>
      <c r="I18" s="25"/>
      <c r="J18" s="27"/>
    </row>
    <row r="19" spans="1:10" x14ac:dyDescent="0.25">
      <c r="A19" s="124" t="s">
        <v>201</v>
      </c>
      <c r="B19" s="131"/>
      <c r="C19" s="132" t="s">
        <v>290</v>
      </c>
      <c r="D19" s="133"/>
      <c r="E19" s="133"/>
      <c r="F19" s="133"/>
      <c r="G19" s="133"/>
      <c r="H19" s="133"/>
      <c r="I19" s="133"/>
      <c r="J19" s="134"/>
    </row>
    <row r="20" spans="1:10" x14ac:dyDescent="0.25">
      <c r="A20" s="24"/>
      <c r="B20" s="25"/>
      <c r="C20" s="32"/>
      <c r="D20" s="25"/>
      <c r="E20" s="121"/>
      <c r="F20" s="121"/>
      <c r="G20" s="121"/>
      <c r="H20" s="121"/>
      <c r="I20" s="25"/>
      <c r="J20" s="27"/>
    </row>
    <row r="21" spans="1:10" x14ac:dyDescent="0.25">
      <c r="A21" s="124" t="s">
        <v>202</v>
      </c>
      <c r="B21" s="131"/>
      <c r="C21" s="127">
        <v>10000</v>
      </c>
      <c r="D21" s="128"/>
      <c r="E21" s="121"/>
      <c r="F21" s="121"/>
      <c r="G21" s="132" t="s">
        <v>291</v>
      </c>
      <c r="H21" s="133"/>
      <c r="I21" s="133"/>
      <c r="J21" s="134"/>
    </row>
    <row r="22" spans="1:10" x14ac:dyDescent="0.25">
      <c r="A22" s="24"/>
      <c r="B22" s="25"/>
      <c r="C22" s="25"/>
      <c r="D22" s="25"/>
      <c r="E22" s="121"/>
      <c r="F22" s="121"/>
      <c r="G22" s="121"/>
      <c r="H22" s="121"/>
      <c r="I22" s="25"/>
      <c r="J22" s="27"/>
    </row>
    <row r="23" spans="1:10" x14ac:dyDescent="0.25">
      <c r="A23" s="124" t="s">
        <v>203</v>
      </c>
      <c r="B23" s="131"/>
      <c r="C23" s="132" t="s">
        <v>292</v>
      </c>
      <c r="D23" s="133"/>
      <c r="E23" s="133"/>
      <c r="F23" s="133"/>
      <c r="G23" s="133"/>
      <c r="H23" s="133"/>
      <c r="I23" s="133"/>
      <c r="J23" s="134"/>
    </row>
    <row r="24" spans="1:10" x14ac:dyDescent="0.25">
      <c r="A24" s="24"/>
      <c r="B24" s="25"/>
      <c r="C24" s="25"/>
      <c r="D24" s="25"/>
      <c r="E24" s="121"/>
      <c r="F24" s="121"/>
      <c r="G24" s="121"/>
      <c r="H24" s="121"/>
      <c r="I24" s="25"/>
      <c r="J24" s="27"/>
    </row>
    <row r="25" spans="1:10" x14ac:dyDescent="0.25">
      <c r="A25" s="124" t="s">
        <v>204</v>
      </c>
      <c r="B25" s="131"/>
      <c r="C25" s="140" t="s">
        <v>293</v>
      </c>
      <c r="D25" s="141"/>
      <c r="E25" s="141"/>
      <c r="F25" s="141"/>
      <c r="G25" s="141"/>
      <c r="H25" s="141"/>
      <c r="I25" s="141"/>
      <c r="J25" s="142"/>
    </row>
    <row r="26" spans="1:10" x14ac:dyDescent="0.25">
      <c r="A26" s="24"/>
      <c r="B26" s="25"/>
      <c r="C26" s="32"/>
      <c r="D26" s="25"/>
      <c r="E26" s="121"/>
      <c r="F26" s="121"/>
      <c r="G26" s="121"/>
      <c r="H26" s="121"/>
      <c r="I26" s="25"/>
      <c r="J26" s="27"/>
    </row>
    <row r="27" spans="1:10" x14ac:dyDescent="0.25">
      <c r="A27" s="124" t="s">
        <v>205</v>
      </c>
      <c r="B27" s="131"/>
      <c r="C27" s="140" t="s">
        <v>294</v>
      </c>
      <c r="D27" s="141"/>
      <c r="E27" s="141"/>
      <c r="F27" s="141"/>
      <c r="G27" s="141"/>
      <c r="H27" s="141"/>
      <c r="I27" s="141"/>
      <c r="J27" s="142"/>
    </row>
    <row r="28" spans="1:10" ht="13.9" customHeight="1" x14ac:dyDescent="0.25">
      <c r="A28" s="24"/>
      <c r="B28" s="25"/>
      <c r="C28" s="32"/>
      <c r="D28" s="25"/>
      <c r="E28" s="121"/>
      <c r="F28" s="121"/>
      <c r="G28" s="121"/>
      <c r="H28" s="121"/>
      <c r="I28" s="25"/>
      <c r="J28" s="27"/>
    </row>
    <row r="29" spans="1:10" ht="22.9" customHeight="1" x14ac:dyDescent="0.25">
      <c r="A29" s="137" t="s">
        <v>215</v>
      </c>
      <c r="B29" s="138"/>
      <c r="C29" s="33">
        <v>191</v>
      </c>
      <c r="D29" s="34"/>
      <c r="E29" s="139"/>
      <c r="F29" s="139"/>
      <c r="G29" s="139"/>
      <c r="H29" s="139"/>
      <c r="I29" s="35"/>
      <c r="J29" s="36"/>
    </row>
    <row r="30" spans="1:10" x14ac:dyDescent="0.25">
      <c r="A30" s="24"/>
      <c r="B30" s="25"/>
      <c r="C30" s="25"/>
      <c r="D30" s="25"/>
      <c r="E30" s="121"/>
      <c r="F30" s="121"/>
      <c r="G30" s="121"/>
      <c r="H30" s="121"/>
      <c r="I30" s="35"/>
      <c r="J30" s="36"/>
    </row>
    <row r="31" spans="1:10" x14ac:dyDescent="0.25">
      <c r="A31" s="124" t="s">
        <v>206</v>
      </c>
      <c r="B31" s="131"/>
      <c r="C31" s="46" t="s">
        <v>225</v>
      </c>
      <c r="D31" s="143" t="s">
        <v>224</v>
      </c>
      <c r="E31" s="144"/>
      <c r="F31" s="144"/>
      <c r="G31" s="144"/>
      <c r="H31" s="25"/>
      <c r="I31" s="37" t="s">
        <v>225</v>
      </c>
      <c r="J31" s="38" t="s">
        <v>226</v>
      </c>
    </row>
    <row r="32" spans="1:10" x14ac:dyDescent="0.25">
      <c r="A32" s="124"/>
      <c r="B32" s="131"/>
      <c r="C32" s="39"/>
      <c r="D32" s="8"/>
      <c r="E32" s="136"/>
      <c r="F32" s="136"/>
      <c r="G32" s="136"/>
      <c r="H32" s="136"/>
      <c r="I32" s="35"/>
      <c r="J32" s="36"/>
    </row>
    <row r="33" spans="1:10" x14ac:dyDescent="0.25">
      <c r="A33" s="124" t="s">
        <v>216</v>
      </c>
      <c r="B33" s="131"/>
      <c r="C33" s="33" t="s">
        <v>228</v>
      </c>
      <c r="D33" s="143" t="s">
        <v>227</v>
      </c>
      <c r="E33" s="144"/>
      <c r="F33" s="144"/>
      <c r="G33" s="144"/>
      <c r="H33" s="31"/>
      <c r="I33" s="37" t="s">
        <v>228</v>
      </c>
      <c r="J33" s="38" t="s">
        <v>229</v>
      </c>
    </row>
    <row r="34" spans="1:10" x14ac:dyDescent="0.25">
      <c r="A34" s="24"/>
      <c r="B34" s="25"/>
      <c r="C34" s="25"/>
      <c r="D34" s="25"/>
      <c r="E34" s="121"/>
      <c r="F34" s="121"/>
      <c r="G34" s="121"/>
      <c r="H34" s="121"/>
      <c r="I34" s="25"/>
      <c r="J34" s="27"/>
    </row>
    <row r="35" spans="1:10" x14ac:dyDescent="0.25">
      <c r="A35" s="143" t="s">
        <v>217</v>
      </c>
      <c r="B35" s="144"/>
      <c r="C35" s="144"/>
      <c r="D35" s="144"/>
      <c r="E35" s="144" t="s">
        <v>207</v>
      </c>
      <c r="F35" s="144"/>
      <c r="G35" s="144"/>
      <c r="H35" s="144"/>
      <c r="I35" s="144"/>
      <c r="J35" s="40" t="s">
        <v>208</v>
      </c>
    </row>
    <row r="36" spans="1:10" x14ac:dyDescent="0.25">
      <c r="A36" s="24"/>
      <c r="B36" s="25"/>
      <c r="C36" s="25"/>
      <c r="D36" s="25"/>
      <c r="E36" s="121"/>
      <c r="F36" s="121"/>
      <c r="G36" s="121"/>
      <c r="H36" s="121"/>
      <c r="I36" s="25"/>
      <c r="J36" s="36"/>
    </row>
    <row r="37" spans="1:10" x14ac:dyDescent="0.25">
      <c r="A37" s="145"/>
      <c r="B37" s="146"/>
      <c r="C37" s="146"/>
      <c r="D37" s="146"/>
      <c r="E37" s="145"/>
      <c r="F37" s="146"/>
      <c r="G37" s="146"/>
      <c r="H37" s="146"/>
      <c r="I37" s="147"/>
      <c r="J37" s="94"/>
    </row>
    <row r="38" spans="1:10" x14ac:dyDescent="0.25">
      <c r="A38" s="96"/>
      <c r="B38" s="95"/>
      <c r="C38" s="97"/>
      <c r="D38" s="148"/>
      <c r="E38" s="148"/>
      <c r="F38" s="148"/>
      <c r="G38" s="148"/>
      <c r="H38" s="148"/>
      <c r="I38" s="148"/>
      <c r="J38" s="98"/>
    </row>
    <row r="39" spans="1:10" x14ac:dyDescent="0.25">
      <c r="A39" s="145"/>
      <c r="B39" s="146"/>
      <c r="C39" s="146"/>
      <c r="D39" s="147"/>
      <c r="E39" s="145"/>
      <c r="F39" s="146"/>
      <c r="G39" s="146"/>
      <c r="H39" s="146"/>
      <c r="I39" s="147"/>
      <c r="J39" s="33"/>
    </row>
    <row r="40" spans="1:10" x14ac:dyDescent="0.25">
      <c r="A40" s="96"/>
      <c r="B40" s="95"/>
      <c r="C40" s="97"/>
      <c r="D40" s="99"/>
      <c r="E40" s="148"/>
      <c r="F40" s="148"/>
      <c r="G40" s="148"/>
      <c r="H40" s="148"/>
      <c r="I40" s="100"/>
      <c r="J40" s="98"/>
    </row>
    <row r="41" spans="1:10" x14ac:dyDescent="0.25">
      <c r="A41" s="145"/>
      <c r="B41" s="146"/>
      <c r="C41" s="146"/>
      <c r="D41" s="147"/>
      <c r="E41" s="145"/>
      <c r="F41" s="146"/>
      <c r="G41" s="146"/>
      <c r="H41" s="146"/>
      <c r="I41" s="147"/>
      <c r="J41" s="33"/>
    </row>
    <row r="42" spans="1:10" x14ac:dyDescent="0.25">
      <c r="A42" s="96"/>
      <c r="B42" s="95"/>
      <c r="C42" s="97"/>
      <c r="D42" s="99"/>
      <c r="E42" s="148"/>
      <c r="F42" s="148"/>
      <c r="G42" s="148"/>
      <c r="H42" s="148"/>
      <c r="I42" s="100"/>
      <c r="J42" s="98"/>
    </row>
    <row r="43" spans="1:10" x14ac:dyDescent="0.25">
      <c r="A43" s="145"/>
      <c r="B43" s="146"/>
      <c r="C43" s="146"/>
      <c r="D43" s="147"/>
      <c r="E43" s="145"/>
      <c r="F43" s="146"/>
      <c r="G43" s="146"/>
      <c r="H43" s="146"/>
      <c r="I43" s="147"/>
      <c r="J43" s="33"/>
    </row>
    <row r="44" spans="1:10" x14ac:dyDescent="0.25">
      <c r="A44" s="101"/>
      <c r="B44" s="97"/>
      <c r="C44" s="150"/>
      <c r="D44" s="150"/>
      <c r="E44" s="151"/>
      <c r="F44" s="151"/>
      <c r="G44" s="150"/>
      <c r="H44" s="150"/>
      <c r="I44" s="150"/>
      <c r="J44" s="98"/>
    </row>
    <row r="45" spans="1:10" x14ac:dyDescent="0.25">
      <c r="A45" s="145"/>
      <c r="B45" s="146"/>
      <c r="C45" s="146"/>
      <c r="D45" s="147"/>
      <c r="E45" s="145"/>
      <c r="F45" s="146"/>
      <c r="G45" s="146"/>
      <c r="H45" s="146"/>
      <c r="I45" s="147"/>
      <c r="J45" s="33"/>
    </row>
    <row r="46" spans="1:10" x14ac:dyDescent="0.25">
      <c r="A46" s="101"/>
      <c r="B46" s="97"/>
      <c r="C46" s="97"/>
      <c r="D46" s="95"/>
      <c r="E46" s="151"/>
      <c r="F46" s="151"/>
      <c r="G46" s="150"/>
      <c r="H46" s="150"/>
      <c r="I46" s="95"/>
      <c r="J46" s="98"/>
    </row>
    <row r="47" spans="1:10" x14ac:dyDescent="0.25">
      <c r="A47" s="145"/>
      <c r="B47" s="146"/>
      <c r="C47" s="146"/>
      <c r="D47" s="147"/>
      <c r="E47" s="145"/>
      <c r="F47" s="146"/>
      <c r="G47" s="146"/>
      <c r="H47" s="146"/>
      <c r="I47" s="147"/>
      <c r="J47" s="33"/>
    </row>
    <row r="48" spans="1:10" x14ac:dyDescent="0.25">
      <c r="A48" s="41"/>
      <c r="B48" s="32"/>
      <c r="C48" s="32"/>
      <c r="D48" s="25"/>
      <c r="E48" s="121"/>
      <c r="F48" s="121"/>
      <c r="G48" s="149"/>
      <c r="H48" s="149"/>
      <c r="I48" s="25"/>
      <c r="J48" s="42" t="s">
        <v>230</v>
      </c>
    </row>
    <row r="49" spans="1:10" x14ac:dyDescent="0.25">
      <c r="A49" s="41"/>
      <c r="B49" s="32"/>
      <c r="C49" s="32"/>
      <c r="D49" s="25"/>
      <c r="E49" s="121"/>
      <c r="F49" s="121"/>
      <c r="G49" s="149"/>
      <c r="H49" s="149"/>
      <c r="I49" s="25"/>
      <c r="J49" s="42" t="s">
        <v>231</v>
      </c>
    </row>
    <row r="50" spans="1:10" ht="14.45" customHeight="1" x14ac:dyDescent="0.25">
      <c r="A50" s="115" t="s">
        <v>209</v>
      </c>
      <c r="B50" s="126"/>
      <c r="C50" s="127" t="s">
        <v>295</v>
      </c>
      <c r="D50" s="128"/>
      <c r="E50" s="156" t="s">
        <v>232</v>
      </c>
      <c r="F50" s="138"/>
      <c r="G50" s="132"/>
      <c r="H50" s="133"/>
      <c r="I50" s="133"/>
      <c r="J50" s="134"/>
    </row>
    <row r="51" spans="1:10" x14ac:dyDescent="0.25">
      <c r="A51" s="41"/>
      <c r="B51" s="32"/>
      <c r="C51" s="149"/>
      <c r="D51" s="149"/>
      <c r="E51" s="121"/>
      <c r="F51" s="121"/>
      <c r="G51" s="157" t="s">
        <v>233</v>
      </c>
      <c r="H51" s="157"/>
      <c r="I51" s="157"/>
      <c r="J51" s="16"/>
    </row>
    <row r="52" spans="1:10" ht="13.9" customHeight="1" x14ac:dyDescent="0.25">
      <c r="A52" s="115" t="s">
        <v>210</v>
      </c>
      <c r="B52" s="126"/>
      <c r="C52" s="132" t="s">
        <v>296</v>
      </c>
      <c r="D52" s="133"/>
      <c r="E52" s="133"/>
      <c r="F52" s="133"/>
      <c r="G52" s="133"/>
      <c r="H52" s="133"/>
      <c r="I52" s="133"/>
      <c r="J52" s="134"/>
    </row>
    <row r="53" spans="1:10" x14ac:dyDescent="0.25">
      <c r="A53" s="24"/>
      <c r="B53" s="25"/>
      <c r="C53" s="139" t="s">
        <v>211</v>
      </c>
      <c r="D53" s="139"/>
      <c r="E53" s="139"/>
      <c r="F53" s="139"/>
      <c r="G53" s="139"/>
      <c r="H53" s="139"/>
      <c r="I53" s="139"/>
      <c r="J53" s="27"/>
    </row>
    <row r="54" spans="1:10" x14ac:dyDescent="0.25">
      <c r="A54" s="115" t="s">
        <v>212</v>
      </c>
      <c r="B54" s="126"/>
      <c r="C54" s="152" t="s">
        <v>297</v>
      </c>
      <c r="D54" s="153"/>
      <c r="E54" s="154"/>
      <c r="F54" s="121"/>
      <c r="G54" s="121"/>
      <c r="H54" s="144"/>
      <c r="I54" s="144"/>
      <c r="J54" s="155"/>
    </row>
    <row r="55" spans="1:10" x14ac:dyDescent="0.25">
      <c r="A55" s="24"/>
      <c r="B55" s="25"/>
      <c r="C55" s="32"/>
      <c r="D55" s="25"/>
      <c r="E55" s="121"/>
      <c r="F55" s="121"/>
      <c r="G55" s="121"/>
      <c r="H55" s="121"/>
      <c r="I55" s="25"/>
      <c r="J55" s="27"/>
    </row>
    <row r="56" spans="1:10" ht="14.45" customHeight="1" x14ac:dyDescent="0.25">
      <c r="A56" s="115" t="s">
        <v>204</v>
      </c>
      <c r="B56" s="126"/>
      <c r="C56" s="158" t="s">
        <v>298</v>
      </c>
      <c r="D56" s="159"/>
      <c r="E56" s="159"/>
      <c r="F56" s="159"/>
      <c r="G56" s="159"/>
      <c r="H56" s="159"/>
      <c r="I56" s="159"/>
      <c r="J56" s="160"/>
    </row>
    <row r="57" spans="1:10" x14ac:dyDescent="0.25">
      <c r="A57" s="24"/>
      <c r="B57" s="25"/>
      <c r="C57" s="25"/>
      <c r="D57" s="25"/>
      <c r="E57" s="121"/>
      <c r="F57" s="121"/>
      <c r="G57" s="121"/>
      <c r="H57" s="121"/>
      <c r="I57" s="25"/>
      <c r="J57" s="27"/>
    </row>
    <row r="58" spans="1:10" x14ac:dyDescent="0.25">
      <c r="A58" s="115" t="s">
        <v>234</v>
      </c>
      <c r="B58" s="126"/>
      <c r="C58" s="158" t="s">
        <v>299</v>
      </c>
      <c r="D58" s="159"/>
      <c r="E58" s="159"/>
      <c r="F58" s="159"/>
      <c r="G58" s="159"/>
      <c r="H58" s="159"/>
      <c r="I58" s="159"/>
      <c r="J58" s="160"/>
    </row>
    <row r="59" spans="1:10" ht="14.45" customHeight="1" x14ac:dyDescent="0.25">
      <c r="A59" s="24"/>
      <c r="B59" s="25"/>
      <c r="C59" s="161" t="s">
        <v>235</v>
      </c>
      <c r="D59" s="161"/>
      <c r="E59" s="161"/>
      <c r="F59" s="161"/>
      <c r="G59" s="25"/>
      <c r="H59" s="25"/>
      <c r="I59" s="25"/>
      <c r="J59" s="27"/>
    </row>
    <row r="60" spans="1:10" x14ac:dyDescent="0.25">
      <c r="A60" s="115" t="s">
        <v>236</v>
      </c>
      <c r="B60" s="126"/>
      <c r="C60" s="158" t="s">
        <v>300</v>
      </c>
      <c r="D60" s="159"/>
      <c r="E60" s="159"/>
      <c r="F60" s="159"/>
      <c r="G60" s="159"/>
      <c r="H60" s="159"/>
      <c r="I60" s="159"/>
      <c r="J60" s="160"/>
    </row>
    <row r="61" spans="1:10" ht="14.45" customHeight="1" x14ac:dyDescent="0.25">
      <c r="A61" s="43"/>
      <c r="B61" s="44"/>
      <c r="C61" s="162" t="s">
        <v>237</v>
      </c>
      <c r="D61" s="162"/>
      <c r="E61" s="162"/>
      <c r="F61" s="162"/>
      <c r="G61" s="162"/>
      <c r="H61" s="44"/>
      <c r="I61" s="44"/>
      <c r="J61" s="45"/>
    </row>
    <row r="68" ht="27" customHeight="1" x14ac:dyDescent="0.25"/>
    <row r="72" ht="38.450000000000003" customHeight="1" x14ac:dyDescent="0.25"/>
  </sheetData>
  <sheetProtection algorithmName="SHA-512" hashValue="lpYQvNrn3gxXDzodjgtwVIciiITK5aGMlgA+A2DvGZsqD9MeLafo62N0E7qB1/nXKSKxQyHuYBu59oCz2PLSSg==" saltValue="8jO5r9jFGx+LAT3mkysp6A=="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tabSelected="1" topLeftCell="A46" zoomScaleNormal="100" zoomScaleSheetLayoutView="100" workbookViewId="0">
      <selection activeCell="F83" sqref="F83"/>
    </sheetView>
  </sheetViews>
  <sheetFormatPr defaultColWidth="8.85546875" defaultRowHeight="12.75" x14ac:dyDescent="0.2"/>
  <cols>
    <col min="1" max="5" width="8.85546875" style="51"/>
    <col min="6" max="6" width="16.42578125" style="51" customWidth="1"/>
    <col min="7" max="7" width="8.85546875" style="51"/>
    <col min="8" max="8" width="11.140625" style="50" customWidth="1"/>
    <col min="9" max="9" width="13.28515625" style="50" customWidth="1"/>
    <col min="10" max="16384" width="8.85546875" style="51"/>
  </cols>
  <sheetData>
    <row r="1" spans="1:9" x14ac:dyDescent="0.2">
      <c r="A1" s="179" t="s">
        <v>1</v>
      </c>
      <c r="B1" s="180"/>
      <c r="C1" s="180"/>
      <c r="D1" s="180"/>
      <c r="E1" s="180"/>
      <c r="F1" s="180"/>
      <c r="G1" s="180"/>
      <c r="H1" s="180"/>
    </row>
    <row r="2" spans="1:9" x14ac:dyDescent="0.2">
      <c r="A2" s="181" t="s">
        <v>302</v>
      </c>
      <c r="B2" s="182"/>
      <c r="C2" s="182"/>
      <c r="D2" s="182"/>
      <c r="E2" s="182"/>
      <c r="F2" s="182"/>
      <c r="G2" s="182"/>
      <c r="H2" s="182"/>
    </row>
    <row r="3" spans="1:9" x14ac:dyDescent="0.2">
      <c r="A3" s="183" t="s">
        <v>283</v>
      </c>
      <c r="B3" s="183"/>
      <c r="C3" s="183"/>
      <c r="D3" s="183"/>
      <c r="E3" s="183"/>
      <c r="F3" s="183"/>
      <c r="G3" s="183"/>
      <c r="H3" s="183"/>
      <c r="I3" s="184"/>
    </row>
    <row r="4" spans="1:9" x14ac:dyDescent="0.2">
      <c r="A4" s="185" t="s">
        <v>301</v>
      </c>
      <c r="B4" s="186"/>
      <c r="C4" s="186"/>
      <c r="D4" s="186"/>
      <c r="E4" s="186"/>
      <c r="F4" s="186"/>
      <c r="G4" s="186"/>
      <c r="H4" s="186"/>
      <c r="I4" s="187"/>
    </row>
    <row r="5" spans="1:9" ht="45.75" thickBot="1" x14ac:dyDescent="0.25">
      <c r="A5" s="188" t="s">
        <v>2</v>
      </c>
      <c r="B5" s="189"/>
      <c r="C5" s="189"/>
      <c r="D5" s="189"/>
      <c r="E5" s="189"/>
      <c r="F5" s="190"/>
      <c r="G5" s="52" t="s">
        <v>3</v>
      </c>
      <c r="H5" s="53" t="s">
        <v>193</v>
      </c>
      <c r="I5" s="54" t="s">
        <v>190</v>
      </c>
    </row>
    <row r="6" spans="1:9" x14ac:dyDescent="0.2">
      <c r="A6" s="176">
        <v>1</v>
      </c>
      <c r="B6" s="177"/>
      <c r="C6" s="177"/>
      <c r="D6" s="177"/>
      <c r="E6" s="177"/>
      <c r="F6" s="178"/>
      <c r="G6" s="55">
        <v>2</v>
      </c>
      <c r="H6" s="56">
        <v>3</v>
      </c>
      <c r="I6" s="56">
        <v>4</v>
      </c>
    </row>
    <row r="7" spans="1:9" x14ac:dyDescent="0.2">
      <c r="A7" s="172"/>
      <c r="B7" s="172"/>
      <c r="C7" s="172"/>
      <c r="D7" s="172"/>
      <c r="E7" s="172"/>
      <c r="F7" s="172"/>
      <c r="G7" s="172"/>
      <c r="H7" s="172"/>
      <c r="I7" s="173"/>
    </row>
    <row r="8" spans="1:9" x14ac:dyDescent="0.2">
      <c r="A8" s="167" t="s">
        <v>11</v>
      </c>
      <c r="B8" s="171"/>
      <c r="C8" s="171"/>
      <c r="D8" s="171"/>
      <c r="E8" s="171"/>
      <c r="F8" s="171"/>
      <c r="G8" s="171"/>
      <c r="H8" s="171"/>
      <c r="I8" s="171"/>
    </row>
    <row r="9" spans="1:9" ht="28.5" customHeight="1" x14ac:dyDescent="0.2">
      <c r="A9" s="174" t="s">
        <v>18</v>
      </c>
      <c r="B9" s="174"/>
      <c r="C9" s="174"/>
      <c r="D9" s="174"/>
      <c r="E9" s="174"/>
      <c r="F9" s="174"/>
      <c r="G9" s="57">
        <v>1</v>
      </c>
      <c r="H9" s="58">
        <f>H10+H11+H12</f>
        <v>125527280</v>
      </c>
      <c r="I9" s="58">
        <f>I10+I11+I12</f>
        <v>97206948</v>
      </c>
    </row>
    <row r="10" spans="1:9" x14ac:dyDescent="0.2">
      <c r="A10" s="175" t="s">
        <v>19</v>
      </c>
      <c r="B10" s="175"/>
      <c r="C10" s="175"/>
      <c r="D10" s="175"/>
      <c r="E10" s="175"/>
      <c r="F10" s="175"/>
      <c r="G10" s="59">
        <v>2</v>
      </c>
      <c r="H10" s="60">
        <v>12206581</v>
      </c>
      <c r="I10" s="60">
        <v>11222671</v>
      </c>
    </row>
    <row r="11" spans="1:9" x14ac:dyDescent="0.2">
      <c r="A11" s="175" t="s">
        <v>240</v>
      </c>
      <c r="B11" s="175"/>
      <c r="C11" s="175"/>
      <c r="D11" s="175"/>
      <c r="E11" s="175"/>
      <c r="F11" s="175"/>
      <c r="G11" s="59">
        <v>3</v>
      </c>
      <c r="H11" s="60">
        <v>98413602</v>
      </c>
      <c r="I11" s="60">
        <v>76020653</v>
      </c>
    </row>
    <row r="12" spans="1:9" x14ac:dyDescent="0.2">
      <c r="A12" s="165" t="s">
        <v>20</v>
      </c>
      <c r="B12" s="165"/>
      <c r="C12" s="165"/>
      <c r="D12" s="165"/>
      <c r="E12" s="165"/>
      <c r="F12" s="165"/>
      <c r="G12" s="59">
        <v>4</v>
      </c>
      <c r="H12" s="60">
        <v>14907097</v>
      </c>
      <c r="I12" s="60">
        <v>9963624</v>
      </c>
    </row>
    <row r="13" spans="1:9" x14ac:dyDescent="0.2">
      <c r="A13" s="169" t="s">
        <v>21</v>
      </c>
      <c r="B13" s="169"/>
      <c r="C13" s="169"/>
      <c r="D13" s="169"/>
      <c r="E13" s="169"/>
      <c r="F13" s="169"/>
      <c r="G13" s="57">
        <v>5</v>
      </c>
      <c r="H13" s="58">
        <f>H14+H15+H16+H17</f>
        <v>0</v>
      </c>
      <c r="I13" s="58">
        <f>I14+I15+I16+I17</f>
        <v>0</v>
      </c>
    </row>
    <row r="14" spans="1:9" x14ac:dyDescent="0.2">
      <c r="A14" s="165" t="s">
        <v>22</v>
      </c>
      <c r="B14" s="165"/>
      <c r="C14" s="165"/>
      <c r="D14" s="165"/>
      <c r="E14" s="165"/>
      <c r="F14" s="165"/>
      <c r="G14" s="59">
        <v>6</v>
      </c>
      <c r="H14" s="60">
        <v>0</v>
      </c>
      <c r="I14" s="60">
        <v>0</v>
      </c>
    </row>
    <row r="15" spans="1:9" x14ac:dyDescent="0.2">
      <c r="A15" s="165" t="s">
        <v>23</v>
      </c>
      <c r="B15" s="165"/>
      <c r="C15" s="165"/>
      <c r="D15" s="165"/>
      <c r="E15" s="165"/>
      <c r="F15" s="165"/>
      <c r="G15" s="59">
        <v>7</v>
      </c>
      <c r="H15" s="60">
        <v>0</v>
      </c>
      <c r="I15" s="60">
        <v>0</v>
      </c>
    </row>
    <row r="16" spans="1:9" x14ac:dyDescent="0.2">
      <c r="A16" s="165" t="s">
        <v>24</v>
      </c>
      <c r="B16" s="165"/>
      <c r="C16" s="165"/>
      <c r="D16" s="165"/>
      <c r="E16" s="165"/>
      <c r="F16" s="165"/>
      <c r="G16" s="59">
        <v>8</v>
      </c>
      <c r="H16" s="60">
        <v>0</v>
      </c>
      <c r="I16" s="60">
        <v>0</v>
      </c>
    </row>
    <row r="17" spans="1:9" x14ac:dyDescent="0.2">
      <c r="A17" s="165" t="s">
        <v>25</v>
      </c>
      <c r="B17" s="165"/>
      <c r="C17" s="165"/>
      <c r="D17" s="165"/>
      <c r="E17" s="165"/>
      <c r="F17" s="165"/>
      <c r="G17" s="59">
        <v>9</v>
      </c>
      <c r="H17" s="60">
        <v>0</v>
      </c>
      <c r="I17" s="60">
        <v>0</v>
      </c>
    </row>
    <row r="18" spans="1:9" ht="25.9" customHeight="1" x14ac:dyDescent="0.2">
      <c r="A18" s="169" t="s">
        <v>26</v>
      </c>
      <c r="B18" s="169"/>
      <c r="C18" s="169"/>
      <c r="D18" s="169"/>
      <c r="E18" s="169"/>
      <c r="F18" s="169"/>
      <c r="G18" s="57">
        <v>10</v>
      </c>
      <c r="H18" s="58">
        <f>H19+H20+H21</f>
        <v>6087187</v>
      </c>
      <c r="I18" s="58">
        <f>I19+I20+I21</f>
        <v>6066556</v>
      </c>
    </row>
    <row r="19" spans="1:9" x14ac:dyDescent="0.2">
      <c r="A19" s="165" t="s">
        <v>23</v>
      </c>
      <c r="B19" s="165"/>
      <c r="C19" s="165"/>
      <c r="D19" s="165"/>
      <c r="E19" s="165"/>
      <c r="F19" s="165"/>
      <c r="G19" s="59">
        <v>11</v>
      </c>
      <c r="H19" s="60">
        <v>5853450</v>
      </c>
      <c r="I19" s="60">
        <v>5832819</v>
      </c>
    </row>
    <row r="20" spans="1:9" x14ac:dyDescent="0.2">
      <c r="A20" s="165" t="s">
        <v>24</v>
      </c>
      <c r="B20" s="165"/>
      <c r="C20" s="165"/>
      <c r="D20" s="165"/>
      <c r="E20" s="165"/>
      <c r="F20" s="165"/>
      <c r="G20" s="59">
        <v>12</v>
      </c>
      <c r="H20" s="60">
        <v>233737</v>
      </c>
      <c r="I20" s="60">
        <v>233737</v>
      </c>
    </row>
    <row r="21" spans="1:9" x14ac:dyDescent="0.2">
      <c r="A21" s="165" t="s">
        <v>25</v>
      </c>
      <c r="B21" s="165"/>
      <c r="C21" s="165"/>
      <c r="D21" s="165"/>
      <c r="E21" s="165"/>
      <c r="F21" s="165"/>
      <c r="G21" s="59">
        <v>13</v>
      </c>
      <c r="H21" s="60">
        <v>0</v>
      </c>
      <c r="I21" s="60">
        <v>0</v>
      </c>
    </row>
    <row r="22" spans="1:9" x14ac:dyDescent="0.2">
      <c r="A22" s="169" t="s">
        <v>27</v>
      </c>
      <c r="B22" s="169"/>
      <c r="C22" s="169"/>
      <c r="D22" s="169"/>
      <c r="E22" s="169"/>
      <c r="F22" s="169"/>
      <c r="G22" s="57">
        <v>14</v>
      </c>
      <c r="H22" s="58">
        <f>H23+H24</f>
        <v>0</v>
      </c>
      <c r="I22" s="58">
        <f>I23+I24</f>
        <v>0</v>
      </c>
    </row>
    <row r="23" spans="1:9" x14ac:dyDescent="0.2">
      <c r="A23" s="165" t="s">
        <v>24</v>
      </c>
      <c r="B23" s="165"/>
      <c r="C23" s="165"/>
      <c r="D23" s="165"/>
      <c r="E23" s="165"/>
      <c r="F23" s="165"/>
      <c r="G23" s="59">
        <v>15</v>
      </c>
      <c r="H23" s="60">
        <v>0</v>
      </c>
      <c r="I23" s="60">
        <v>0</v>
      </c>
    </row>
    <row r="24" spans="1:9" x14ac:dyDescent="0.2">
      <c r="A24" s="165" t="s">
        <v>25</v>
      </c>
      <c r="B24" s="165"/>
      <c r="C24" s="165"/>
      <c r="D24" s="165"/>
      <c r="E24" s="165"/>
      <c r="F24" s="165"/>
      <c r="G24" s="59">
        <v>16</v>
      </c>
      <c r="H24" s="60">
        <v>0</v>
      </c>
      <c r="I24" s="60">
        <v>0</v>
      </c>
    </row>
    <row r="25" spans="1:9" ht="25.9" customHeight="1" x14ac:dyDescent="0.2">
      <c r="A25" s="169" t="s">
        <v>28</v>
      </c>
      <c r="B25" s="169"/>
      <c r="C25" s="169"/>
      <c r="D25" s="169"/>
      <c r="E25" s="169"/>
      <c r="F25" s="169"/>
      <c r="G25" s="57">
        <v>17</v>
      </c>
      <c r="H25" s="58">
        <f>H26+H27+H28</f>
        <v>0</v>
      </c>
      <c r="I25" s="58">
        <f>I26+I27+I28</f>
        <v>0</v>
      </c>
    </row>
    <row r="26" spans="1:9" x14ac:dyDescent="0.2">
      <c r="A26" s="165" t="s">
        <v>23</v>
      </c>
      <c r="B26" s="165"/>
      <c r="C26" s="165"/>
      <c r="D26" s="165"/>
      <c r="E26" s="165"/>
      <c r="F26" s="165"/>
      <c r="G26" s="59">
        <v>18</v>
      </c>
      <c r="H26" s="60">
        <v>0</v>
      </c>
      <c r="I26" s="60">
        <v>0</v>
      </c>
    </row>
    <row r="27" spans="1:9" x14ac:dyDescent="0.2">
      <c r="A27" s="165" t="s">
        <v>24</v>
      </c>
      <c r="B27" s="165"/>
      <c r="C27" s="165"/>
      <c r="D27" s="165"/>
      <c r="E27" s="165"/>
      <c r="F27" s="165"/>
      <c r="G27" s="59">
        <v>19</v>
      </c>
      <c r="H27" s="60">
        <v>0</v>
      </c>
      <c r="I27" s="60">
        <v>0</v>
      </c>
    </row>
    <row r="28" spans="1:9" x14ac:dyDescent="0.2">
      <c r="A28" s="165" t="s">
        <v>25</v>
      </c>
      <c r="B28" s="165"/>
      <c r="C28" s="165"/>
      <c r="D28" s="165"/>
      <c r="E28" s="165"/>
      <c r="F28" s="165"/>
      <c r="G28" s="59">
        <v>20</v>
      </c>
      <c r="H28" s="60">
        <v>0</v>
      </c>
      <c r="I28" s="60">
        <v>0</v>
      </c>
    </row>
    <row r="29" spans="1:9" x14ac:dyDescent="0.2">
      <c r="A29" s="169" t="s">
        <v>29</v>
      </c>
      <c r="B29" s="169"/>
      <c r="C29" s="169"/>
      <c r="D29" s="169"/>
      <c r="E29" s="169"/>
      <c r="F29" s="169"/>
      <c r="G29" s="57">
        <v>21</v>
      </c>
      <c r="H29" s="58">
        <f>H30+H31</f>
        <v>445824234</v>
      </c>
      <c r="I29" s="58">
        <f>I30+I31</f>
        <v>448725363</v>
      </c>
    </row>
    <row r="30" spans="1:9" x14ac:dyDescent="0.2">
      <c r="A30" s="165" t="s">
        <v>24</v>
      </c>
      <c r="B30" s="165"/>
      <c r="C30" s="165"/>
      <c r="D30" s="165"/>
      <c r="E30" s="165"/>
      <c r="F30" s="165"/>
      <c r="G30" s="59">
        <v>22</v>
      </c>
      <c r="H30" s="60">
        <v>107509309</v>
      </c>
      <c r="I30" s="60">
        <v>105589772</v>
      </c>
    </row>
    <row r="31" spans="1:9" x14ac:dyDescent="0.2">
      <c r="A31" s="165" t="s">
        <v>25</v>
      </c>
      <c r="B31" s="165"/>
      <c r="C31" s="165"/>
      <c r="D31" s="165"/>
      <c r="E31" s="165"/>
      <c r="F31" s="165"/>
      <c r="G31" s="59">
        <v>23</v>
      </c>
      <c r="H31" s="60">
        <v>338314925</v>
      </c>
      <c r="I31" s="60">
        <v>343135591</v>
      </c>
    </row>
    <row r="32" spans="1:9" x14ac:dyDescent="0.2">
      <c r="A32" s="165" t="s">
        <v>30</v>
      </c>
      <c r="B32" s="165"/>
      <c r="C32" s="165"/>
      <c r="D32" s="165"/>
      <c r="E32" s="165"/>
      <c r="F32" s="165"/>
      <c r="G32" s="59">
        <v>24</v>
      </c>
      <c r="H32" s="60">
        <v>0</v>
      </c>
      <c r="I32" s="60">
        <v>0</v>
      </c>
    </row>
    <row r="33" spans="1:9" ht="28.9" customHeight="1" x14ac:dyDescent="0.2">
      <c r="A33" s="165" t="s">
        <v>31</v>
      </c>
      <c r="B33" s="165"/>
      <c r="C33" s="165"/>
      <c r="D33" s="165"/>
      <c r="E33" s="165"/>
      <c r="F33" s="165"/>
      <c r="G33" s="59">
        <v>25</v>
      </c>
      <c r="H33" s="60">
        <v>0</v>
      </c>
      <c r="I33" s="60">
        <v>0</v>
      </c>
    </row>
    <row r="34" spans="1:9" x14ac:dyDescent="0.2">
      <c r="A34" s="165" t="s">
        <v>32</v>
      </c>
      <c r="B34" s="165"/>
      <c r="C34" s="165"/>
      <c r="D34" s="165"/>
      <c r="E34" s="165"/>
      <c r="F34" s="165"/>
      <c r="G34" s="59">
        <v>26</v>
      </c>
      <c r="H34" s="60">
        <v>0</v>
      </c>
      <c r="I34" s="60">
        <v>0</v>
      </c>
    </row>
    <row r="35" spans="1:9" x14ac:dyDescent="0.2">
      <c r="A35" s="165" t="s">
        <v>33</v>
      </c>
      <c r="B35" s="165"/>
      <c r="C35" s="165"/>
      <c r="D35" s="165"/>
      <c r="E35" s="165"/>
      <c r="F35" s="165"/>
      <c r="G35" s="59">
        <v>27</v>
      </c>
      <c r="H35" s="60">
        <v>13809538</v>
      </c>
      <c r="I35" s="60">
        <v>14133724</v>
      </c>
    </row>
    <row r="36" spans="1:9" x14ac:dyDescent="0.2">
      <c r="A36" s="165" t="s">
        <v>34</v>
      </c>
      <c r="B36" s="165"/>
      <c r="C36" s="165"/>
      <c r="D36" s="165"/>
      <c r="E36" s="165"/>
      <c r="F36" s="165"/>
      <c r="G36" s="59">
        <v>28</v>
      </c>
      <c r="H36" s="60">
        <v>2643639</v>
      </c>
      <c r="I36" s="60">
        <v>2638087</v>
      </c>
    </row>
    <row r="37" spans="1:9" x14ac:dyDescent="0.2">
      <c r="A37" s="165" t="s">
        <v>35</v>
      </c>
      <c r="B37" s="165"/>
      <c r="C37" s="165"/>
      <c r="D37" s="165"/>
      <c r="E37" s="165"/>
      <c r="F37" s="165"/>
      <c r="G37" s="59">
        <v>29</v>
      </c>
      <c r="H37" s="60">
        <v>911315</v>
      </c>
      <c r="I37" s="60">
        <v>881127</v>
      </c>
    </row>
    <row r="38" spans="1:9" x14ac:dyDescent="0.2">
      <c r="A38" s="165" t="s">
        <v>36</v>
      </c>
      <c r="B38" s="165"/>
      <c r="C38" s="165"/>
      <c r="D38" s="165"/>
      <c r="E38" s="165"/>
      <c r="F38" s="165"/>
      <c r="G38" s="59">
        <v>30</v>
      </c>
      <c r="H38" s="60">
        <v>1240352</v>
      </c>
      <c r="I38" s="60">
        <v>1097711</v>
      </c>
    </row>
    <row r="39" spans="1:9" ht="27.6" customHeight="1" x14ac:dyDescent="0.2">
      <c r="A39" s="165" t="s">
        <v>37</v>
      </c>
      <c r="B39" s="165"/>
      <c r="C39" s="165"/>
      <c r="D39" s="165"/>
      <c r="E39" s="165"/>
      <c r="F39" s="165"/>
      <c r="G39" s="59">
        <v>31</v>
      </c>
      <c r="H39" s="60">
        <v>4802363</v>
      </c>
      <c r="I39" s="60">
        <v>4527586</v>
      </c>
    </row>
    <row r="40" spans="1:9" x14ac:dyDescent="0.2">
      <c r="A40" s="163" t="s">
        <v>38</v>
      </c>
      <c r="B40" s="163"/>
      <c r="C40" s="163"/>
      <c r="D40" s="163"/>
      <c r="E40" s="163"/>
      <c r="F40" s="163"/>
      <c r="G40" s="57">
        <v>32</v>
      </c>
      <c r="H40" s="61">
        <f>H9+H13+H18+H22+H25+H29+H32+H33+H34+H35+H36+H37+H38+H39</f>
        <v>600845908</v>
      </c>
      <c r="I40" s="61">
        <f>I9+I13+I18+I22+I25+I29+I32+I33+I34+I35+I36+I37+I38+I39</f>
        <v>575277102</v>
      </c>
    </row>
    <row r="41" spans="1:9" x14ac:dyDescent="0.2">
      <c r="A41" s="167" t="s">
        <v>12</v>
      </c>
      <c r="B41" s="171"/>
      <c r="C41" s="171"/>
      <c r="D41" s="171"/>
      <c r="E41" s="171"/>
      <c r="F41" s="171"/>
      <c r="G41" s="171"/>
      <c r="H41" s="171"/>
      <c r="I41" s="171"/>
    </row>
    <row r="42" spans="1:9" x14ac:dyDescent="0.2">
      <c r="A42" s="169" t="s">
        <v>39</v>
      </c>
      <c r="B42" s="170"/>
      <c r="C42" s="170"/>
      <c r="D42" s="170"/>
      <c r="E42" s="170"/>
      <c r="F42" s="170"/>
      <c r="G42" s="57">
        <v>33</v>
      </c>
      <c r="H42" s="58">
        <f>H43+H44+H45+H46+H47</f>
        <v>0</v>
      </c>
      <c r="I42" s="58">
        <f>I43+I44+I45+I46+I47</f>
        <v>0</v>
      </c>
    </row>
    <row r="43" spans="1:9" x14ac:dyDescent="0.2">
      <c r="A43" s="165" t="s">
        <v>40</v>
      </c>
      <c r="B43" s="165"/>
      <c r="C43" s="165"/>
      <c r="D43" s="165"/>
      <c r="E43" s="165"/>
      <c r="F43" s="165"/>
      <c r="G43" s="59">
        <v>34</v>
      </c>
      <c r="H43" s="60">
        <v>0</v>
      </c>
      <c r="I43" s="60">
        <v>0</v>
      </c>
    </row>
    <row r="44" spans="1:9" x14ac:dyDescent="0.2">
      <c r="A44" s="165" t="s">
        <v>41</v>
      </c>
      <c r="B44" s="165"/>
      <c r="C44" s="165"/>
      <c r="D44" s="165"/>
      <c r="E44" s="165"/>
      <c r="F44" s="165"/>
      <c r="G44" s="59">
        <v>35</v>
      </c>
      <c r="H44" s="60">
        <v>0</v>
      </c>
      <c r="I44" s="60">
        <v>0</v>
      </c>
    </row>
    <row r="45" spans="1:9" x14ac:dyDescent="0.2">
      <c r="A45" s="165" t="s">
        <v>42</v>
      </c>
      <c r="B45" s="165"/>
      <c r="C45" s="165"/>
      <c r="D45" s="165"/>
      <c r="E45" s="165"/>
      <c r="F45" s="165"/>
      <c r="G45" s="59">
        <v>36</v>
      </c>
      <c r="H45" s="60">
        <v>0</v>
      </c>
      <c r="I45" s="60">
        <v>0</v>
      </c>
    </row>
    <row r="46" spans="1:9" x14ac:dyDescent="0.2">
      <c r="A46" s="165" t="s">
        <v>43</v>
      </c>
      <c r="B46" s="165"/>
      <c r="C46" s="165"/>
      <c r="D46" s="165"/>
      <c r="E46" s="165"/>
      <c r="F46" s="165"/>
      <c r="G46" s="59">
        <v>37</v>
      </c>
      <c r="H46" s="60">
        <v>0</v>
      </c>
      <c r="I46" s="60">
        <v>0</v>
      </c>
    </row>
    <row r="47" spans="1:9" x14ac:dyDescent="0.2">
      <c r="A47" s="165" t="s">
        <v>44</v>
      </c>
      <c r="B47" s="165"/>
      <c r="C47" s="165"/>
      <c r="D47" s="165"/>
      <c r="E47" s="165"/>
      <c r="F47" s="165"/>
      <c r="G47" s="59">
        <v>38</v>
      </c>
      <c r="H47" s="60">
        <v>0</v>
      </c>
      <c r="I47" s="60">
        <v>0</v>
      </c>
    </row>
    <row r="48" spans="1:9" ht="27.6" customHeight="1" x14ac:dyDescent="0.2">
      <c r="A48" s="169" t="s">
        <v>45</v>
      </c>
      <c r="B48" s="170"/>
      <c r="C48" s="170"/>
      <c r="D48" s="170"/>
      <c r="E48" s="170"/>
      <c r="F48" s="170"/>
      <c r="G48" s="57">
        <v>39</v>
      </c>
      <c r="H48" s="58">
        <f>H49+H50+H51</f>
        <v>0</v>
      </c>
      <c r="I48" s="58">
        <f>I49+I50+I51</f>
        <v>0</v>
      </c>
    </row>
    <row r="49" spans="1:9" x14ac:dyDescent="0.2">
      <c r="A49" s="165" t="s">
        <v>42</v>
      </c>
      <c r="B49" s="165"/>
      <c r="C49" s="165"/>
      <c r="D49" s="165"/>
      <c r="E49" s="165"/>
      <c r="F49" s="165"/>
      <c r="G49" s="59">
        <v>40</v>
      </c>
      <c r="H49" s="60">
        <v>0</v>
      </c>
      <c r="I49" s="60">
        <v>0</v>
      </c>
    </row>
    <row r="50" spans="1:9" x14ac:dyDescent="0.2">
      <c r="A50" s="165" t="s">
        <v>43</v>
      </c>
      <c r="B50" s="165"/>
      <c r="C50" s="165"/>
      <c r="D50" s="165"/>
      <c r="E50" s="165"/>
      <c r="F50" s="165"/>
      <c r="G50" s="59">
        <v>41</v>
      </c>
      <c r="H50" s="60">
        <v>0</v>
      </c>
      <c r="I50" s="60">
        <v>0</v>
      </c>
    </row>
    <row r="51" spans="1:9" x14ac:dyDescent="0.2">
      <c r="A51" s="165" t="s">
        <v>44</v>
      </c>
      <c r="B51" s="165"/>
      <c r="C51" s="165"/>
      <c r="D51" s="165"/>
      <c r="E51" s="165"/>
      <c r="F51" s="165"/>
      <c r="G51" s="59">
        <v>42</v>
      </c>
      <c r="H51" s="60">
        <v>0</v>
      </c>
      <c r="I51" s="60">
        <v>0</v>
      </c>
    </row>
    <row r="52" spans="1:9" x14ac:dyDescent="0.2">
      <c r="A52" s="169" t="s">
        <v>46</v>
      </c>
      <c r="B52" s="170"/>
      <c r="C52" s="170"/>
      <c r="D52" s="170"/>
      <c r="E52" s="170"/>
      <c r="F52" s="170"/>
      <c r="G52" s="57">
        <v>43</v>
      </c>
      <c r="H52" s="58">
        <f>H53+H54+H55</f>
        <v>525189710</v>
      </c>
      <c r="I52" s="58">
        <f>I53+I54+I55</f>
        <v>496623394</v>
      </c>
    </row>
    <row r="53" spans="1:9" x14ac:dyDescent="0.2">
      <c r="A53" s="165" t="s">
        <v>42</v>
      </c>
      <c r="B53" s="165"/>
      <c r="C53" s="165"/>
      <c r="D53" s="165"/>
      <c r="E53" s="165"/>
      <c r="F53" s="165"/>
      <c r="G53" s="59">
        <v>44</v>
      </c>
      <c r="H53" s="60">
        <v>517960698</v>
      </c>
      <c r="I53" s="60">
        <v>489342520</v>
      </c>
    </row>
    <row r="54" spans="1:9" x14ac:dyDescent="0.2">
      <c r="A54" s="165" t="s">
        <v>43</v>
      </c>
      <c r="B54" s="165"/>
      <c r="C54" s="165"/>
      <c r="D54" s="165"/>
      <c r="E54" s="165"/>
      <c r="F54" s="165"/>
      <c r="G54" s="59">
        <v>45</v>
      </c>
      <c r="H54" s="60">
        <v>7083083</v>
      </c>
      <c r="I54" s="60">
        <v>7153504</v>
      </c>
    </row>
    <row r="55" spans="1:9" x14ac:dyDescent="0.2">
      <c r="A55" s="165" t="s">
        <v>44</v>
      </c>
      <c r="B55" s="165"/>
      <c r="C55" s="165"/>
      <c r="D55" s="165"/>
      <c r="E55" s="165"/>
      <c r="F55" s="165"/>
      <c r="G55" s="59">
        <v>46</v>
      </c>
      <c r="H55" s="60">
        <v>145929</v>
      </c>
      <c r="I55" s="60">
        <v>127370</v>
      </c>
    </row>
    <row r="56" spans="1:9" x14ac:dyDescent="0.2">
      <c r="A56" s="165" t="s">
        <v>47</v>
      </c>
      <c r="B56" s="165"/>
      <c r="C56" s="165"/>
      <c r="D56" s="165"/>
      <c r="E56" s="165"/>
      <c r="F56" s="165"/>
      <c r="G56" s="59">
        <v>47</v>
      </c>
      <c r="H56" s="60">
        <v>0</v>
      </c>
      <c r="I56" s="60">
        <v>0</v>
      </c>
    </row>
    <row r="57" spans="1:9" ht="24" customHeight="1" x14ac:dyDescent="0.2">
      <c r="A57" s="166" t="s">
        <v>48</v>
      </c>
      <c r="B57" s="166"/>
      <c r="C57" s="166"/>
      <c r="D57" s="166"/>
      <c r="E57" s="166"/>
      <c r="F57" s="166"/>
      <c r="G57" s="59">
        <v>48</v>
      </c>
      <c r="H57" s="60">
        <v>0</v>
      </c>
      <c r="I57" s="60">
        <v>0</v>
      </c>
    </row>
    <row r="58" spans="1:9" x14ac:dyDescent="0.2">
      <c r="A58" s="166" t="s">
        <v>241</v>
      </c>
      <c r="B58" s="166"/>
      <c r="C58" s="166"/>
      <c r="D58" s="166"/>
      <c r="E58" s="166"/>
      <c r="F58" s="166"/>
      <c r="G58" s="59">
        <v>49</v>
      </c>
      <c r="H58" s="60">
        <v>988520</v>
      </c>
      <c r="I58" s="60">
        <v>1201264</v>
      </c>
    </row>
    <row r="59" spans="1:9" x14ac:dyDescent="0.2">
      <c r="A59" s="166" t="s">
        <v>49</v>
      </c>
      <c r="B59" s="165"/>
      <c r="C59" s="165"/>
      <c r="D59" s="165"/>
      <c r="E59" s="165"/>
      <c r="F59" s="165"/>
      <c r="G59" s="59">
        <v>50</v>
      </c>
      <c r="H59" s="60">
        <v>1929664</v>
      </c>
      <c r="I59" s="60">
        <v>961793</v>
      </c>
    </row>
    <row r="60" spans="1:9" x14ac:dyDescent="0.2">
      <c r="A60" s="166" t="s">
        <v>50</v>
      </c>
      <c r="B60" s="166"/>
      <c r="C60" s="166"/>
      <c r="D60" s="166"/>
      <c r="E60" s="166"/>
      <c r="F60" s="166"/>
      <c r="G60" s="59">
        <v>51</v>
      </c>
      <c r="H60" s="60">
        <v>0</v>
      </c>
      <c r="I60" s="60">
        <v>0</v>
      </c>
    </row>
    <row r="61" spans="1:9" x14ac:dyDescent="0.2">
      <c r="A61" s="166" t="s">
        <v>51</v>
      </c>
      <c r="B61" s="166"/>
      <c r="C61" s="166"/>
      <c r="D61" s="166"/>
      <c r="E61" s="166"/>
      <c r="F61" s="166"/>
      <c r="G61" s="59">
        <v>52</v>
      </c>
      <c r="H61" s="60">
        <v>7782806</v>
      </c>
      <c r="I61" s="60">
        <v>9562636</v>
      </c>
    </row>
    <row r="62" spans="1:9" ht="31.15" customHeight="1" x14ac:dyDescent="0.2">
      <c r="A62" s="166" t="s">
        <v>52</v>
      </c>
      <c r="B62" s="166"/>
      <c r="C62" s="166"/>
      <c r="D62" s="166"/>
      <c r="E62" s="166"/>
      <c r="F62" s="166"/>
      <c r="G62" s="59">
        <v>53</v>
      </c>
      <c r="H62" s="60">
        <v>0</v>
      </c>
      <c r="I62" s="60">
        <v>0</v>
      </c>
    </row>
    <row r="63" spans="1:9" x14ac:dyDescent="0.2">
      <c r="A63" s="163" t="s">
        <v>53</v>
      </c>
      <c r="B63" s="164"/>
      <c r="C63" s="164"/>
      <c r="D63" s="164"/>
      <c r="E63" s="164"/>
      <c r="F63" s="164"/>
      <c r="G63" s="57">
        <v>54</v>
      </c>
      <c r="H63" s="62">
        <f>H42+H48+H52+H56+H57+H58+H59+H60+H61+H62</f>
        <v>535890700</v>
      </c>
      <c r="I63" s="62">
        <f>I42+I48+I52+I56+I57+I58+I59+I60+I61+I62</f>
        <v>508349087</v>
      </c>
    </row>
    <row r="64" spans="1:9" x14ac:dyDescent="0.2">
      <c r="A64" s="167" t="s">
        <v>13</v>
      </c>
      <c r="B64" s="168"/>
      <c r="C64" s="168"/>
      <c r="D64" s="168"/>
      <c r="E64" s="168"/>
      <c r="F64" s="168"/>
      <c r="G64" s="168"/>
      <c r="H64" s="168"/>
      <c r="I64" s="168"/>
    </row>
    <row r="65" spans="1:9" x14ac:dyDescent="0.2">
      <c r="A65" s="165" t="s">
        <v>242</v>
      </c>
      <c r="B65" s="165"/>
      <c r="C65" s="165"/>
      <c r="D65" s="165"/>
      <c r="E65" s="165"/>
      <c r="F65" s="165"/>
      <c r="G65" s="59">
        <v>55</v>
      </c>
      <c r="H65" s="60">
        <v>25190789</v>
      </c>
      <c r="I65" s="60">
        <v>25190789</v>
      </c>
    </row>
    <row r="66" spans="1:9" x14ac:dyDescent="0.2">
      <c r="A66" s="165" t="s">
        <v>54</v>
      </c>
      <c r="B66" s="165"/>
      <c r="C66" s="165"/>
      <c r="D66" s="165"/>
      <c r="E66" s="165"/>
      <c r="F66" s="165"/>
      <c r="G66" s="59">
        <v>56</v>
      </c>
      <c r="H66" s="60">
        <v>6707883</v>
      </c>
      <c r="I66" s="60">
        <v>6707883</v>
      </c>
    </row>
    <row r="67" spans="1:9" x14ac:dyDescent="0.2">
      <c r="A67" s="165" t="s">
        <v>243</v>
      </c>
      <c r="B67" s="165"/>
      <c r="C67" s="165"/>
      <c r="D67" s="165"/>
      <c r="E67" s="165"/>
      <c r="F67" s="165"/>
      <c r="G67" s="59">
        <v>57</v>
      </c>
      <c r="H67" s="60">
        <v>0</v>
      </c>
      <c r="I67" s="60">
        <v>0</v>
      </c>
    </row>
    <row r="68" spans="1:9" x14ac:dyDescent="0.2">
      <c r="A68" s="165" t="s">
        <v>244</v>
      </c>
      <c r="B68" s="165"/>
      <c r="C68" s="165"/>
      <c r="D68" s="165"/>
      <c r="E68" s="165"/>
      <c r="F68" s="165"/>
      <c r="G68" s="59">
        <v>58</v>
      </c>
      <c r="H68" s="60">
        <v>0</v>
      </c>
      <c r="I68" s="60">
        <v>0</v>
      </c>
    </row>
    <row r="69" spans="1:9" x14ac:dyDescent="0.2">
      <c r="A69" s="165" t="s">
        <v>55</v>
      </c>
      <c r="B69" s="165"/>
      <c r="C69" s="165"/>
      <c r="D69" s="165"/>
      <c r="E69" s="165"/>
      <c r="F69" s="165"/>
      <c r="G69" s="59">
        <v>59</v>
      </c>
      <c r="H69" s="60">
        <v>0</v>
      </c>
      <c r="I69" s="60">
        <v>0</v>
      </c>
    </row>
    <row r="70" spans="1:9" x14ac:dyDescent="0.2">
      <c r="A70" s="165" t="s">
        <v>56</v>
      </c>
      <c r="B70" s="165"/>
      <c r="C70" s="165"/>
      <c r="D70" s="165"/>
      <c r="E70" s="165"/>
      <c r="F70" s="165"/>
      <c r="G70" s="59">
        <v>60</v>
      </c>
      <c r="H70" s="60">
        <v>21673922</v>
      </c>
      <c r="I70" s="60">
        <v>29861389</v>
      </c>
    </row>
    <row r="71" spans="1:9" x14ac:dyDescent="0.2">
      <c r="A71" s="165" t="s">
        <v>57</v>
      </c>
      <c r="B71" s="165"/>
      <c r="C71" s="165"/>
      <c r="D71" s="165"/>
      <c r="E71" s="165"/>
      <c r="F71" s="165"/>
      <c r="G71" s="59">
        <v>61</v>
      </c>
      <c r="H71" s="60">
        <v>0</v>
      </c>
      <c r="I71" s="60">
        <v>0</v>
      </c>
    </row>
    <row r="72" spans="1:9" x14ac:dyDescent="0.2">
      <c r="A72" s="165" t="s">
        <v>58</v>
      </c>
      <c r="B72" s="165"/>
      <c r="C72" s="165"/>
      <c r="D72" s="165"/>
      <c r="E72" s="165"/>
      <c r="F72" s="165"/>
      <c r="G72" s="59">
        <v>62</v>
      </c>
      <c r="H72" s="60">
        <v>3195148</v>
      </c>
      <c r="I72" s="60">
        <v>3195147</v>
      </c>
    </row>
    <row r="73" spans="1:9" x14ac:dyDescent="0.2">
      <c r="A73" s="165" t="s">
        <v>59</v>
      </c>
      <c r="B73" s="165"/>
      <c r="C73" s="165"/>
      <c r="D73" s="165"/>
      <c r="E73" s="165"/>
      <c r="F73" s="165"/>
      <c r="G73" s="59">
        <v>63</v>
      </c>
      <c r="H73" s="60">
        <v>0</v>
      </c>
      <c r="I73" s="60">
        <v>0</v>
      </c>
    </row>
    <row r="74" spans="1:9" x14ac:dyDescent="0.2">
      <c r="A74" s="165" t="s">
        <v>60</v>
      </c>
      <c r="B74" s="165"/>
      <c r="C74" s="165"/>
      <c r="D74" s="165"/>
      <c r="E74" s="165"/>
      <c r="F74" s="165"/>
      <c r="G74" s="59">
        <v>64</v>
      </c>
      <c r="H74" s="60">
        <v>8187466</v>
      </c>
      <c r="I74" s="60">
        <v>1972807</v>
      </c>
    </row>
    <row r="75" spans="1:9" x14ac:dyDescent="0.2">
      <c r="A75" s="165" t="s">
        <v>61</v>
      </c>
      <c r="B75" s="165"/>
      <c r="C75" s="165"/>
      <c r="D75" s="165"/>
      <c r="E75" s="165"/>
      <c r="F75" s="165"/>
      <c r="G75" s="59">
        <v>65</v>
      </c>
      <c r="H75" s="60">
        <v>0</v>
      </c>
      <c r="I75" s="60">
        <v>0</v>
      </c>
    </row>
    <row r="76" spans="1:9" x14ac:dyDescent="0.2">
      <c r="A76" s="165" t="s">
        <v>62</v>
      </c>
      <c r="B76" s="165"/>
      <c r="C76" s="165"/>
      <c r="D76" s="165"/>
      <c r="E76" s="165"/>
      <c r="F76" s="165"/>
      <c r="G76" s="59">
        <v>66</v>
      </c>
      <c r="H76" s="60">
        <v>0</v>
      </c>
      <c r="I76" s="60">
        <v>0</v>
      </c>
    </row>
    <row r="77" spans="1:9" x14ac:dyDescent="0.2">
      <c r="A77" s="163" t="s">
        <v>63</v>
      </c>
      <c r="B77" s="163"/>
      <c r="C77" s="163"/>
      <c r="D77" s="163"/>
      <c r="E77" s="163"/>
      <c r="F77" s="163"/>
      <c r="G77" s="57">
        <v>67</v>
      </c>
      <c r="H77" s="61">
        <f>H65+H66+H67+H68+H69+H70+H71+H72+H73+H74+H75+H76</f>
        <v>64955208</v>
      </c>
      <c r="I77" s="61">
        <f>I65+I66+I67+I68+I69+I70+I71+I72+I73+I74+I75+I76</f>
        <v>66928015</v>
      </c>
    </row>
    <row r="78" spans="1:9" x14ac:dyDescent="0.2">
      <c r="A78" s="163" t="s">
        <v>64</v>
      </c>
      <c r="B78" s="164"/>
      <c r="C78" s="164"/>
      <c r="D78" s="164"/>
      <c r="E78" s="164"/>
      <c r="F78" s="164"/>
      <c r="G78" s="57">
        <v>68</v>
      </c>
      <c r="H78" s="61">
        <f>H63+H77</f>
        <v>600845908</v>
      </c>
      <c r="I78" s="61">
        <f>I63+I77</f>
        <v>575277102</v>
      </c>
    </row>
  </sheetData>
  <sheetProtection algorithmName="SHA-512" hashValue="h7mY0DNVmS5XSO3LoakLLHsXfw2d7vdw44UFFAuYAL3fVPAOFoSCSFfqpHCXEsX+0tX7lueAB2SIfME2Gcjpug==" saltValue="JQk7LAn4fQymYv39nu37PA==" spinCount="100000" sheet="1" objects="1" scenarios="1"/>
  <mergeCells count="78">
    <mergeCell ref="A6:F6"/>
    <mergeCell ref="A1:H1"/>
    <mergeCell ref="A2:H2"/>
    <mergeCell ref="A3:I3"/>
    <mergeCell ref="A4:I4"/>
    <mergeCell ref="A5:F5"/>
    <mergeCell ref="A18:F18"/>
    <mergeCell ref="A7:I7"/>
    <mergeCell ref="A8:I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I41"/>
    <mergeCell ref="A54:F54"/>
    <mergeCell ref="A43:F43"/>
    <mergeCell ref="A44:F44"/>
    <mergeCell ref="A45:F45"/>
    <mergeCell ref="A46:F46"/>
    <mergeCell ref="A47:F47"/>
    <mergeCell ref="A48:F48"/>
    <mergeCell ref="A49:F49"/>
    <mergeCell ref="A50:F50"/>
    <mergeCell ref="A51:F51"/>
    <mergeCell ref="A52:F52"/>
    <mergeCell ref="A53:F53"/>
    <mergeCell ref="A66:F66"/>
    <mergeCell ref="A55:F55"/>
    <mergeCell ref="A56:F56"/>
    <mergeCell ref="A57:F57"/>
    <mergeCell ref="A58:F58"/>
    <mergeCell ref="A59:F59"/>
    <mergeCell ref="A60:F60"/>
    <mergeCell ref="A61:F61"/>
    <mergeCell ref="A62:F62"/>
    <mergeCell ref="A63:F63"/>
    <mergeCell ref="A64:I64"/>
    <mergeCell ref="A65:F65"/>
    <mergeCell ref="A78:F78"/>
    <mergeCell ref="A67:F67"/>
    <mergeCell ref="A68:F68"/>
    <mergeCell ref="A69:F69"/>
    <mergeCell ref="A70:F70"/>
    <mergeCell ref="A71:F71"/>
    <mergeCell ref="A72:F72"/>
    <mergeCell ref="A73:F73"/>
    <mergeCell ref="A74:F74"/>
    <mergeCell ref="A75:F75"/>
    <mergeCell ref="A76:F76"/>
    <mergeCell ref="A77:F77"/>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topLeftCell="A49" zoomScaleNormal="100" zoomScaleSheetLayoutView="110" workbookViewId="0">
      <selection activeCell="L38" sqref="L38"/>
    </sheetView>
  </sheetViews>
  <sheetFormatPr defaultRowHeight="12.75" x14ac:dyDescent="0.2"/>
  <cols>
    <col min="1" max="7" width="9.140625" style="64"/>
    <col min="8" max="8" width="11.7109375" style="63" customWidth="1"/>
    <col min="9" max="9" width="14.5703125" style="63" customWidth="1"/>
    <col min="10" max="10" width="15.140625" style="64" customWidth="1"/>
    <col min="11" max="11" width="13.28515625" style="64" customWidth="1"/>
    <col min="12" max="260" width="9.140625" style="64"/>
    <col min="261" max="261" width="9.85546875" style="64" bestFit="1" customWidth="1"/>
    <col min="262" max="262" width="11.7109375" style="64" bestFit="1" customWidth="1"/>
    <col min="263" max="516" width="9.140625" style="64"/>
    <col min="517" max="517" width="9.85546875" style="64" bestFit="1" customWidth="1"/>
    <col min="518" max="518" width="11.7109375" style="64" bestFit="1" customWidth="1"/>
    <col min="519" max="772" width="9.140625" style="64"/>
    <col min="773" max="773" width="9.85546875" style="64" bestFit="1" customWidth="1"/>
    <col min="774" max="774" width="11.7109375" style="64" bestFit="1" customWidth="1"/>
    <col min="775" max="1028" width="9.140625" style="64"/>
    <col min="1029" max="1029" width="9.85546875" style="64" bestFit="1" customWidth="1"/>
    <col min="1030" max="1030" width="11.7109375" style="64" bestFit="1" customWidth="1"/>
    <col min="1031" max="1284" width="9.140625" style="64"/>
    <col min="1285" max="1285" width="9.85546875" style="64" bestFit="1" customWidth="1"/>
    <col min="1286" max="1286" width="11.7109375" style="64" bestFit="1" customWidth="1"/>
    <col min="1287" max="1540" width="9.140625" style="64"/>
    <col min="1541" max="1541" width="9.85546875" style="64" bestFit="1" customWidth="1"/>
    <col min="1542" max="1542" width="11.7109375" style="64" bestFit="1" customWidth="1"/>
    <col min="1543" max="1796" width="9.140625" style="64"/>
    <col min="1797" max="1797" width="9.85546875" style="64" bestFit="1" customWidth="1"/>
    <col min="1798" max="1798" width="11.7109375" style="64" bestFit="1" customWidth="1"/>
    <col min="1799" max="2052" width="9.140625" style="64"/>
    <col min="2053" max="2053" width="9.85546875" style="64" bestFit="1" customWidth="1"/>
    <col min="2054" max="2054" width="11.7109375" style="64" bestFit="1" customWidth="1"/>
    <col min="2055" max="2308" width="9.140625" style="64"/>
    <col min="2309" max="2309" width="9.85546875" style="64" bestFit="1" customWidth="1"/>
    <col min="2310" max="2310" width="11.7109375" style="64" bestFit="1" customWidth="1"/>
    <col min="2311" max="2564" width="9.140625" style="64"/>
    <col min="2565" max="2565" width="9.85546875" style="64" bestFit="1" customWidth="1"/>
    <col min="2566" max="2566" width="11.7109375" style="64" bestFit="1" customWidth="1"/>
    <col min="2567" max="2820" width="9.140625" style="64"/>
    <col min="2821" max="2821" width="9.85546875" style="64" bestFit="1" customWidth="1"/>
    <col min="2822" max="2822" width="11.7109375" style="64" bestFit="1" customWidth="1"/>
    <col min="2823" max="3076" width="9.140625" style="64"/>
    <col min="3077" max="3077" width="9.85546875" style="64" bestFit="1" customWidth="1"/>
    <col min="3078" max="3078" width="11.7109375" style="64" bestFit="1" customWidth="1"/>
    <col min="3079" max="3332" width="9.140625" style="64"/>
    <col min="3333" max="3333" width="9.85546875" style="64" bestFit="1" customWidth="1"/>
    <col min="3334" max="3334" width="11.7109375" style="64" bestFit="1" customWidth="1"/>
    <col min="3335" max="3588" width="9.140625" style="64"/>
    <col min="3589" max="3589" width="9.85546875" style="64" bestFit="1" customWidth="1"/>
    <col min="3590" max="3590" width="11.7109375" style="64" bestFit="1" customWidth="1"/>
    <col min="3591" max="3844" width="9.140625" style="64"/>
    <col min="3845" max="3845" width="9.85546875" style="64" bestFit="1" customWidth="1"/>
    <col min="3846" max="3846" width="11.7109375" style="64" bestFit="1" customWidth="1"/>
    <col min="3847" max="4100" width="9.140625" style="64"/>
    <col min="4101" max="4101" width="9.85546875" style="64" bestFit="1" customWidth="1"/>
    <col min="4102" max="4102" width="11.7109375" style="64" bestFit="1" customWidth="1"/>
    <col min="4103" max="4356" width="9.140625" style="64"/>
    <col min="4357" max="4357" width="9.85546875" style="64" bestFit="1" customWidth="1"/>
    <col min="4358" max="4358" width="11.7109375" style="64" bestFit="1" customWidth="1"/>
    <col min="4359" max="4612" width="9.140625" style="64"/>
    <col min="4613" max="4613" width="9.85546875" style="64" bestFit="1" customWidth="1"/>
    <col min="4614" max="4614" width="11.7109375" style="64" bestFit="1" customWidth="1"/>
    <col min="4615" max="4868" width="9.140625" style="64"/>
    <col min="4869" max="4869" width="9.85546875" style="64" bestFit="1" customWidth="1"/>
    <col min="4870" max="4870" width="11.7109375" style="64" bestFit="1" customWidth="1"/>
    <col min="4871" max="5124" width="9.140625" style="64"/>
    <col min="5125" max="5125" width="9.85546875" style="64" bestFit="1" customWidth="1"/>
    <col min="5126" max="5126" width="11.7109375" style="64" bestFit="1" customWidth="1"/>
    <col min="5127" max="5380" width="9.140625" style="64"/>
    <col min="5381" max="5381" width="9.85546875" style="64" bestFit="1" customWidth="1"/>
    <col min="5382" max="5382" width="11.7109375" style="64" bestFit="1" customWidth="1"/>
    <col min="5383" max="5636" width="9.140625" style="64"/>
    <col min="5637" max="5637" width="9.85546875" style="64" bestFit="1" customWidth="1"/>
    <col min="5638" max="5638" width="11.7109375" style="64" bestFit="1" customWidth="1"/>
    <col min="5639" max="5892" width="9.140625" style="64"/>
    <col min="5893" max="5893" width="9.85546875" style="64" bestFit="1" customWidth="1"/>
    <col min="5894" max="5894" width="11.7109375" style="64" bestFit="1" customWidth="1"/>
    <col min="5895" max="6148" width="9.140625" style="64"/>
    <col min="6149" max="6149" width="9.85546875" style="64" bestFit="1" customWidth="1"/>
    <col min="6150" max="6150" width="11.7109375" style="64" bestFit="1" customWidth="1"/>
    <col min="6151" max="6404" width="9.140625" style="64"/>
    <col min="6405" max="6405" width="9.85546875" style="64" bestFit="1" customWidth="1"/>
    <col min="6406" max="6406" width="11.7109375" style="64" bestFit="1" customWidth="1"/>
    <col min="6407" max="6660" width="9.140625" style="64"/>
    <col min="6661" max="6661" width="9.85546875" style="64" bestFit="1" customWidth="1"/>
    <col min="6662" max="6662" width="11.7109375" style="64" bestFit="1" customWidth="1"/>
    <col min="6663" max="6916" width="9.140625" style="64"/>
    <col min="6917" max="6917" width="9.85546875" style="64" bestFit="1" customWidth="1"/>
    <col min="6918" max="6918" width="11.7109375" style="64" bestFit="1" customWidth="1"/>
    <col min="6919" max="7172" width="9.140625" style="64"/>
    <col min="7173" max="7173" width="9.85546875" style="64" bestFit="1" customWidth="1"/>
    <col min="7174" max="7174" width="11.7109375" style="64" bestFit="1" customWidth="1"/>
    <col min="7175" max="7428" width="9.140625" style="64"/>
    <col min="7429" max="7429" width="9.85546875" style="64" bestFit="1" customWidth="1"/>
    <col min="7430" max="7430" width="11.7109375" style="64" bestFit="1" customWidth="1"/>
    <col min="7431" max="7684" width="9.140625" style="64"/>
    <col min="7685" max="7685" width="9.85546875" style="64" bestFit="1" customWidth="1"/>
    <col min="7686" max="7686" width="11.7109375" style="64" bestFit="1" customWidth="1"/>
    <col min="7687" max="7940" width="9.140625" style="64"/>
    <col min="7941" max="7941" width="9.85546875" style="64" bestFit="1" customWidth="1"/>
    <col min="7942" max="7942" width="11.7109375" style="64" bestFit="1" customWidth="1"/>
    <col min="7943" max="8196" width="9.140625" style="64"/>
    <col min="8197" max="8197" width="9.85546875" style="64" bestFit="1" customWidth="1"/>
    <col min="8198" max="8198" width="11.7109375" style="64" bestFit="1" customWidth="1"/>
    <col min="8199" max="8452" width="9.140625" style="64"/>
    <col min="8453" max="8453" width="9.85546875" style="64" bestFit="1" customWidth="1"/>
    <col min="8454" max="8454" width="11.7109375" style="64" bestFit="1" customWidth="1"/>
    <col min="8455" max="8708" width="9.140625" style="64"/>
    <col min="8709" max="8709" width="9.85546875" style="64" bestFit="1" customWidth="1"/>
    <col min="8710" max="8710" width="11.7109375" style="64" bestFit="1" customWidth="1"/>
    <col min="8711" max="8964" width="9.140625" style="64"/>
    <col min="8965" max="8965" width="9.85546875" style="64" bestFit="1" customWidth="1"/>
    <col min="8966" max="8966" width="11.7109375" style="64" bestFit="1" customWidth="1"/>
    <col min="8967" max="9220" width="9.140625" style="64"/>
    <col min="9221" max="9221" width="9.85546875" style="64" bestFit="1" customWidth="1"/>
    <col min="9222" max="9222" width="11.7109375" style="64" bestFit="1" customWidth="1"/>
    <col min="9223" max="9476" width="9.140625" style="64"/>
    <col min="9477" max="9477" width="9.85546875" style="64" bestFit="1" customWidth="1"/>
    <col min="9478" max="9478" width="11.7109375" style="64" bestFit="1" customWidth="1"/>
    <col min="9479" max="9732" width="9.140625" style="64"/>
    <col min="9733" max="9733" width="9.85546875" style="64" bestFit="1" customWidth="1"/>
    <col min="9734" max="9734" width="11.7109375" style="64" bestFit="1" customWidth="1"/>
    <col min="9735" max="9988" width="9.140625" style="64"/>
    <col min="9989" max="9989" width="9.85546875" style="64" bestFit="1" customWidth="1"/>
    <col min="9990" max="9990" width="11.7109375" style="64" bestFit="1" customWidth="1"/>
    <col min="9991" max="10244" width="9.140625" style="64"/>
    <col min="10245" max="10245" width="9.85546875" style="64" bestFit="1" customWidth="1"/>
    <col min="10246" max="10246" width="11.7109375" style="64" bestFit="1" customWidth="1"/>
    <col min="10247" max="10500" width="9.140625" style="64"/>
    <col min="10501" max="10501" width="9.85546875" style="64" bestFit="1" customWidth="1"/>
    <col min="10502" max="10502" width="11.7109375" style="64" bestFit="1" customWidth="1"/>
    <col min="10503" max="10756" width="9.140625" style="64"/>
    <col min="10757" max="10757" width="9.85546875" style="64" bestFit="1" customWidth="1"/>
    <col min="10758" max="10758" width="11.7109375" style="64" bestFit="1" customWidth="1"/>
    <col min="10759" max="11012" width="9.140625" style="64"/>
    <col min="11013" max="11013" width="9.85546875" style="64" bestFit="1" customWidth="1"/>
    <col min="11014" max="11014" width="11.7109375" style="64" bestFit="1" customWidth="1"/>
    <col min="11015" max="11268" width="9.140625" style="64"/>
    <col min="11269" max="11269" width="9.85546875" style="64" bestFit="1" customWidth="1"/>
    <col min="11270" max="11270" width="11.7109375" style="64" bestFit="1" customWidth="1"/>
    <col min="11271" max="11524" width="9.140625" style="64"/>
    <col min="11525" max="11525" width="9.85546875" style="64" bestFit="1" customWidth="1"/>
    <col min="11526" max="11526" width="11.7109375" style="64" bestFit="1" customWidth="1"/>
    <col min="11527" max="11780" width="9.140625" style="64"/>
    <col min="11781" max="11781" width="9.85546875" style="64" bestFit="1" customWidth="1"/>
    <col min="11782" max="11782" width="11.7109375" style="64" bestFit="1" customWidth="1"/>
    <col min="11783" max="12036" width="9.140625" style="64"/>
    <col min="12037" max="12037" width="9.85546875" style="64" bestFit="1" customWidth="1"/>
    <col min="12038" max="12038" width="11.7109375" style="64" bestFit="1" customWidth="1"/>
    <col min="12039" max="12292" width="9.140625" style="64"/>
    <col min="12293" max="12293" width="9.85546875" style="64" bestFit="1" customWidth="1"/>
    <col min="12294" max="12294" width="11.7109375" style="64" bestFit="1" customWidth="1"/>
    <col min="12295" max="12548" width="9.140625" style="64"/>
    <col min="12549" max="12549" width="9.85546875" style="64" bestFit="1" customWidth="1"/>
    <col min="12550" max="12550" width="11.7109375" style="64" bestFit="1" customWidth="1"/>
    <col min="12551" max="12804" width="9.140625" style="64"/>
    <col min="12805" max="12805" width="9.85546875" style="64" bestFit="1" customWidth="1"/>
    <col min="12806" max="12806" width="11.7109375" style="64" bestFit="1" customWidth="1"/>
    <col min="12807" max="13060" width="9.140625" style="64"/>
    <col min="13061" max="13061" width="9.85546875" style="64" bestFit="1" customWidth="1"/>
    <col min="13062" max="13062" width="11.7109375" style="64" bestFit="1" customWidth="1"/>
    <col min="13063" max="13316" width="9.140625" style="64"/>
    <col min="13317" max="13317" width="9.85546875" style="64" bestFit="1" customWidth="1"/>
    <col min="13318" max="13318" width="11.7109375" style="64" bestFit="1" customWidth="1"/>
    <col min="13319" max="13572" width="9.140625" style="64"/>
    <col min="13573" max="13573" width="9.85546875" style="64" bestFit="1" customWidth="1"/>
    <col min="13574" max="13574" width="11.7109375" style="64" bestFit="1" customWidth="1"/>
    <col min="13575" max="13828" width="9.140625" style="64"/>
    <col min="13829" max="13829" width="9.85546875" style="64" bestFit="1" customWidth="1"/>
    <col min="13830" max="13830" width="11.7109375" style="64" bestFit="1" customWidth="1"/>
    <col min="13831" max="14084" width="9.140625" style="64"/>
    <col min="14085" max="14085" width="9.85546875" style="64" bestFit="1" customWidth="1"/>
    <col min="14086" max="14086" width="11.7109375" style="64" bestFit="1" customWidth="1"/>
    <col min="14087" max="14340" width="9.140625" style="64"/>
    <col min="14341" max="14341" width="9.85546875" style="64" bestFit="1" customWidth="1"/>
    <col min="14342" max="14342" width="11.7109375" style="64" bestFit="1" customWidth="1"/>
    <col min="14343" max="14596" width="9.140625" style="64"/>
    <col min="14597" max="14597" width="9.85546875" style="64" bestFit="1" customWidth="1"/>
    <col min="14598" max="14598" width="11.7109375" style="64" bestFit="1" customWidth="1"/>
    <col min="14599" max="14852" width="9.140625" style="64"/>
    <col min="14853" max="14853" width="9.85546875" style="64" bestFit="1" customWidth="1"/>
    <col min="14854" max="14854" width="11.7109375" style="64" bestFit="1" customWidth="1"/>
    <col min="14855" max="15108" width="9.140625" style="64"/>
    <col min="15109" max="15109" width="9.85546875" style="64" bestFit="1" customWidth="1"/>
    <col min="15110" max="15110" width="11.7109375" style="64" bestFit="1" customWidth="1"/>
    <col min="15111" max="15364" width="9.140625" style="64"/>
    <col min="15365" max="15365" width="9.85546875" style="64" bestFit="1" customWidth="1"/>
    <col min="15366" max="15366" width="11.7109375" style="64" bestFit="1" customWidth="1"/>
    <col min="15367" max="15620" width="9.140625" style="64"/>
    <col min="15621" max="15621" width="9.85546875" style="64" bestFit="1" customWidth="1"/>
    <col min="15622" max="15622" width="11.7109375" style="64" bestFit="1" customWidth="1"/>
    <col min="15623" max="15876" width="9.140625" style="64"/>
    <col min="15877" max="15877" width="9.85546875" style="64" bestFit="1" customWidth="1"/>
    <col min="15878" max="15878" width="11.7109375" style="64" bestFit="1" customWidth="1"/>
    <col min="15879" max="16132" width="9.140625" style="64"/>
    <col min="16133" max="16133" width="9.85546875" style="64" bestFit="1" customWidth="1"/>
    <col min="16134" max="16134" width="11.7109375" style="64" bestFit="1" customWidth="1"/>
    <col min="16135" max="16384" width="9.140625" style="64"/>
  </cols>
  <sheetData>
    <row r="1" spans="1:11" x14ac:dyDescent="0.2">
      <c r="A1" s="215" t="s">
        <v>4</v>
      </c>
      <c r="B1" s="216"/>
      <c r="C1" s="216"/>
      <c r="D1" s="216"/>
      <c r="E1" s="216"/>
      <c r="F1" s="216"/>
      <c r="G1" s="216"/>
      <c r="H1" s="216"/>
    </row>
    <row r="2" spans="1:11" x14ac:dyDescent="0.2">
      <c r="A2" s="217" t="s">
        <v>303</v>
      </c>
      <c r="B2" s="218"/>
      <c r="C2" s="218"/>
      <c r="D2" s="218"/>
      <c r="E2" s="218"/>
      <c r="F2" s="218"/>
      <c r="G2" s="218"/>
      <c r="H2" s="218"/>
    </row>
    <row r="3" spans="1:11" x14ac:dyDescent="0.2">
      <c r="A3" s="205" t="s">
        <v>283</v>
      </c>
      <c r="B3" s="206"/>
      <c r="C3" s="206"/>
      <c r="D3" s="206"/>
      <c r="E3" s="206"/>
      <c r="F3" s="206"/>
      <c r="G3" s="206"/>
      <c r="H3" s="206"/>
      <c r="I3" s="206"/>
      <c r="J3" s="207"/>
      <c r="K3" s="207"/>
    </row>
    <row r="4" spans="1:11" x14ac:dyDescent="0.2">
      <c r="A4" s="208" t="s">
        <v>301</v>
      </c>
      <c r="B4" s="209"/>
      <c r="C4" s="209"/>
      <c r="D4" s="209"/>
      <c r="E4" s="209"/>
      <c r="F4" s="209"/>
      <c r="G4" s="209"/>
      <c r="H4" s="209"/>
      <c r="I4" s="209"/>
      <c r="J4" s="210"/>
      <c r="K4" s="210"/>
    </row>
    <row r="5" spans="1:11" x14ac:dyDescent="0.2">
      <c r="A5" s="211" t="s">
        <v>2</v>
      </c>
      <c r="B5" s="212"/>
      <c r="C5" s="212"/>
      <c r="D5" s="212"/>
      <c r="E5" s="212"/>
      <c r="F5" s="212"/>
      <c r="G5" s="211" t="s">
        <v>5</v>
      </c>
      <c r="H5" s="191" t="s">
        <v>194</v>
      </c>
      <c r="I5" s="192"/>
      <c r="J5" s="191" t="s">
        <v>190</v>
      </c>
      <c r="K5" s="192"/>
    </row>
    <row r="6" spans="1:11" x14ac:dyDescent="0.2">
      <c r="A6" s="212"/>
      <c r="B6" s="212"/>
      <c r="C6" s="212"/>
      <c r="D6" s="212"/>
      <c r="E6" s="212"/>
      <c r="F6" s="212"/>
      <c r="G6" s="212"/>
      <c r="H6" s="48" t="s">
        <v>191</v>
      </c>
      <c r="I6" s="48" t="s">
        <v>192</v>
      </c>
      <c r="J6" s="48" t="s">
        <v>191</v>
      </c>
      <c r="K6" s="48" t="s">
        <v>192</v>
      </c>
    </row>
    <row r="7" spans="1:11" x14ac:dyDescent="0.2">
      <c r="A7" s="193">
        <v>1</v>
      </c>
      <c r="B7" s="194"/>
      <c r="C7" s="194"/>
      <c r="D7" s="194"/>
      <c r="E7" s="194"/>
      <c r="F7" s="194"/>
      <c r="G7" s="47">
        <v>2</v>
      </c>
      <c r="H7" s="48">
        <v>3</v>
      </c>
      <c r="I7" s="48">
        <v>4</v>
      </c>
      <c r="J7" s="48">
        <v>5</v>
      </c>
      <c r="K7" s="48">
        <v>6</v>
      </c>
    </row>
    <row r="8" spans="1:11" x14ac:dyDescent="0.2">
      <c r="A8" s="199" t="s">
        <v>66</v>
      </c>
      <c r="B8" s="199"/>
      <c r="C8" s="199"/>
      <c r="D8" s="199"/>
      <c r="E8" s="199"/>
      <c r="F8" s="199"/>
      <c r="G8" s="67">
        <v>1</v>
      </c>
      <c r="H8" s="68">
        <v>4106074</v>
      </c>
      <c r="I8" s="68">
        <v>4106074</v>
      </c>
      <c r="J8" s="68">
        <v>5857263</v>
      </c>
      <c r="K8" s="68">
        <v>5857263</v>
      </c>
    </row>
    <row r="9" spans="1:11" x14ac:dyDescent="0.2">
      <c r="A9" s="199" t="s">
        <v>65</v>
      </c>
      <c r="B9" s="199"/>
      <c r="C9" s="199"/>
      <c r="D9" s="199"/>
      <c r="E9" s="199"/>
      <c r="F9" s="199"/>
      <c r="G9" s="67">
        <v>2</v>
      </c>
      <c r="H9" s="68">
        <v>345912</v>
      </c>
      <c r="I9" s="68">
        <v>345912</v>
      </c>
      <c r="J9" s="68">
        <v>1593005</v>
      </c>
      <c r="K9" s="68">
        <v>1593005</v>
      </c>
    </row>
    <row r="10" spans="1:11" x14ac:dyDescent="0.2">
      <c r="A10" s="199" t="s">
        <v>67</v>
      </c>
      <c r="B10" s="199"/>
      <c r="C10" s="199"/>
      <c r="D10" s="199"/>
      <c r="E10" s="199"/>
      <c r="F10" s="199"/>
      <c r="G10" s="67">
        <v>3</v>
      </c>
      <c r="H10" s="68">
        <v>0</v>
      </c>
      <c r="I10" s="68">
        <v>0</v>
      </c>
      <c r="J10" s="68">
        <v>0</v>
      </c>
      <c r="K10" s="68">
        <v>0</v>
      </c>
    </row>
    <row r="11" spans="1:11" x14ac:dyDescent="0.2">
      <c r="A11" s="199" t="s">
        <v>68</v>
      </c>
      <c r="B11" s="199"/>
      <c r="C11" s="199"/>
      <c r="D11" s="199"/>
      <c r="E11" s="199"/>
      <c r="F11" s="199"/>
      <c r="G11" s="67">
        <v>4</v>
      </c>
      <c r="H11" s="68">
        <v>0</v>
      </c>
      <c r="I11" s="68">
        <v>0</v>
      </c>
      <c r="J11" s="68">
        <v>0</v>
      </c>
      <c r="K11" s="68">
        <v>0</v>
      </c>
    </row>
    <row r="12" spans="1:11" x14ac:dyDescent="0.2">
      <c r="A12" s="199" t="s">
        <v>69</v>
      </c>
      <c r="B12" s="199"/>
      <c r="C12" s="199"/>
      <c r="D12" s="199"/>
      <c r="E12" s="199"/>
      <c r="F12" s="199"/>
      <c r="G12" s="67">
        <v>5</v>
      </c>
      <c r="H12" s="68">
        <v>1041641</v>
      </c>
      <c r="I12" s="68">
        <v>1041641</v>
      </c>
      <c r="J12" s="68">
        <v>1167755</v>
      </c>
      <c r="K12" s="68">
        <v>1167755</v>
      </c>
    </row>
    <row r="13" spans="1:11" ht="12.6" customHeight="1" x14ac:dyDescent="0.2">
      <c r="A13" s="199" t="s">
        <v>70</v>
      </c>
      <c r="B13" s="199"/>
      <c r="C13" s="199"/>
      <c r="D13" s="199"/>
      <c r="E13" s="199"/>
      <c r="F13" s="199"/>
      <c r="G13" s="67">
        <v>6</v>
      </c>
      <c r="H13" s="68">
        <v>281249</v>
      </c>
      <c r="I13" s="68">
        <v>281249</v>
      </c>
      <c r="J13" s="68">
        <v>333246</v>
      </c>
      <c r="K13" s="68">
        <v>333246</v>
      </c>
    </row>
    <row r="14" spans="1:11" ht="35.450000000000003" customHeight="1" x14ac:dyDescent="0.2">
      <c r="A14" s="199" t="s">
        <v>71</v>
      </c>
      <c r="B14" s="199"/>
      <c r="C14" s="199"/>
      <c r="D14" s="199"/>
      <c r="E14" s="199"/>
      <c r="F14" s="199"/>
      <c r="G14" s="67">
        <v>7</v>
      </c>
      <c r="H14" s="68">
        <v>0</v>
      </c>
      <c r="I14" s="68">
        <v>0</v>
      </c>
      <c r="J14" s="68">
        <v>0</v>
      </c>
      <c r="K14" s="68">
        <v>0</v>
      </c>
    </row>
    <row r="15" spans="1:11" ht="28.9" customHeight="1" x14ac:dyDescent="0.2">
      <c r="A15" s="199" t="s">
        <v>72</v>
      </c>
      <c r="B15" s="199"/>
      <c r="C15" s="199"/>
      <c r="D15" s="199"/>
      <c r="E15" s="199"/>
      <c r="F15" s="199"/>
      <c r="G15" s="67">
        <v>8</v>
      </c>
      <c r="H15" s="68">
        <v>-1305</v>
      </c>
      <c r="I15" s="68">
        <v>-1305</v>
      </c>
      <c r="J15" s="68">
        <v>67998</v>
      </c>
      <c r="K15" s="68">
        <v>67998</v>
      </c>
    </row>
    <row r="16" spans="1:11" ht="28.9" customHeight="1" x14ac:dyDescent="0.2">
      <c r="A16" s="199" t="s">
        <v>73</v>
      </c>
      <c r="B16" s="199"/>
      <c r="C16" s="199"/>
      <c r="D16" s="199"/>
      <c r="E16" s="199"/>
      <c r="F16" s="199"/>
      <c r="G16" s="67">
        <v>9</v>
      </c>
      <c r="H16" s="68">
        <v>0</v>
      </c>
      <c r="I16" s="68">
        <v>0</v>
      </c>
      <c r="J16" s="68">
        <v>0</v>
      </c>
      <c r="K16" s="68">
        <v>0</v>
      </c>
    </row>
    <row r="17" spans="1:11" ht="28.9" customHeight="1" x14ac:dyDescent="0.2">
      <c r="A17" s="199" t="s">
        <v>245</v>
      </c>
      <c r="B17" s="199"/>
      <c r="C17" s="199"/>
      <c r="D17" s="199"/>
      <c r="E17" s="199"/>
      <c r="F17" s="199"/>
      <c r="G17" s="67">
        <v>10</v>
      </c>
      <c r="H17" s="68">
        <v>-97835</v>
      </c>
      <c r="I17" s="68">
        <v>-97835</v>
      </c>
      <c r="J17" s="68">
        <v>-20631</v>
      </c>
      <c r="K17" s="68">
        <v>-20631</v>
      </c>
    </row>
    <row r="18" spans="1:11" x14ac:dyDescent="0.2">
      <c r="A18" s="199" t="s">
        <v>74</v>
      </c>
      <c r="B18" s="199"/>
      <c r="C18" s="199"/>
      <c r="D18" s="199"/>
      <c r="E18" s="199"/>
      <c r="F18" s="199"/>
      <c r="G18" s="67">
        <v>11</v>
      </c>
      <c r="H18" s="68">
        <v>0</v>
      </c>
      <c r="I18" s="68">
        <v>0</v>
      </c>
      <c r="J18" s="68">
        <v>0</v>
      </c>
      <c r="K18" s="68">
        <v>0</v>
      </c>
    </row>
    <row r="19" spans="1:11" x14ac:dyDescent="0.2">
      <c r="A19" s="199" t="s">
        <v>75</v>
      </c>
      <c r="B19" s="199"/>
      <c r="C19" s="199"/>
      <c r="D19" s="199"/>
      <c r="E19" s="199"/>
      <c r="F19" s="199"/>
      <c r="G19" s="67">
        <v>12</v>
      </c>
      <c r="H19" s="68">
        <v>-74671</v>
      </c>
      <c r="I19" s="68">
        <v>-74671</v>
      </c>
      <c r="J19" s="68">
        <v>-2174</v>
      </c>
      <c r="K19" s="68">
        <v>-2174</v>
      </c>
    </row>
    <row r="20" spans="1:11" ht="25.5" customHeight="1" x14ac:dyDescent="0.2">
      <c r="A20" s="199" t="s">
        <v>246</v>
      </c>
      <c r="B20" s="199"/>
      <c r="C20" s="199"/>
      <c r="D20" s="199"/>
      <c r="E20" s="199"/>
      <c r="F20" s="199"/>
      <c r="G20" s="67">
        <v>13</v>
      </c>
      <c r="H20" s="68">
        <v>0</v>
      </c>
      <c r="I20" s="68">
        <v>0</v>
      </c>
      <c r="J20" s="68">
        <v>0</v>
      </c>
      <c r="K20" s="68">
        <v>0</v>
      </c>
    </row>
    <row r="21" spans="1:11" ht="25.5" customHeight="1" x14ac:dyDescent="0.2">
      <c r="A21" s="199" t="s">
        <v>76</v>
      </c>
      <c r="B21" s="199"/>
      <c r="C21" s="199"/>
      <c r="D21" s="199"/>
      <c r="E21" s="199"/>
      <c r="F21" s="199"/>
      <c r="G21" s="67">
        <v>14</v>
      </c>
      <c r="H21" s="68">
        <v>0</v>
      </c>
      <c r="I21" s="68">
        <v>0</v>
      </c>
      <c r="J21" s="68">
        <v>0</v>
      </c>
      <c r="K21" s="68">
        <v>0</v>
      </c>
    </row>
    <row r="22" spans="1:11" x14ac:dyDescent="0.2">
      <c r="A22" s="199" t="s">
        <v>77</v>
      </c>
      <c r="B22" s="199"/>
      <c r="C22" s="199"/>
      <c r="D22" s="199"/>
      <c r="E22" s="199"/>
      <c r="F22" s="199"/>
      <c r="G22" s="67">
        <v>15</v>
      </c>
      <c r="H22" s="68">
        <v>157931</v>
      </c>
      <c r="I22" s="68">
        <v>157931</v>
      </c>
      <c r="J22" s="68">
        <v>134023</v>
      </c>
      <c r="K22" s="68">
        <v>134023</v>
      </c>
    </row>
    <row r="23" spans="1:11" x14ac:dyDescent="0.2">
      <c r="A23" s="199" t="s">
        <v>78</v>
      </c>
      <c r="B23" s="199"/>
      <c r="C23" s="199"/>
      <c r="D23" s="199"/>
      <c r="E23" s="199"/>
      <c r="F23" s="199"/>
      <c r="G23" s="67">
        <v>16</v>
      </c>
      <c r="H23" s="68">
        <v>55422</v>
      </c>
      <c r="I23" s="68">
        <v>55422</v>
      </c>
      <c r="J23" s="68">
        <v>70664</v>
      </c>
      <c r="K23" s="68">
        <v>70664</v>
      </c>
    </row>
    <row r="24" spans="1:11" ht="25.15" customHeight="1" x14ac:dyDescent="0.2">
      <c r="A24" s="213" t="s">
        <v>247</v>
      </c>
      <c r="B24" s="213"/>
      <c r="C24" s="213"/>
      <c r="D24" s="213"/>
      <c r="E24" s="213"/>
      <c r="F24" s="213"/>
      <c r="G24" s="69">
        <v>17</v>
      </c>
      <c r="H24" s="70">
        <f>H8-H9-H10+H11+H12-H13+H14+H15+H16+H17+H18+H19+H20+H22-H23+H21</f>
        <v>4449252</v>
      </c>
      <c r="I24" s="70">
        <f>I8-I9-I10+I11+I12-I13+I14+I15+I16+I17+I18+I19+I20+I22-I23+I21</f>
        <v>4449252</v>
      </c>
      <c r="J24" s="70">
        <f t="shared" ref="J24:K24" si="0">J8-J9-J10+J11+J12-J13+J14+J15+J16+J17+J18+J19+J20+J22-J23+J21</f>
        <v>5207319</v>
      </c>
      <c r="K24" s="70">
        <f t="shared" si="0"/>
        <v>5207319</v>
      </c>
    </row>
    <row r="25" spans="1:11" x14ac:dyDescent="0.2">
      <c r="A25" s="199" t="s">
        <v>79</v>
      </c>
      <c r="B25" s="199"/>
      <c r="C25" s="199"/>
      <c r="D25" s="199"/>
      <c r="E25" s="199"/>
      <c r="F25" s="199"/>
      <c r="G25" s="67">
        <v>18</v>
      </c>
      <c r="H25" s="68">
        <v>2272617</v>
      </c>
      <c r="I25" s="68">
        <v>2272617</v>
      </c>
      <c r="J25" s="68">
        <v>2652327</v>
      </c>
      <c r="K25" s="68">
        <v>2652327</v>
      </c>
    </row>
    <row r="26" spans="1:11" ht="24" customHeight="1" x14ac:dyDescent="0.2">
      <c r="A26" s="199" t="s">
        <v>238</v>
      </c>
      <c r="B26" s="199"/>
      <c r="C26" s="199"/>
      <c r="D26" s="199"/>
      <c r="E26" s="199"/>
      <c r="F26" s="199"/>
      <c r="G26" s="67">
        <v>19</v>
      </c>
      <c r="H26" s="68">
        <v>7823</v>
      </c>
      <c r="I26" s="68">
        <v>7823</v>
      </c>
      <c r="J26" s="68">
        <v>180000</v>
      </c>
      <c r="K26" s="68">
        <v>180000</v>
      </c>
    </row>
    <row r="27" spans="1:11" x14ac:dyDescent="0.2">
      <c r="A27" s="199" t="s">
        <v>80</v>
      </c>
      <c r="B27" s="199"/>
      <c r="C27" s="199"/>
      <c r="D27" s="199"/>
      <c r="E27" s="199"/>
      <c r="F27" s="199"/>
      <c r="G27" s="67">
        <v>20</v>
      </c>
      <c r="H27" s="68">
        <v>288652</v>
      </c>
      <c r="I27" s="68">
        <v>288652</v>
      </c>
      <c r="J27" s="68">
        <v>296108</v>
      </c>
      <c r="K27" s="68">
        <v>296108</v>
      </c>
    </row>
    <row r="28" spans="1:11" x14ac:dyDescent="0.2">
      <c r="A28" s="199" t="s">
        <v>81</v>
      </c>
      <c r="B28" s="199"/>
      <c r="C28" s="199"/>
      <c r="D28" s="199"/>
      <c r="E28" s="199"/>
      <c r="F28" s="199"/>
      <c r="G28" s="67">
        <v>21</v>
      </c>
      <c r="H28" s="68">
        <v>0</v>
      </c>
      <c r="I28" s="68">
        <v>0</v>
      </c>
      <c r="J28" s="68">
        <v>0</v>
      </c>
      <c r="K28" s="68">
        <v>0</v>
      </c>
    </row>
    <row r="29" spans="1:11" x14ac:dyDescent="0.2">
      <c r="A29" s="199" t="s">
        <v>248</v>
      </c>
      <c r="B29" s="199"/>
      <c r="C29" s="199"/>
      <c r="D29" s="199"/>
      <c r="E29" s="199"/>
      <c r="F29" s="199"/>
      <c r="G29" s="67">
        <v>22</v>
      </c>
      <c r="H29" s="68">
        <v>-20392</v>
      </c>
      <c r="I29" s="68">
        <v>-20392</v>
      </c>
      <c r="J29" s="68">
        <v>736</v>
      </c>
      <c r="K29" s="68">
        <v>736</v>
      </c>
    </row>
    <row r="30" spans="1:11" ht="35.25" customHeight="1" x14ac:dyDescent="0.2">
      <c r="A30" s="199" t="s">
        <v>249</v>
      </c>
      <c r="B30" s="199"/>
      <c r="C30" s="199"/>
      <c r="D30" s="199"/>
      <c r="E30" s="199"/>
      <c r="F30" s="199"/>
      <c r="G30" s="67">
        <v>23</v>
      </c>
      <c r="H30" s="68">
        <v>-135815</v>
      </c>
      <c r="I30" s="68">
        <v>-135815</v>
      </c>
      <c r="J30" s="68">
        <v>-42817</v>
      </c>
      <c r="K30" s="68">
        <v>-42817</v>
      </c>
    </row>
    <row r="31" spans="1:11" ht="26.45" customHeight="1" x14ac:dyDescent="0.2">
      <c r="A31" s="199" t="s">
        <v>82</v>
      </c>
      <c r="B31" s="199"/>
      <c r="C31" s="199"/>
      <c r="D31" s="199"/>
      <c r="E31" s="199"/>
      <c r="F31" s="199"/>
      <c r="G31" s="67">
        <v>24</v>
      </c>
      <c r="H31" s="68">
        <v>0</v>
      </c>
      <c r="I31" s="68">
        <v>0</v>
      </c>
      <c r="J31" s="68">
        <v>0</v>
      </c>
      <c r="K31" s="68">
        <v>0</v>
      </c>
    </row>
    <row r="32" spans="1:11" ht="26.45" customHeight="1" x14ac:dyDescent="0.2">
      <c r="A32" s="199" t="s">
        <v>83</v>
      </c>
      <c r="B32" s="199"/>
      <c r="C32" s="199"/>
      <c r="D32" s="199"/>
      <c r="E32" s="199"/>
      <c r="F32" s="199"/>
      <c r="G32" s="67">
        <v>25</v>
      </c>
      <c r="H32" s="68">
        <v>0</v>
      </c>
      <c r="I32" s="68">
        <v>0</v>
      </c>
      <c r="J32" s="68">
        <v>0</v>
      </c>
      <c r="K32" s="68">
        <v>0</v>
      </c>
    </row>
    <row r="33" spans="1:11" ht="14.45" customHeight="1" x14ac:dyDescent="0.2">
      <c r="A33" s="199" t="s">
        <v>84</v>
      </c>
      <c r="B33" s="199"/>
      <c r="C33" s="199"/>
      <c r="D33" s="199"/>
      <c r="E33" s="199"/>
      <c r="F33" s="199"/>
      <c r="G33" s="67">
        <v>26</v>
      </c>
      <c r="H33" s="68">
        <v>0</v>
      </c>
      <c r="I33" s="68">
        <v>0</v>
      </c>
      <c r="J33" s="68">
        <v>0</v>
      </c>
      <c r="K33" s="68">
        <v>0</v>
      </c>
    </row>
    <row r="34" spans="1:11" ht="25.5" customHeight="1" x14ac:dyDescent="0.2">
      <c r="A34" s="199" t="s">
        <v>250</v>
      </c>
      <c r="B34" s="199"/>
      <c r="C34" s="199"/>
      <c r="D34" s="199"/>
      <c r="E34" s="199"/>
      <c r="F34" s="199"/>
      <c r="G34" s="67">
        <v>27</v>
      </c>
      <c r="H34" s="68">
        <v>0</v>
      </c>
      <c r="I34" s="68">
        <v>0</v>
      </c>
      <c r="J34" s="68">
        <v>0</v>
      </c>
      <c r="K34" s="68">
        <v>0</v>
      </c>
    </row>
    <row r="35" spans="1:11" ht="37.5" customHeight="1" x14ac:dyDescent="0.2">
      <c r="A35" s="199" t="s">
        <v>85</v>
      </c>
      <c r="B35" s="199"/>
      <c r="C35" s="199"/>
      <c r="D35" s="199"/>
      <c r="E35" s="199"/>
      <c r="F35" s="199"/>
      <c r="G35" s="67">
        <v>28</v>
      </c>
      <c r="H35" s="68">
        <v>3915</v>
      </c>
      <c r="I35" s="68">
        <v>3915</v>
      </c>
      <c r="J35" s="68">
        <v>284897</v>
      </c>
      <c r="K35" s="68">
        <v>284897</v>
      </c>
    </row>
    <row r="36" spans="1:11" ht="27.75" customHeight="1" x14ac:dyDescent="0.2">
      <c r="A36" s="214" t="s">
        <v>251</v>
      </c>
      <c r="B36" s="214"/>
      <c r="C36" s="214"/>
      <c r="D36" s="214"/>
      <c r="E36" s="214"/>
      <c r="F36" s="214"/>
      <c r="G36" s="69">
        <v>29</v>
      </c>
      <c r="H36" s="70">
        <f>H24-H25-H26+H28-H27-H29-H30-H31-H32+H33+H34+H35</f>
        <v>2040282</v>
      </c>
      <c r="I36" s="70">
        <f>I24-I25-I26+I28-I27-I29-I30-I31-I32+I33+I34+I35</f>
        <v>2040282</v>
      </c>
      <c r="J36" s="70">
        <f t="shared" ref="J36:K36" si="1">J24-J25-J26+J28-J27-J29-J30-J31-J32+J33+J34+J35</f>
        <v>2405862</v>
      </c>
      <c r="K36" s="70">
        <f t="shared" si="1"/>
        <v>2405862</v>
      </c>
    </row>
    <row r="37" spans="1:11" ht="25.5" customHeight="1" x14ac:dyDescent="0.2">
      <c r="A37" s="199" t="s">
        <v>252</v>
      </c>
      <c r="B37" s="199"/>
      <c r="C37" s="199"/>
      <c r="D37" s="199"/>
      <c r="E37" s="199"/>
      <c r="F37" s="199"/>
      <c r="G37" s="67">
        <v>30</v>
      </c>
      <c r="H37" s="68">
        <v>367251</v>
      </c>
      <c r="I37" s="68">
        <v>367251</v>
      </c>
      <c r="J37" s="68">
        <v>433055</v>
      </c>
      <c r="K37" s="68">
        <v>433055</v>
      </c>
    </row>
    <row r="38" spans="1:11" ht="26.25" customHeight="1" x14ac:dyDescent="0.2">
      <c r="A38" s="214" t="s">
        <v>253</v>
      </c>
      <c r="B38" s="214"/>
      <c r="C38" s="214"/>
      <c r="D38" s="214"/>
      <c r="E38" s="214"/>
      <c r="F38" s="214"/>
      <c r="G38" s="69">
        <v>31</v>
      </c>
      <c r="H38" s="70">
        <f>H36-H37</f>
        <v>1673031</v>
      </c>
      <c r="I38" s="70">
        <f>I36-I37</f>
        <v>1673031</v>
      </c>
      <c r="J38" s="70">
        <f t="shared" ref="J38:K38" si="2">J36-J37</f>
        <v>1972807</v>
      </c>
      <c r="K38" s="70">
        <f t="shared" si="2"/>
        <v>1972807</v>
      </c>
    </row>
    <row r="39" spans="1:11" ht="29.25" customHeight="1" x14ac:dyDescent="0.2">
      <c r="A39" s="214" t="s">
        <v>254</v>
      </c>
      <c r="B39" s="214"/>
      <c r="C39" s="214"/>
      <c r="D39" s="214"/>
      <c r="E39" s="214"/>
      <c r="F39" s="214"/>
      <c r="G39" s="69">
        <v>32</v>
      </c>
      <c r="H39" s="70">
        <f>H40-H41</f>
        <v>0</v>
      </c>
      <c r="I39" s="70">
        <f>I40-I41</f>
        <v>0</v>
      </c>
      <c r="J39" s="70">
        <f t="shared" ref="J39:K39" si="3">J40-J41</f>
        <v>0</v>
      </c>
      <c r="K39" s="70">
        <f t="shared" si="3"/>
        <v>0</v>
      </c>
    </row>
    <row r="40" spans="1:11" ht="27.75" customHeight="1" x14ac:dyDescent="0.2">
      <c r="A40" s="199" t="s">
        <v>86</v>
      </c>
      <c r="B40" s="199"/>
      <c r="C40" s="199"/>
      <c r="D40" s="199"/>
      <c r="E40" s="199"/>
      <c r="F40" s="199"/>
      <c r="G40" s="67">
        <v>33</v>
      </c>
      <c r="H40" s="68">
        <v>0</v>
      </c>
      <c r="I40" s="68">
        <v>0</v>
      </c>
      <c r="J40" s="68">
        <v>0</v>
      </c>
      <c r="K40" s="68">
        <v>0</v>
      </c>
    </row>
    <row r="41" spans="1:11" ht="22.9" customHeight="1" x14ac:dyDescent="0.2">
      <c r="A41" s="199" t="s">
        <v>87</v>
      </c>
      <c r="B41" s="199"/>
      <c r="C41" s="199"/>
      <c r="D41" s="199"/>
      <c r="E41" s="199"/>
      <c r="F41" s="199"/>
      <c r="G41" s="67">
        <v>34</v>
      </c>
      <c r="H41" s="68">
        <v>0</v>
      </c>
      <c r="I41" s="68">
        <v>0</v>
      </c>
      <c r="J41" s="68">
        <v>0</v>
      </c>
      <c r="K41" s="68">
        <v>0</v>
      </c>
    </row>
    <row r="42" spans="1:11" x14ac:dyDescent="0.2">
      <c r="A42" s="214" t="s">
        <v>255</v>
      </c>
      <c r="B42" s="214"/>
      <c r="C42" s="214"/>
      <c r="D42" s="214"/>
      <c r="E42" s="214"/>
      <c r="F42" s="214"/>
      <c r="G42" s="69">
        <v>35</v>
      </c>
      <c r="H42" s="70">
        <f>H38+H39</f>
        <v>1673031</v>
      </c>
      <c r="I42" s="70">
        <f>I38+I39</f>
        <v>1673031</v>
      </c>
      <c r="J42" s="70">
        <f t="shared" ref="J42:K42" si="4">J38+J39</f>
        <v>1972807</v>
      </c>
      <c r="K42" s="70">
        <f t="shared" si="4"/>
        <v>1972807</v>
      </c>
    </row>
    <row r="43" spans="1:11" x14ac:dyDescent="0.2">
      <c r="A43" s="199" t="s">
        <v>88</v>
      </c>
      <c r="B43" s="199"/>
      <c r="C43" s="199"/>
      <c r="D43" s="199"/>
      <c r="E43" s="199"/>
      <c r="F43" s="199"/>
      <c r="G43" s="67">
        <v>36</v>
      </c>
      <c r="H43" s="68">
        <v>0</v>
      </c>
      <c r="I43" s="68">
        <v>0</v>
      </c>
      <c r="J43" s="68">
        <v>0</v>
      </c>
      <c r="K43" s="68">
        <v>0</v>
      </c>
    </row>
    <row r="44" spans="1:11" x14ac:dyDescent="0.2">
      <c r="A44" s="199" t="s">
        <v>89</v>
      </c>
      <c r="B44" s="199"/>
      <c r="C44" s="199"/>
      <c r="D44" s="199"/>
      <c r="E44" s="199"/>
      <c r="F44" s="199"/>
      <c r="G44" s="67">
        <v>37</v>
      </c>
      <c r="H44" s="68">
        <f>+H42</f>
        <v>1673031</v>
      </c>
      <c r="I44" s="68">
        <f>+I42</f>
        <v>1673031</v>
      </c>
      <c r="J44" s="68">
        <f>+J42</f>
        <v>1972807</v>
      </c>
      <c r="K44" s="68">
        <f>+K42</f>
        <v>1972807</v>
      </c>
    </row>
    <row r="45" spans="1:11" x14ac:dyDescent="0.2">
      <c r="A45" s="201" t="s">
        <v>14</v>
      </c>
      <c r="B45" s="202"/>
      <c r="C45" s="202"/>
      <c r="D45" s="202"/>
      <c r="E45" s="202"/>
      <c r="F45" s="202"/>
      <c r="G45" s="203"/>
      <c r="H45" s="203"/>
      <c r="I45" s="203"/>
      <c r="J45" s="204"/>
      <c r="K45" s="204"/>
    </row>
    <row r="46" spans="1:11" x14ac:dyDescent="0.2">
      <c r="A46" s="200" t="s">
        <v>90</v>
      </c>
      <c r="B46" s="200"/>
      <c r="C46" s="200"/>
      <c r="D46" s="200"/>
      <c r="E46" s="200"/>
      <c r="F46" s="200"/>
      <c r="G46" s="67">
        <v>38</v>
      </c>
      <c r="H46" s="71">
        <f>H42</f>
        <v>1673031</v>
      </c>
      <c r="I46" s="71">
        <f>I42</f>
        <v>1673031</v>
      </c>
      <c r="J46" s="71">
        <f t="shared" ref="J46:K46" si="5">J42</f>
        <v>1972807</v>
      </c>
      <c r="K46" s="71">
        <f t="shared" si="5"/>
        <v>1972807</v>
      </c>
    </row>
    <row r="47" spans="1:11" x14ac:dyDescent="0.2">
      <c r="A47" s="213" t="s">
        <v>256</v>
      </c>
      <c r="B47" s="213"/>
      <c r="C47" s="213"/>
      <c r="D47" s="213"/>
      <c r="E47" s="213"/>
      <c r="F47" s="213"/>
      <c r="G47" s="69">
        <v>39</v>
      </c>
      <c r="H47" s="70">
        <f>H48+H60</f>
        <v>5265216</v>
      </c>
      <c r="I47" s="70">
        <f>I48+I60</f>
        <v>5265216</v>
      </c>
      <c r="J47" s="70">
        <f t="shared" ref="J47:K47" si="6">J48+J60</f>
        <v>0</v>
      </c>
      <c r="K47" s="70">
        <f t="shared" si="6"/>
        <v>0</v>
      </c>
    </row>
    <row r="48" spans="1:11" ht="24.75" customHeight="1" x14ac:dyDescent="0.2">
      <c r="A48" s="196" t="s">
        <v>257</v>
      </c>
      <c r="B48" s="196"/>
      <c r="C48" s="196"/>
      <c r="D48" s="196"/>
      <c r="E48" s="196"/>
      <c r="F48" s="196"/>
      <c r="G48" s="69">
        <v>40</v>
      </c>
      <c r="H48" s="70">
        <f>SUM(H49:H55)+H58+H59</f>
        <v>0</v>
      </c>
      <c r="I48" s="70">
        <f>SUM(I49:I55)+I58+I59</f>
        <v>0</v>
      </c>
      <c r="J48" s="70">
        <f t="shared" ref="J48:K48" si="7">SUM(J49:J55)+J58+J59</f>
        <v>0</v>
      </c>
      <c r="K48" s="70">
        <f t="shared" si="7"/>
        <v>0</v>
      </c>
    </row>
    <row r="49" spans="1:11" x14ac:dyDescent="0.2">
      <c r="A49" s="198" t="s">
        <v>91</v>
      </c>
      <c r="B49" s="198"/>
      <c r="C49" s="198"/>
      <c r="D49" s="198"/>
      <c r="E49" s="198"/>
      <c r="F49" s="198"/>
      <c r="G49" s="67">
        <v>41</v>
      </c>
      <c r="H49" s="72">
        <v>0</v>
      </c>
      <c r="I49" s="72">
        <v>0</v>
      </c>
      <c r="J49" s="72">
        <v>0</v>
      </c>
      <c r="K49" s="72">
        <v>0</v>
      </c>
    </row>
    <row r="50" spans="1:11" x14ac:dyDescent="0.2">
      <c r="A50" s="198" t="s">
        <v>92</v>
      </c>
      <c r="B50" s="198"/>
      <c r="C50" s="198"/>
      <c r="D50" s="198"/>
      <c r="E50" s="198"/>
      <c r="F50" s="198"/>
      <c r="G50" s="67">
        <v>42</v>
      </c>
      <c r="H50" s="72">
        <v>0</v>
      </c>
      <c r="I50" s="72">
        <v>0</v>
      </c>
      <c r="J50" s="72">
        <v>0</v>
      </c>
      <c r="K50" s="72">
        <v>0</v>
      </c>
    </row>
    <row r="51" spans="1:11" ht="23.45" customHeight="1" x14ac:dyDescent="0.2">
      <c r="A51" s="198" t="s">
        <v>258</v>
      </c>
      <c r="B51" s="198"/>
      <c r="C51" s="198"/>
      <c r="D51" s="198"/>
      <c r="E51" s="198"/>
      <c r="F51" s="198"/>
      <c r="G51" s="67">
        <v>43</v>
      </c>
      <c r="H51" s="72">
        <v>0</v>
      </c>
      <c r="I51" s="72">
        <v>0</v>
      </c>
      <c r="J51" s="72">
        <v>0</v>
      </c>
      <c r="K51" s="72">
        <v>0</v>
      </c>
    </row>
    <row r="52" spans="1:11" ht="27" customHeight="1" x14ac:dyDescent="0.2">
      <c r="A52" s="198" t="s">
        <v>93</v>
      </c>
      <c r="B52" s="198"/>
      <c r="C52" s="198"/>
      <c r="D52" s="198"/>
      <c r="E52" s="198"/>
      <c r="F52" s="198"/>
      <c r="G52" s="67">
        <v>44</v>
      </c>
      <c r="H52" s="72">
        <v>0</v>
      </c>
      <c r="I52" s="72">
        <v>0</v>
      </c>
      <c r="J52" s="72">
        <v>0</v>
      </c>
      <c r="K52" s="72">
        <v>0</v>
      </c>
    </row>
    <row r="53" spans="1:11" ht="27" customHeight="1" x14ac:dyDescent="0.2">
      <c r="A53" s="198" t="s">
        <v>259</v>
      </c>
      <c r="B53" s="198"/>
      <c r="C53" s="198"/>
      <c r="D53" s="198"/>
      <c r="E53" s="198"/>
      <c r="F53" s="198"/>
      <c r="G53" s="67">
        <v>45</v>
      </c>
      <c r="H53" s="72">
        <v>0</v>
      </c>
      <c r="I53" s="72">
        <v>0</v>
      </c>
      <c r="J53" s="72">
        <v>0</v>
      </c>
      <c r="K53" s="72">
        <v>0</v>
      </c>
    </row>
    <row r="54" spans="1:11" ht="27.6" customHeight="1" x14ac:dyDescent="0.2">
      <c r="A54" s="198" t="s">
        <v>260</v>
      </c>
      <c r="B54" s="198"/>
      <c r="C54" s="198"/>
      <c r="D54" s="198"/>
      <c r="E54" s="198"/>
      <c r="F54" s="198"/>
      <c r="G54" s="67">
        <v>46</v>
      </c>
      <c r="H54" s="72">
        <v>0</v>
      </c>
      <c r="I54" s="72">
        <v>0</v>
      </c>
      <c r="J54" s="72">
        <v>0</v>
      </c>
      <c r="K54" s="72">
        <v>0</v>
      </c>
    </row>
    <row r="55" spans="1:11" ht="44.25" customHeight="1" x14ac:dyDescent="0.2">
      <c r="A55" s="195" t="s">
        <v>239</v>
      </c>
      <c r="B55" s="195"/>
      <c r="C55" s="195"/>
      <c r="D55" s="195"/>
      <c r="E55" s="195"/>
      <c r="F55" s="195"/>
      <c r="G55" s="67">
        <v>47</v>
      </c>
      <c r="H55" s="72">
        <v>0</v>
      </c>
      <c r="I55" s="72">
        <v>0</v>
      </c>
      <c r="J55" s="72">
        <v>0</v>
      </c>
      <c r="K55" s="72">
        <v>0</v>
      </c>
    </row>
    <row r="56" spans="1:11" ht="33" customHeight="1" x14ac:dyDescent="0.2">
      <c r="A56" s="195" t="s">
        <v>261</v>
      </c>
      <c r="B56" s="195"/>
      <c r="C56" s="195"/>
      <c r="D56" s="195"/>
      <c r="E56" s="195"/>
      <c r="F56" s="195"/>
      <c r="G56" s="67">
        <v>48</v>
      </c>
      <c r="H56" s="72">
        <v>0</v>
      </c>
      <c r="I56" s="72">
        <v>0</v>
      </c>
      <c r="J56" s="72">
        <v>0</v>
      </c>
      <c r="K56" s="72">
        <v>0</v>
      </c>
    </row>
    <row r="57" spans="1:11" ht="28.5" customHeight="1" x14ac:dyDescent="0.2">
      <c r="A57" s="195" t="s">
        <v>262</v>
      </c>
      <c r="B57" s="195"/>
      <c r="C57" s="195"/>
      <c r="D57" s="195"/>
      <c r="E57" s="195"/>
      <c r="F57" s="195"/>
      <c r="G57" s="67">
        <v>49</v>
      </c>
      <c r="H57" s="72">
        <v>0</v>
      </c>
      <c r="I57" s="72">
        <v>0</v>
      </c>
      <c r="J57" s="72">
        <v>0</v>
      </c>
      <c r="K57" s="72">
        <v>0</v>
      </c>
    </row>
    <row r="58" spans="1:11" ht="39" customHeight="1" x14ac:dyDescent="0.2">
      <c r="A58" s="195" t="s">
        <v>263</v>
      </c>
      <c r="B58" s="195"/>
      <c r="C58" s="195"/>
      <c r="D58" s="195"/>
      <c r="E58" s="195"/>
      <c r="F58" s="195"/>
      <c r="G58" s="67">
        <v>50</v>
      </c>
      <c r="H58" s="72">
        <v>0</v>
      </c>
      <c r="I58" s="72">
        <v>0</v>
      </c>
      <c r="J58" s="72">
        <v>0</v>
      </c>
      <c r="K58" s="72">
        <v>0</v>
      </c>
    </row>
    <row r="59" spans="1:11" ht="24" customHeight="1" x14ac:dyDescent="0.2">
      <c r="A59" s="195" t="s">
        <v>264</v>
      </c>
      <c r="B59" s="195"/>
      <c r="C59" s="195"/>
      <c r="D59" s="195"/>
      <c r="E59" s="195"/>
      <c r="F59" s="195"/>
      <c r="G59" s="67">
        <v>51</v>
      </c>
      <c r="H59" s="72">
        <v>0</v>
      </c>
      <c r="I59" s="72">
        <v>0</v>
      </c>
      <c r="J59" s="72">
        <v>0</v>
      </c>
      <c r="K59" s="72">
        <v>0</v>
      </c>
    </row>
    <row r="60" spans="1:11" ht="25.15" customHeight="1" x14ac:dyDescent="0.2">
      <c r="A60" s="196" t="s">
        <v>265</v>
      </c>
      <c r="B60" s="196"/>
      <c r="C60" s="196"/>
      <c r="D60" s="196"/>
      <c r="E60" s="196"/>
      <c r="F60" s="196"/>
      <c r="G60" s="69">
        <v>52</v>
      </c>
      <c r="H60" s="70">
        <f>SUM(H61:H68)</f>
        <v>5265216</v>
      </c>
      <c r="I60" s="70">
        <f>SUM(I61:I68)</f>
        <v>5265216</v>
      </c>
      <c r="J60" s="70">
        <f t="shared" ref="J60:K60" si="8">SUM(J61:J68)</f>
        <v>0</v>
      </c>
      <c r="K60" s="70">
        <f t="shared" si="8"/>
        <v>0</v>
      </c>
    </row>
    <row r="61" spans="1:11" ht="12.75" customHeight="1" x14ac:dyDescent="0.2">
      <c r="A61" s="195" t="s">
        <v>94</v>
      </c>
      <c r="B61" s="195"/>
      <c r="C61" s="195"/>
      <c r="D61" s="195"/>
      <c r="E61" s="195"/>
      <c r="F61" s="195"/>
      <c r="G61" s="67">
        <v>53</v>
      </c>
      <c r="H61" s="72">
        <v>0</v>
      </c>
      <c r="I61" s="72">
        <v>0</v>
      </c>
      <c r="J61" s="72">
        <v>0</v>
      </c>
      <c r="K61" s="72">
        <v>0</v>
      </c>
    </row>
    <row r="62" spans="1:11" ht="12.75" customHeight="1" x14ac:dyDescent="0.2">
      <c r="A62" s="195" t="s">
        <v>266</v>
      </c>
      <c r="B62" s="195"/>
      <c r="C62" s="195"/>
      <c r="D62" s="195"/>
      <c r="E62" s="195"/>
      <c r="F62" s="195"/>
      <c r="G62" s="67">
        <v>54</v>
      </c>
      <c r="H62" s="72">
        <v>0</v>
      </c>
      <c r="I62" s="72">
        <v>0</v>
      </c>
      <c r="J62" s="72">
        <v>0</v>
      </c>
      <c r="K62" s="72">
        <v>0</v>
      </c>
    </row>
    <row r="63" spans="1:11" ht="12.75" customHeight="1" x14ac:dyDescent="0.2">
      <c r="A63" s="195" t="s">
        <v>267</v>
      </c>
      <c r="B63" s="195"/>
      <c r="C63" s="195"/>
      <c r="D63" s="195"/>
      <c r="E63" s="195"/>
      <c r="F63" s="195"/>
      <c r="G63" s="67">
        <v>55</v>
      </c>
      <c r="H63" s="72">
        <v>0</v>
      </c>
      <c r="I63" s="72">
        <v>0</v>
      </c>
      <c r="J63" s="72">
        <v>0</v>
      </c>
      <c r="K63" s="72">
        <v>0</v>
      </c>
    </row>
    <row r="64" spans="1:11" ht="12.75" customHeight="1" x14ac:dyDescent="0.2">
      <c r="A64" s="195" t="s">
        <v>95</v>
      </c>
      <c r="B64" s="195"/>
      <c r="C64" s="195"/>
      <c r="D64" s="195"/>
      <c r="E64" s="195"/>
      <c r="F64" s="195"/>
      <c r="G64" s="67">
        <v>56</v>
      </c>
      <c r="H64" s="72">
        <v>0</v>
      </c>
      <c r="I64" s="72">
        <v>0</v>
      </c>
      <c r="J64" s="72">
        <v>0</v>
      </c>
      <c r="K64" s="72">
        <v>0</v>
      </c>
    </row>
    <row r="65" spans="1:11" ht="25.5" customHeight="1" x14ac:dyDescent="0.2">
      <c r="A65" s="195" t="s">
        <v>96</v>
      </c>
      <c r="B65" s="195"/>
      <c r="C65" s="195"/>
      <c r="D65" s="195"/>
      <c r="E65" s="195"/>
      <c r="F65" s="195"/>
      <c r="G65" s="67">
        <v>57</v>
      </c>
      <c r="H65" s="72">
        <v>5257542</v>
      </c>
      <c r="I65" s="72">
        <v>5257542</v>
      </c>
      <c r="J65" s="72">
        <v>0</v>
      </c>
      <c r="K65" s="72">
        <v>0</v>
      </c>
    </row>
    <row r="66" spans="1:11" ht="12.75" customHeight="1" x14ac:dyDescent="0.2">
      <c r="A66" s="195" t="s">
        <v>93</v>
      </c>
      <c r="B66" s="195"/>
      <c r="C66" s="195"/>
      <c r="D66" s="195"/>
      <c r="E66" s="195"/>
      <c r="F66" s="195"/>
      <c r="G66" s="67">
        <v>58</v>
      </c>
      <c r="H66" s="72">
        <v>0</v>
      </c>
      <c r="I66" s="72">
        <v>0</v>
      </c>
      <c r="J66" s="72">
        <v>0</v>
      </c>
      <c r="K66" s="72">
        <v>0</v>
      </c>
    </row>
    <row r="67" spans="1:11" ht="24.75" customHeight="1" x14ac:dyDescent="0.2">
      <c r="A67" s="195" t="s">
        <v>97</v>
      </c>
      <c r="B67" s="195"/>
      <c r="C67" s="195"/>
      <c r="D67" s="195"/>
      <c r="E67" s="195"/>
      <c r="F67" s="195"/>
      <c r="G67" s="67">
        <v>59</v>
      </c>
      <c r="H67" s="72">
        <v>0</v>
      </c>
      <c r="I67" s="72">
        <v>0</v>
      </c>
      <c r="J67" s="72">
        <v>0</v>
      </c>
      <c r="K67" s="72">
        <v>0</v>
      </c>
    </row>
    <row r="68" spans="1:11" ht="22.9" customHeight="1" x14ac:dyDescent="0.2">
      <c r="A68" s="195" t="s">
        <v>98</v>
      </c>
      <c r="B68" s="195"/>
      <c r="C68" s="195"/>
      <c r="D68" s="195"/>
      <c r="E68" s="195"/>
      <c r="F68" s="195"/>
      <c r="G68" s="67">
        <v>60</v>
      </c>
      <c r="H68" s="72">
        <v>7674</v>
      </c>
      <c r="I68" s="72">
        <v>7674</v>
      </c>
      <c r="J68" s="72">
        <v>0</v>
      </c>
      <c r="K68" s="72">
        <v>0</v>
      </c>
    </row>
    <row r="69" spans="1:11" ht="12.75" customHeight="1" x14ac:dyDescent="0.2">
      <c r="A69" s="196" t="s">
        <v>268</v>
      </c>
      <c r="B69" s="196"/>
      <c r="C69" s="196"/>
      <c r="D69" s="196"/>
      <c r="E69" s="196"/>
      <c r="F69" s="196"/>
      <c r="G69" s="69">
        <v>61</v>
      </c>
      <c r="H69" s="73">
        <f>H46+H47</f>
        <v>6938247</v>
      </c>
      <c r="I69" s="73">
        <f>I46+I47</f>
        <v>6938247</v>
      </c>
      <c r="J69" s="73">
        <f t="shared" ref="J69:K69" si="9">J46+J47</f>
        <v>1972807</v>
      </c>
      <c r="K69" s="73">
        <f t="shared" si="9"/>
        <v>1972807</v>
      </c>
    </row>
    <row r="70" spans="1:11" ht="12.75" customHeight="1" x14ac:dyDescent="0.2">
      <c r="A70" s="197" t="s">
        <v>99</v>
      </c>
      <c r="B70" s="197"/>
      <c r="C70" s="197"/>
      <c r="D70" s="197"/>
      <c r="E70" s="197"/>
      <c r="F70" s="197"/>
      <c r="G70" s="67">
        <v>62</v>
      </c>
      <c r="H70" s="68">
        <v>0</v>
      </c>
      <c r="I70" s="68">
        <v>0</v>
      </c>
      <c r="J70" s="68">
        <v>0</v>
      </c>
      <c r="K70" s="68">
        <v>0</v>
      </c>
    </row>
    <row r="71" spans="1:11" x14ac:dyDescent="0.2">
      <c r="A71" s="200" t="s">
        <v>100</v>
      </c>
      <c r="B71" s="200"/>
      <c r="C71" s="200"/>
      <c r="D71" s="200"/>
      <c r="E71" s="200"/>
      <c r="F71" s="200"/>
      <c r="G71" s="67">
        <v>63</v>
      </c>
      <c r="H71" s="72">
        <f>+H69</f>
        <v>6938247</v>
      </c>
      <c r="I71" s="74">
        <f>+I69</f>
        <v>6938247</v>
      </c>
      <c r="J71" s="74">
        <f>+J69</f>
        <v>1972807</v>
      </c>
      <c r="K71" s="74">
        <f>+K69</f>
        <v>1972807</v>
      </c>
    </row>
  </sheetData>
  <sheetProtection algorithmName="SHA-512" hashValue="nkBD341ekkdW/AXFTJjUC3kCGGqf+yyOTWmgL/+YHEoDNbWs4G3ajk+GBmKlEIeREKOQn5t14wezUDiyi2iZEg==" saltValue="NvxVzhnKdHR6vpWfaHerHw==" spinCount="100000" sheet="1" objects="1" scenarios="1"/>
  <mergeCells count="73">
    <mergeCell ref="A13:F13"/>
    <mergeCell ref="A1:H1"/>
    <mergeCell ref="A2:H2"/>
    <mergeCell ref="A8:F8"/>
    <mergeCell ref="A9:F9"/>
    <mergeCell ref="A10:F10"/>
    <mergeCell ref="A11:F11"/>
    <mergeCell ref="A12:F12"/>
    <mergeCell ref="A25:F25"/>
    <mergeCell ref="A14:F14"/>
    <mergeCell ref="A15:F15"/>
    <mergeCell ref="A16:F16"/>
    <mergeCell ref="A17:F17"/>
    <mergeCell ref="A18:F18"/>
    <mergeCell ref="A19:F19"/>
    <mergeCell ref="A20:F20"/>
    <mergeCell ref="A21:F21"/>
    <mergeCell ref="A22:F22"/>
    <mergeCell ref="A23:F23"/>
    <mergeCell ref="A24:F24"/>
    <mergeCell ref="A37:F37"/>
    <mergeCell ref="A26:F26"/>
    <mergeCell ref="A27:F27"/>
    <mergeCell ref="A28:F28"/>
    <mergeCell ref="A29:F29"/>
    <mergeCell ref="A30:F30"/>
    <mergeCell ref="A31:F31"/>
    <mergeCell ref="A32:F32"/>
    <mergeCell ref="A33:F33"/>
    <mergeCell ref="A34:F34"/>
    <mergeCell ref="A35:F35"/>
    <mergeCell ref="A36:F36"/>
    <mergeCell ref="A47:F47"/>
    <mergeCell ref="A48:F48"/>
    <mergeCell ref="A49:F49"/>
    <mergeCell ref="A38:F38"/>
    <mergeCell ref="A39:F39"/>
    <mergeCell ref="A40:F40"/>
    <mergeCell ref="A41:F41"/>
    <mergeCell ref="A42:F42"/>
    <mergeCell ref="A43:F43"/>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0866141732283472" right="0.70866141732283472" top="0.74803149606299213" bottom="0.74803149606299213" header="0.31496062992125984" footer="0.31496062992125984"/>
  <pageSetup paperSize="9" scale="75" orientation="portrait" r:id="rId1"/>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topLeftCell="A31" zoomScaleNormal="100" zoomScaleSheetLayoutView="110" workbookViewId="0">
      <selection activeCell="A2" sqref="A2:H2"/>
    </sheetView>
  </sheetViews>
  <sheetFormatPr defaultRowHeight="12.75" x14ac:dyDescent="0.2"/>
  <cols>
    <col min="1" max="7" width="9.140625" style="64"/>
    <col min="8" max="8" width="9.85546875" style="63" customWidth="1"/>
    <col min="9" max="9" width="12" style="63" customWidth="1"/>
    <col min="10" max="10" width="10.28515625" style="64" bestFit="1" customWidth="1"/>
    <col min="11" max="11" width="12.28515625" style="64" bestFit="1" customWidth="1"/>
    <col min="12" max="262" width="9.140625" style="64"/>
    <col min="263" max="264" width="9.85546875" style="64" bestFit="1" customWidth="1"/>
    <col min="265" max="265" width="12" style="64" bestFit="1" customWidth="1"/>
    <col min="266" max="266" width="10.28515625" style="64" bestFit="1" customWidth="1"/>
    <col min="267" max="267" width="12.28515625" style="64" bestFit="1" customWidth="1"/>
    <col min="268" max="518" width="9.140625" style="64"/>
    <col min="519" max="520" width="9.85546875" style="64" bestFit="1" customWidth="1"/>
    <col min="521" max="521" width="12" style="64" bestFit="1" customWidth="1"/>
    <col min="522" max="522" width="10.28515625" style="64" bestFit="1" customWidth="1"/>
    <col min="523" max="523" width="12.28515625" style="64" bestFit="1" customWidth="1"/>
    <col min="524" max="774" width="9.140625" style="64"/>
    <col min="775" max="776" width="9.85546875" style="64" bestFit="1" customWidth="1"/>
    <col min="777" max="777" width="12" style="64" bestFit="1" customWidth="1"/>
    <col min="778" max="778" width="10.28515625" style="64" bestFit="1" customWidth="1"/>
    <col min="779" max="779" width="12.28515625" style="64" bestFit="1" customWidth="1"/>
    <col min="780" max="1030" width="9.140625" style="64"/>
    <col min="1031" max="1032" width="9.85546875" style="64" bestFit="1" customWidth="1"/>
    <col min="1033" max="1033" width="12" style="64" bestFit="1" customWidth="1"/>
    <col min="1034" max="1034" width="10.28515625" style="64" bestFit="1" customWidth="1"/>
    <col min="1035" max="1035" width="12.28515625" style="64" bestFit="1" customWidth="1"/>
    <col min="1036" max="1286" width="9.140625" style="64"/>
    <col min="1287" max="1288" width="9.85546875" style="64" bestFit="1" customWidth="1"/>
    <col min="1289" max="1289" width="12" style="64" bestFit="1" customWidth="1"/>
    <col min="1290" max="1290" width="10.28515625" style="64" bestFit="1" customWidth="1"/>
    <col min="1291" max="1291" width="12.28515625" style="64" bestFit="1" customWidth="1"/>
    <col min="1292" max="1542" width="9.140625" style="64"/>
    <col min="1543" max="1544" width="9.85546875" style="64" bestFit="1" customWidth="1"/>
    <col min="1545" max="1545" width="12" style="64" bestFit="1" customWidth="1"/>
    <col min="1546" max="1546" width="10.28515625" style="64" bestFit="1" customWidth="1"/>
    <col min="1547" max="1547" width="12.28515625" style="64" bestFit="1" customWidth="1"/>
    <col min="1548" max="1798" width="9.140625" style="64"/>
    <col min="1799" max="1800" width="9.85546875" style="64" bestFit="1" customWidth="1"/>
    <col min="1801" max="1801" width="12" style="64" bestFit="1" customWidth="1"/>
    <col min="1802" max="1802" width="10.28515625" style="64" bestFit="1" customWidth="1"/>
    <col min="1803" max="1803" width="12.28515625" style="64" bestFit="1" customWidth="1"/>
    <col min="1804" max="2054" width="9.140625" style="64"/>
    <col min="2055" max="2056" width="9.85546875" style="64" bestFit="1" customWidth="1"/>
    <col min="2057" max="2057" width="12" style="64" bestFit="1" customWidth="1"/>
    <col min="2058" max="2058" width="10.28515625" style="64" bestFit="1" customWidth="1"/>
    <col min="2059" max="2059" width="12.28515625" style="64" bestFit="1" customWidth="1"/>
    <col min="2060" max="2310" width="9.140625" style="64"/>
    <col min="2311" max="2312" width="9.85546875" style="64" bestFit="1" customWidth="1"/>
    <col min="2313" max="2313" width="12" style="64" bestFit="1" customWidth="1"/>
    <col min="2314" max="2314" width="10.28515625" style="64" bestFit="1" customWidth="1"/>
    <col min="2315" max="2315" width="12.28515625" style="64" bestFit="1" customWidth="1"/>
    <col min="2316" max="2566" width="9.140625" style="64"/>
    <col min="2567" max="2568" width="9.85546875" style="64" bestFit="1" customWidth="1"/>
    <col min="2569" max="2569" width="12" style="64" bestFit="1" customWidth="1"/>
    <col min="2570" max="2570" width="10.28515625" style="64" bestFit="1" customWidth="1"/>
    <col min="2571" max="2571" width="12.28515625" style="64" bestFit="1" customWidth="1"/>
    <col min="2572" max="2822" width="9.140625" style="64"/>
    <col min="2823" max="2824" width="9.85546875" style="64" bestFit="1" customWidth="1"/>
    <col min="2825" max="2825" width="12" style="64" bestFit="1" customWidth="1"/>
    <col min="2826" max="2826" width="10.28515625" style="64" bestFit="1" customWidth="1"/>
    <col min="2827" max="2827" width="12.28515625" style="64" bestFit="1" customWidth="1"/>
    <col min="2828" max="3078" width="9.140625" style="64"/>
    <col min="3079" max="3080" width="9.85546875" style="64" bestFit="1" customWidth="1"/>
    <col min="3081" max="3081" width="12" style="64" bestFit="1" customWidth="1"/>
    <col min="3082" max="3082" width="10.28515625" style="64" bestFit="1" customWidth="1"/>
    <col min="3083" max="3083" width="12.28515625" style="64" bestFit="1" customWidth="1"/>
    <col min="3084" max="3334" width="9.140625" style="64"/>
    <col min="3335" max="3336" width="9.85546875" style="64" bestFit="1" customWidth="1"/>
    <col min="3337" max="3337" width="12" style="64" bestFit="1" customWidth="1"/>
    <col min="3338" max="3338" width="10.28515625" style="64" bestFit="1" customWidth="1"/>
    <col min="3339" max="3339" width="12.28515625" style="64" bestFit="1" customWidth="1"/>
    <col min="3340" max="3590" width="9.140625" style="64"/>
    <col min="3591" max="3592" width="9.85546875" style="64" bestFit="1" customWidth="1"/>
    <col min="3593" max="3593" width="12" style="64" bestFit="1" customWidth="1"/>
    <col min="3594" max="3594" width="10.28515625" style="64" bestFit="1" customWidth="1"/>
    <col min="3595" max="3595" width="12.28515625" style="64" bestFit="1" customWidth="1"/>
    <col min="3596" max="3846" width="9.140625" style="64"/>
    <col min="3847" max="3848" width="9.85546875" style="64" bestFit="1" customWidth="1"/>
    <col min="3849" max="3849" width="12" style="64" bestFit="1" customWidth="1"/>
    <col min="3850" max="3850" width="10.28515625" style="64" bestFit="1" customWidth="1"/>
    <col min="3851" max="3851" width="12.28515625" style="64" bestFit="1" customWidth="1"/>
    <col min="3852" max="4102" width="9.140625" style="64"/>
    <col min="4103" max="4104" width="9.85546875" style="64" bestFit="1" customWidth="1"/>
    <col min="4105" max="4105" width="12" style="64" bestFit="1" customWidth="1"/>
    <col min="4106" max="4106" width="10.28515625" style="64" bestFit="1" customWidth="1"/>
    <col min="4107" max="4107" width="12.28515625" style="64" bestFit="1" customWidth="1"/>
    <col min="4108" max="4358" width="9.140625" style="64"/>
    <col min="4359" max="4360" width="9.85546875" style="64" bestFit="1" customWidth="1"/>
    <col min="4361" max="4361" width="12" style="64" bestFit="1" customWidth="1"/>
    <col min="4362" max="4362" width="10.28515625" style="64" bestFit="1" customWidth="1"/>
    <col min="4363" max="4363" width="12.28515625" style="64" bestFit="1" customWidth="1"/>
    <col min="4364" max="4614" width="9.140625" style="64"/>
    <col min="4615" max="4616" width="9.85546875" style="64" bestFit="1" customWidth="1"/>
    <col min="4617" max="4617" width="12" style="64" bestFit="1" customWidth="1"/>
    <col min="4618" max="4618" width="10.28515625" style="64" bestFit="1" customWidth="1"/>
    <col min="4619" max="4619" width="12.28515625" style="64" bestFit="1" customWidth="1"/>
    <col min="4620" max="4870" width="9.140625" style="64"/>
    <col min="4871" max="4872" width="9.85546875" style="64" bestFit="1" customWidth="1"/>
    <col min="4873" max="4873" width="12" style="64" bestFit="1" customWidth="1"/>
    <col min="4874" max="4874" width="10.28515625" style="64" bestFit="1" customWidth="1"/>
    <col min="4875" max="4875" width="12.28515625" style="64" bestFit="1" customWidth="1"/>
    <col min="4876" max="5126" width="9.140625" style="64"/>
    <col min="5127" max="5128" width="9.85546875" style="64" bestFit="1" customWidth="1"/>
    <col min="5129" max="5129" width="12" style="64" bestFit="1" customWidth="1"/>
    <col min="5130" max="5130" width="10.28515625" style="64" bestFit="1" customWidth="1"/>
    <col min="5131" max="5131" width="12.28515625" style="64" bestFit="1" customWidth="1"/>
    <col min="5132" max="5382" width="9.140625" style="64"/>
    <col min="5383" max="5384" width="9.85546875" style="64" bestFit="1" customWidth="1"/>
    <col min="5385" max="5385" width="12" style="64" bestFit="1" customWidth="1"/>
    <col min="5386" max="5386" width="10.28515625" style="64" bestFit="1" customWidth="1"/>
    <col min="5387" max="5387" width="12.28515625" style="64" bestFit="1" customWidth="1"/>
    <col min="5388" max="5638" width="9.140625" style="64"/>
    <col min="5639" max="5640" width="9.85546875" style="64" bestFit="1" customWidth="1"/>
    <col min="5641" max="5641" width="12" style="64" bestFit="1" customWidth="1"/>
    <col min="5642" max="5642" width="10.28515625" style="64" bestFit="1" customWidth="1"/>
    <col min="5643" max="5643" width="12.28515625" style="64" bestFit="1" customWidth="1"/>
    <col min="5644" max="5894" width="9.140625" style="64"/>
    <col min="5895" max="5896" width="9.85546875" style="64" bestFit="1" customWidth="1"/>
    <col min="5897" max="5897" width="12" style="64" bestFit="1" customWidth="1"/>
    <col min="5898" max="5898" width="10.28515625" style="64" bestFit="1" customWidth="1"/>
    <col min="5899" max="5899" width="12.28515625" style="64" bestFit="1" customWidth="1"/>
    <col min="5900" max="6150" width="9.140625" style="64"/>
    <col min="6151" max="6152" width="9.85546875" style="64" bestFit="1" customWidth="1"/>
    <col min="6153" max="6153" width="12" style="64" bestFit="1" customWidth="1"/>
    <col min="6154" max="6154" width="10.28515625" style="64" bestFit="1" customWidth="1"/>
    <col min="6155" max="6155" width="12.28515625" style="64" bestFit="1" customWidth="1"/>
    <col min="6156" max="6406" width="9.140625" style="64"/>
    <col min="6407" max="6408" width="9.85546875" style="64" bestFit="1" customWidth="1"/>
    <col min="6409" max="6409" width="12" style="64" bestFit="1" customWidth="1"/>
    <col min="6410" max="6410" width="10.28515625" style="64" bestFit="1" customWidth="1"/>
    <col min="6411" max="6411" width="12.28515625" style="64" bestFit="1" customWidth="1"/>
    <col min="6412" max="6662" width="9.140625" style="64"/>
    <col min="6663" max="6664" width="9.85546875" style="64" bestFit="1" customWidth="1"/>
    <col min="6665" max="6665" width="12" style="64" bestFit="1" customWidth="1"/>
    <col min="6666" max="6666" width="10.28515625" style="64" bestFit="1" customWidth="1"/>
    <col min="6667" max="6667" width="12.28515625" style="64" bestFit="1" customWidth="1"/>
    <col min="6668" max="6918" width="9.140625" style="64"/>
    <col min="6919" max="6920" width="9.85546875" style="64" bestFit="1" customWidth="1"/>
    <col min="6921" max="6921" width="12" style="64" bestFit="1" customWidth="1"/>
    <col min="6922" max="6922" width="10.28515625" style="64" bestFit="1" customWidth="1"/>
    <col min="6923" max="6923" width="12.28515625" style="64" bestFit="1" customWidth="1"/>
    <col min="6924" max="7174" width="9.140625" style="64"/>
    <col min="7175" max="7176" width="9.85546875" style="64" bestFit="1" customWidth="1"/>
    <col min="7177" max="7177" width="12" style="64" bestFit="1" customWidth="1"/>
    <col min="7178" max="7178" width="10.28515625" style="64" bestFit="1" customWidth="1"/>
    <col min="7179" max="7179" width="12.28515625" style="64" bestFit="1" customWidth="1"/>
    <col min="7180" max="7430" width="9.140625" style="64"/>
    <col min="7431" max="7432" width="9.85546875" style="64" bestFit="1" customWidth="1"/>
    <col min="7433" max="7433" width="12" style="64" bestFit="1" customWidth="1"/>
    <col min="7434" max="7434" width="10.28515625" style="64" bestFit="1" customWidth="1"/>
    <col min="7435" max="7435" width="12.28515625" style="64" bestFit="1" customWidth="1"/>
    <col min="7436" max="7686" width="9.140625" style="64"/>
    <col min="7687" max="7688" width="9.85546875" style="64" bestFit="1" customWidth="1"/>
    <col min="7689" max="7689" width="12" style="64" bestFit="1" customWidth="1"/>
    <col min="7690" max="7690" width="10.28515625" style="64" bestFit="1" customWidth="1"/>
    <col min="7691" max="7691" width="12.28515625" style="64" bestFit="1" customWidth="1"/>
    <col min="7692" max="7942" width="9.140625" style="64"/>
    <col min="7943" max="7944" width="9.85546875" style="64" bestFit="1" customWidth="1"/>
    <col min="7945" max="7945" width="12" style="64" bestFit="1" customWidth="1"/>
    <col min="7946" max="7946" width="10.28515625" style="64" bestFit="1" customWidth="1"/>
    <col min="7947" max="7947" width="12.28515625" style="64" bestFit="1" customWidth="1"/>
    <col min="7948" max="8198" width="9.140625" style="64"/>
    <col min="8199" max="8200" width="9.85546875" style="64" bestFit="1" customWidth="1"/>
    <col min="8201" max="8201" width="12" style="64" bestFit="1" customWidth="1"/>
    <col min="8202" max="8202" width="10.28515625" style="64" bestFit="1" customWidth="1"/>
    <col min="8203" max="8203" width="12.28515625" style="64" bestFit="1" customWidth="1"/>
    <col min="8204" max="8454" width="9.140625" style="64"/>
    <col min="8455" max="8456" width="9.85546875" style="64" bestFit="1" customWidth="1"/>
    <col min="8457" max="8457" width="12" style="64" bestFit="1" customWidth="1"/>
    <col min="8458" max="8458" width="10.28515625" style="64" bestFit="1" customWidth="1"/>
    <col min="8459" max="8459" width="12.28515625" style="64" bestFit="1" customWidth="1"/>
    <col min="8460" max="8710" width="9.140625" style="64"/>
    <col min="8711" max="8712" width="9.85546875" style="64" bestFit="1" customWidth="1"/>
    <col min="8713" max="8713" width="12" style="64" bestFit="1" customWidth="1"/>
    <col min="8714" max="8714" width="10.28515625" style="64" bestFit="1" customWidth="1"/>
    <col min="8715" max="8715" width="12.28515625" style="64" bestFit="1" customWidth="1"/>
    <col min="8716" max="8966" width="9.140625" style="64"/>
    <col min="8967" max="8968" width="9.85546875" style="64" bestFit="1" customWidth="1"/>
    <col min="8969" max="8969" width="12" style="64" bestFit="1" customWidth="1"/>
    <col min="8970" max="8970" width="10.28515625" style="64" bestFit="1" customWidth="1"/>
    <col min="8971" max="8971" width="12.28515625" style="64" bestFit="1" customWidth="1"/>
    <col min="8972" max="9222" width="9.140625" style="64"/>
    <col min="9223" max="9224" width="9.85546875" style="64" bestFit="1" customWidth="1"/>
    <col min="9225" max="9225" width="12" style="64" bestFit="1" customWidth="1"/>
    <col min="9226" max="9226" width="10.28515625" style="64" bestFit="1" customWidth="1"/>
    <col min="9227" max="9227" width="12.28515625" style="64" bestFit="1" customWidth="1"/>
    <col min="9228" max="9478" width="9.140625" style="64"/>
    <col min="9479" max="9480" width="9.85546875" style="64" bestFit="1" customWidth="1"/>
    <col min="9481" max="9481" width="12" style="64" bestFit="1" customWidth="1"/>
    <col min="9482" max="9482" width="10.28515625" style="64" bestFit="1" customWidth="1"/>
    <col min="9483" max="9483" width="12.28515625" style="64" bestFit="1" customWidth="1"/>
    <col min="9484" max="9734" width="9.140625" style="64"/>
    <col min="9735" max="9736" width="9.85546875" style="64" bestFit="1" customWidth="1"/>
    <col min="9737" max="9737" width="12" style="64" bestFit="1" customWidth="1"/>
    <col min="9738" max="9738" width="10.28515625" style="64" bestFit="1" customWidth="1"/>
    <col min="9739" max="9739" width="12.28515625" style="64" bestFit="1" customWidth="1"/>
    <col min="9740" max="9990" width="9.140625" style="64"/>
    <col min="9991" max="9992" width="9.85546875" style="64" bestFit="1" customWidth="1"/>
    <col min="9993" max="9993" width="12" style="64" bestFit="1" customWidth="1"/>
    <col min="9994" max="9994" width="10.28515625" style="64" bestFit="1" customWidth="1"/>
    <col min="9995" max="9995" width="12.28515625" style="64" bestFit="1" customWidth="1"/>
    <col min="9996" max="10246" width="9.140625" style="64"/>
    <col min="10247" max="10248" width="9.85546875" style="64" bestFit="1" customWidth="1"/>
    <col min="10249" max="10249" width="12" style="64" bestFit="1" customWidth="1"/>
    <col min="10250" max="10250" width="10.28515625" style="64" bestFit="1" customWidth="1"/>
    <col min="10251" max="10251" width="12.28515625" style="64" bestFit="1" customWidth="1"/>
    <col min="10252" max="10502" width="9.140625" style="64"/>
    <col min="10503" max="10504" width="9.85546875" style="64" bestFit="1" customWidth="1"/>
    <col min="10505" max="10505" width="12" style="64" bestFit="1" customWidth="1"/>
    <col min="10506" max="10506" width="10.28515625" style="64" bestFit="1" customWidth="1"/>
    <col min="10507" max="10507" width="12.28515625" style="64" bestFit="1" customWidth="1"/>
    <col min="10508" max="10758" width="9.140625" style="64"/>
    <col min="10759" max="10760" width="9.85546875" style="64" bestFit="1" customWidth="1"/>
    <col min="10761" max="10761" width="12" style="64" bestFit="1" customWidth="1"/>
    <col min="10762" max="10762" width="10.28515625" style="64" bestFit="1" customWidth="1"/>
    <col min="10763" max="10763" width="12.28515625" style="64" bestFit="1" customWidth="1"/>
    <col min="10764" max="11014" width="9.140625" style="64"/>
    <col min="11015" max="11016" width="9.85546875" style="64" bestFit="1" customWidth="1"/>
    <col min="11017" max="11017" width="12" style="64" bestFit="1" customWidth="1"/>
    <col min="11018" max="11018" width="10.28515625" style="64" bestFit="1" customWidth="1"/>
    <col min="11019" max="11019" width="12.28515625" style="64" bestFit="1" customWidth="1"/>
    <col min="11020" max="11270" width="9.140625" style="64"/>
    <col min="11271" max="11272" width="9.85546875" style="64" bestFit="1" customWidth="1"/>
    <col min="11273" max="11273" width="12" style="64" bestFit="1" customWidth="1"/>
    <col min="11274" max="11274" width="10.28515625" style="64" bestFit="1" customWidth="1"/>
    <col min="11275" max="11275" width="12.28515625" style="64" bestFit="1" customWidth="1"/>
    <col min="11276" max="11526" width="9.140625" style="64"/>
    <col min="11527" max="11528" width="9.85546875" style="64" bestFit="1" customWidth="1"/>
    <col min="11529" max="11529" width="12" style="64" bestFit="1" customWidth="1"/>
    <col min="11530" max="11530" width="10.28515625" style="64" bestFit="1" customWidth="1"/>
    <col min="11531" max="11531" width="12.28515625" style="64" bestFit="1" customWidth="1"/>
    <col min="11532" max="11782" width="9.140625" style="64"/>
    <col min="11783" max="11784" width="9.85546875" style="64" bestFit="1" customWidth="1"/>
    <col min="11785" max="11785" width="12" style="64" bestFit="1" customWidth="1"/>
    <col min="11786" max="11786" width="10.28515625" style="64" bestFit="1" customWidth="1"/>
    <col min="11787" max="11787" width="12.28515625" style="64" bestFit="1" customWidth="1"/>
    <col min="11788" max="12038" width="9.140625" style="64"/>
    <col min="12039" max="12040" width="9.85546875" style="64" bestFit="1" customWidth="1"/>
    <col min="12041" max="12041" width="12" style="64" bestFit="1" customWidth="1"/>
    <col min="12042" max="12042" width="10.28515625" style="64" bestFit="1" customWidth="1"/>
    <col min="12043" max="12043" width="12.28515625" style="64" bestFit="1" customWidth="1"/>
    <col min="12044" max="12294" width="9.140625" style="64"/>
    <col min="12295" max="12296" width="9.85546875" style="64" bestFit="1" customWidth="1"/>
    <col min="12297" max="12297" width="12" style="64" bestFit="1" customWidth="1"/>
    <col min="12298" max="12298" width="10.28515625" style="64" bestFit="1" customWidth="1"/>
    <col min="12299" max="12299" width="12.28515625" style="64" bestFit="1" customWidth="1"/>
    <col min="12300" max="12550" width="9.140625" style="64"/>
    <col min="12551" max="12552" width="9.85546875" style="64" bestFit="1" customWidth="1"/>
    <col min="12553" max="12553" width="12" style="64" bestFit="1" customWidth="1"/>
    <col min="12554" max="12554" width="10.28515625" style="64" bestFit="1" customWidth="1"/>
    <col min="12555" max="12555" width="12.28515625" style="64" bestFit="1" customWidth="1"/>
    <col min="12556" max="12806" width="9.140625" style="64"/>
    <col min="12807" max="12808" width="9.85546875" style="64" bestFit="1" customWidth="1"/>
    <col min="12809" max="12809" width="12" style="64" bestFit="1" customWidth="1"/>
    <col min="12810" max="12810" width="10.28515625" style="64" bestFit="1" customWidth="1"/>
    <col min="12811" max="12811" width="12.28515625" style="64" bestFit="1" customWidth="1"/>
    <col min="12812" max="13062" width="9.140625" style="64"/>
    <col min="13063" max="13064" width="9.85546875" style="64" bestFit="1" customWidth="1"/>
    <col min="13065" max="13065" width="12" style="64" bestFit="1" customWidth="1"/>
    <col min="13066" max="13066" width="10.28515625" style="64" bestFit="1" customWidth="1"/>
    <col min="13067" max="13067" width="12.28515625" style="64" bestFit="1" customWidth="1"/>
    <col min="13068" max="13318" width="9.140625" style="64"/>
    <col min="13319" max="13320" width="9.85546875" style="64" bestFit="1" customWidth="1"/>
    <col min="13321" max="13321" width="12" style="64" bestFit="1" customWidth="1"/>
    <col min="13322" max="13322" width="10.28515625" style="64" bestFit="1" customWidth="1"/>
    <col min="13323" max="13323" width="12.28515625" style="64" bestFit="1" customWidth="1"/>
    <col min="13324" max="13574" width="9.140625" style="64"/>
    <col min="13575" max="13576" width="9.85546875" style="64" bestFit="1" customWidth="1"/>
    <col min="13577" max="13577" width="12" style="64" bestFit="1" customWidth="1"/>
    <col min="13578" max="13578" width="10.28515625" style="64" bestFit="1" customWidth="1"/>
    <col min="13579" max="13579" width="12.28515625" style="64" bestFit="1" customWidth="1"/>
    <col min="13580" max="13830" width="9.140625" style="64"/>
    <col min="13831" max="13832" width="9.85546875" style="64" bestFit="1" customWidth="1"/>
    <col min="13833" max="13833" width="12" style="64" bestFit="1" customWidth="1"/>
    <col min="13834" max="13834" width="10.28515625" style="64" bestFit="1" customWidth="1"/>
    <col min="13835" max="13835" width="12.28515625" style="64" bestFit="1" customWidth="1"/>
    <col min="13836" max="14086" width="9.140625" style="64"/>
    <col min="14087" max="14088" width="9.85546875" style="64" bestFit="1" customWidth="1"/>
    <col min="14089" max="14089" width="12" style="64" bestFit="1" customWidth="1"/>
    <col min="14090" max="14090" width="10.28515625" style="64" bestFit="1" customWidth="1"/>
    <col min="14091" max="14091" width="12.28515625" style="64" bestFit="1" customWidth="1"/>
    <col min="14092" max="14342" width="9.140625" style="64"/>
    <col min="14343" max="14344" width="9.85546875" style="64" bestFit="1" customWidth="1"/>
    <col min="14345" max="14345" width="12" style="64" bestFit="1" customWidth="1"/>
    <col min="14346" max="14346" width="10.28515625" style="64" bestFit="1" customWidth="1"/>
    <col min="14347" max="14347" width="12.28515625" style="64" bestFit="1" customWidth="1"/>
    <col min="14348" max="14598" width="9.140625" style="64"/>
    <col min="14599" max="14600" width="9.85546875" style="64" bestFit="1" customWidth="1"/>
    <col min="14601" max="14601" width="12" style="64" bestFit="1" customWidth="1"/>
    <col min="14602" max="14602" width="10.28515625" style="64" bestFit="1" customWidth="1"/>
    <col min="14603" max="14603" width="12.28515625" style="64" bestFit="1" customWidth="1"/>
    <col min="14604" max="14854" width="9.140625" style="64"/>
    <col min="14855" max="14856" width="9.85546875" style="64" bestFit="1" customWidth="1"/>
    <col min="14857" max="14857" width="12" style="64" bestFit="1" customWidth="1"/>
    <col min="14858" max="14858" width="10.28515625" style="64" bestFit="1" customWidth="1"/>
    <col min="14859" max="14859" width="12.28515625" style="64" bestFit="1" customWidth="1"/>
    <col min="14860" max="15110" width="9.140625" style="64"/>
    <col min="15111" max="15112" width="9.85546875" style="64" bestFit="1" customWidth="1"/>
    <col min="15113" max="15113" width="12" style="64" bestFit="1" customWidth="1"/>
    <col min="15114" max="15114" width="10.28515625" style="64" bestFit="1" customWidth="1"/>
    <col min="15115" max="15115" width="12.28515625" style="64" bestFit="1" customWidth="1"/>
    <col min="15116" max="15366" width="9.140625" style="64"/>
    <col min="15367" max="15368" width="9.85546875" style="64" bestFit="1" customWidth="1"/>
    <col min="15369" max="15369" width="12" style="64" bestFit="1" customWidth="1"/>
    <col min="15370" max="15370" width="10.28515625" style="64" bestFit="1" customWidth="1"/>
    <col min="15371" max="15371" width="12.28515625" style="64" bestFit="1" customWidth="1"/>
    <col min="15372" max="15622" width="9.140625" style="64"/>
    <col min="15623" max="15624" width="9.85546875" style="64" bestFit="1" customWidth="1"/>
    <col min="15625" max="15625" width="12" style="64" bestFit="1" customWidth="1"/>
    <col min="15626" max="15626" width="10.28515625" style="64" bestFit="1" customWidth="1"/>
    <col min="15627" max="15627" width="12.28515625" style="64" bestFit="1" customWidth="1"/>
    <col min="15628" max="15878" width="9.140625" style="64"/>
    <col min="15879" max="15880" width="9.85546875" style="64" bestFit="1" customWidth="1"/>
    <col min="15881" max="15881" width="12" style="64" bestFit="1" customWidth="1"/>
    <col min="15882" max="15882" width="10.28515625" style="64" bestFit="1" customWidth="1"/>
    <col min="15883" max="15883" width="12.28515625" style="64" bestFit="1" customWidth="1"/>
    <col min="15884" max="16134" width="9.140625" style="64"/>
    <col min="16135" max="16136" width="9.85546875" style="64" bestFit="1" customWidth="1"/>
    <col min="16137" max="16137" width="12" style="64" bestFit="1" customWidth="1"/>
    <col min="16138" max="16138" width="10.28515625" style="64" bestFit="1" customWidth="1"/>
    <col min="16139" max="16139" width="12.28515625" style="64" bestFit="1" customWidth="1"/>
    <col min="16140" max="16384" width="9.140625" style="64"/>
  </cols>
  <sheetData>
    <row r="1" spans="1:9" ht="12.75" customHeight="1" x14ac:dyDescent="0.2">
      <c r="A1" s="215" t="s">
        <v>154</v>
      </c>
      <c r="B1" s="225"/>
      <c r="C1" s="225"/>
      <c r="D1" s="225"/>
      <c r="E1" s="225"/>
      <c r="F1" s="225"/>
      <c r="G1" s="225"/>
      <c r="H1" s="225"/>
    </row>
    <row r="2" spans="1:9" ht="12.75" customHeight="1" x14ac:dyDescent="0.2">
      <c r="A2" s="217" t="s">
        <v>303</v>
      </c>
      <c r="B2" s="218"/>
      <c r="C2" s="218"/>
      <c r="D2" s="218"/>
      <c r="E2" s="218"/>
      <c r="F2" s="218"/>
      <c r="G2" s="218"/>
      <c r="H2" s="218"/>
    </row>
    <row r="3" spans="1:9" x14ac:dyDescent="0.2">
      <c r="A3" s="205" t="s">
        <v>283</v>
      </c>
      <c r="B3" s="226"/>
      <c r="C3" s="226"/>
      <c r="D3" s="226"/>
      <c r="E3" s="226"/>
      <c r="F3" s="226"/>
      <c r="G3" s="226"/>
      <c r="H3" s="226"/>
      <c r="I3" s="206"/>
    </row>
    <row r="4" spans="1:9" x14ac:dyDescent="0.2">
      <c r="A4" s="227" t="s">
        <v>301</v>
      </c>
      <c r="B4" s="228"/>
      <c r="C4" s="228"/>
      <c r="D4" s="228"/>
      <c r="E4" s="228"/>
      <c r="F4" s="228"/>
      <c r="G4" s="228"/>
      <c r="H4" s="228"/>
      <c r="I4" s="209"/>
    </row>
    <row r="5" spans="1:9" ht="45" x14ac:dyDescent="0.2">
      <c r="A5" s="229" t="s">
        <v>2</v>
      </c>
      <c r="B5" s="224"/>
      <c r="C5" s="224"/>
      <c r="D5" s="224"/>
      <c r="E5" s="224"/>
      <c r="F5" s="224"/>
      <c r="G5" s="75" t="s">
        <v>5</v>
      </c>
      <c r="H5" s="66" t="s">
        <v>194</v>
      </c>
      <c r="I5" s="66" t="s">
        <v>269</v>
      </c>
    </row>
    <row r="6" spans="1:9" x14ac:dyDescent="0.2">
      <c r="A6" s="223">
        <v>1</v>
      </c>
      <c r="B6" s="224"/>
      <c r="C6" s="224"/>
      <c r="D6" s="224"/>
      <c r="E6" s="224"/>
      <c r="F6" s="224"/>
      <c r="G6" s="65">
        <v>2</v>
      </c>
      <c r="H6" s="66" t="s">
        <v>6</v>
      </c>
      <c r="I6" s="66" t="s">
        <v>7</v>
      </c>
    </row>
    <row r="7" spans="1:9" x14ac:dyDescent="0.2">
      <c r="A7" s="221" t="s">
        <v>108</v>
      </c>
      <c r="B7" s="222"/>
      <c r="C7" s="222"/>
      <c r="D7" s="222"/>
      <c r="E7" s="222"/>
      <c r="F7" s="222"/>
      <c r="G7" s="222"/>
      <c r="H7" s="222"/>
      <c r="I7" s="222"/>
    </row>
    <row r="8" spans="1:9" x14ac:dyDescent="0.2">
      <c r="A8" s="220" t="s">
        <v>101</v>
      </c>
      <c r="B8" s="220"/>
      <c r="C8" s="220"/>
      <c r="D8" s="220"/>
      <c r="E8" s="220"/>
      <c r="F8" s="220"/>
      <c r="G8" s="67">
        <v>1</v>
      </c>
      <c r="H8" s="76">
        <v>0</v>
      </c>
      <c r="I8" s="76">
        <v>0</v>
      </c>
    </row>
    <row r="9" spans="1:9" x14ac:dyDescent="0.2">
      <c r="A9" s="220" t="s">
        <v>102</v>
      </c>
      <c r="B9" s="220"/>
      <c r="C9" s="220"/>
      <c r="D9" s="220"/>
      <c r="E9" s="220"/>
      <c r="F9" s="220"/>
      <c r="G9" s="67">
        <v>2</v>
      </c>
      <c r="H9" s="76">
        <v>0</v>
      </c>
      <c r="I9" s="76">
        <v>0</v>
      </c>
    </row>
    <row r="10" spans="1:9" x14ac:dyDescent="0.2">
      <c r="A10" s="220" t="s">
        <v>103</v>
      </c>
      <c r="B10" s="220"/>
      <c r="C10" s="220"/>
      <c r="D10" s="220"/>
      <c r="E10" s="220"/>
      <c r="F10" s="220"/>
      <c r="G10" s="67">
        <v>3</v>
      </c>
      <c r="H10" s="76">
        <v>0</v>
      </c>
      <c r="I10" s="76">
        <v>0</v>
      </c>
    </row>
    <row r="11" spans="1:9" x14ac:dyDescent="0.2">
      <c r="A11" s="220" t="s">
        <v>104</v>
      </c>
      <c r="B11" s="220"/>
      <c r="C11" s="220"/>
      <c r="D11" s="220"/>
      <c r="E11" s="220"/>
      <c r="F11" s="220"/>
      <c r="G11" s="67">
        <v>4</v>
      </c>
      <c r="H11" s="76">
        <v>0</v>
      </c>
      <c r="I11" s="76">
        <v>0</v>
      </c>
    </row>
    <row r="12" spans="1:9" x14ac:dyDescent="0.2">
      <c r="A12" s="220" t="s">
        <v>105</v>
      </c>
      <c r="B12" s="220"/>
      <c r="C12" s="220"/>
      <c r="D12" s="220"/>
      <c r="E12" s="220"/>
      <c r="F12" s="220"/>
      <c r="G12" s="67">
        <v>5</v>
      </c>
      <c r="H12" s="76">
        <v>0</v>
      </c>
      <c r="I12" s="76">
        <v>0</v>
      </c>
    </row>
    <row r="13" spans="1:9" ht="22.5" customHeight="1" x14ac:dyDescent="0.2">
      <c r="A13" s="220" t="s">
        <v>125</v>
      </c>
      <c r="B13" s="220"/>
      <c r="C13" s="220"/>
      <c r="D13" s="220"/>
      <c r="E13" s="220"/>
      <c r="F13" s="220"/>
      <c r="G13" s="67">
        <v>6</v>
      </c>
      <c r="H13" s="76">
        <v>0</v>
      </c>
      <c r="I13" s="76">
        <v>0</v>
      </c>
    </row>
    <row r="14" spans="1:9" x14ac:dyDescent="0.2">
      <c r="A14" s="220" t="s">
        <v>106</v>
      </c>
      <c r="B14" s="220"/>
      <c r="C14" s="220"/>
      <c r="D14" s="220"/>
      <c r="E14" s="220"/>
      <c r="F14" s="220"/>
      <c r="G14" s="67">
        <v>7</v>
      </c>
      <c r="H14" s="76">
        <v>0</v>
      </c>
      <c r="I14" s="76">
        <v>0</v>
      </c>
    </row>
    <row r="15" spans="1:9" x14ac:dyDescent="0.2">
      <c r="A15" s="220" t="s">
        <v>107</v>
      </c>
      <c r="B15" s="220"/>
      <c r="C15" s="220"/>
      <c r="D15" s="220"/>
      <c r="E15" s="220"/>
      <c r="F15" s="220"/>
      <c r="G15" s="67">
        <v>8</v>
      </c>
      <c r="H15" s="76">
        <v>0</v>
      </c>
      <c r="I15" s="76">
        <v>0</v>
      </c>
    </row>
    <row r="16" spans="1:9" x14ac:dyDescent="0.2">
      <c r="A16" s="221" t="s">
        <v>109</v>
      </c>
      <c r="B16" s="222"/>
      <c r="C16" s="222"/>
      <c r="D16" s="222"/>
      <c r="E16" s="222"/>
      <c r="F16" s="222"/>
      <c r="G16" s="222"/>
      <c r="H16" s="222"/>
      <c r="I16" s="222"/>
    </row>
    <row r="17" spans="1:9" x14ac:dyDescent="0.2">
      <c r="A17" s="220" t="s">
        <v>110</v>
      </c>
      <c r="B17" s="220"/>
      <c r="C17" s="220"/>
      <c r="D17" s="220"/>
      <c r="E17" s="220"/>
      <c r="F17" s="220"/>
      <c r="G17" s="67">
        <v>9</v>
      </c>
      <c r="H17" s="76">
        <v>2040282</v>
      </c>
      <c r="I17" s="76">
        <v>2405862</v>
      </c>
    </row>
    <row r="18" spans="1:9" x14ac:dyDescent="0.2">
      <c r="A18" s="220" t="s">
        <v>111</v>
      </c>
      <c r="B18" s="220"/>
      <c r="C18" s="220"/>
      <c r="D18" s="220"/>
      <c r="E18" s="220"/>
      <c r="F18" s="220"/>
      <c r="G18" s="67"/>
      <c r="H18" s="76"/>
      <c r="I18" s="76"/>
    </row>
    <row r="19" spans="1:9" x14ac:dyDescent="0.2">
      <c r="A19" s="220" t="s">
        <v>112</v>
      </c>
      <c r="B19" s="220"/>
      <c r="C19" s="220"/>
      <c r="D19" s="220"/>
      <c r="E19" s="220"/>
      <c r="F19" s="220"/>
      <c r="G19" s="67">
        <v>10</v>
      </c>
      <c r="H19" s="76">
        <v>-156207</v>
      </c>
      <c r="I19" s="76">
        <v>-42081</v>
      </c>
    </row>
    <row r="20" spans="1:9" x14ac:dyDescent="0.2">
      <c r="A20" s="220" t="s">
        <v>113</v>
      </c>
      <c r="B20" s="220"/>
      <c r="C20" s="220"/>
      <c r="D20" s="220"/>
      <c r="E20" s="220"/>
      <c r="F20" s="220"/>
      <c r="G20" s="67">
        <v>11</v>
      </c>
      <c r="H20" s="76">
        <v>288652</v>
      </c>
      <c r="I20" s="76">
        <v>296108</v>
      </c>
    </row>
    <row r="21" spans="1:9" ht="23.25" customHeight="1" x14ac:dyDescent="0.2">
      <c r="A21" s="220" t="s">
        <v>114</v>
      </c>
      <c r="B21" s="220"/>
      <c r="C21" s="220"/>
      <c r="D21" s="220"/>
      <c r="E21" s="220"/>
      <c r="F21" s="220"/>
      <c r="G21" s="67">
        <v>12</v>
      </c>
      <c r="H21" s="76">
        <v>-97835</v>
      </c>
      <c r="I21" s="76">
        <v>-20631</v>
      </c>
    </row>
    <row r="22" spans="1:9" x14ac:dyDescent="0.2">
      <c r="A22" s="220" t="s">
        <v>115</v>
      </c>
      <c r="B22" s="220"/>
      <c r="C22" s="220"/>
      <c r="D22" s="220"/>
      <c r="E22" s="220"/>
      <c r="F22" s="220"/>
      <c r="G22" s="67">
        <v>13</v>
      </c>
      <c r="H22" s="76">
        <v>-3915</v>
      </c>
      <c r="I22" s="76">
        <v>-284897</v>
      </c>
    </row>
    <row r="23" spans="1:9" x14ac:dyDescent="0.2">
      <c r="A23" s="220" t="s">
        <v>116</v>
      </c>
      <c r="B23" s="220"/>
      <c r="C23" s="220"/>
      <c r="D23" s="220"/>
      <c r="E23" s="220"/>
      <c r="F23" s="220"/>
      <c r="G23" s="67">
        <v>14</v>
      </c>
      <c r="H23" s="76">
        <v>5217018</v>
      </c>
      <c r="I23" s="76">
        <v>-91476</v>
      </c>
    </row>
    <row r="24" spans="1:9" x14ac:dyDescent="0.2">
      <c r="A24" s="221" t="s">
        <v>117</v>
      </c>
      <c r="B24" s="222"/>
      <c r="C24" s="222"/>
      <c r="D24" s="222"/>
      <c r="E24" s="222"/>
      <c r="F24" s="222"/>
      <c r="G24" s="222"/>
      <c r="H24" s="222"/>
      <c r="I24" s="222"/>
    </row>
    <row r="25" spans="1:9" x14ac:dyDescent="0.2">
      <c r="A25" s="220" t="s">
        <v>118</v>
      </c>
      <c r="B25" s="220"/>
      <c r="C25" s="220"/>
      <c r="D25" s="220"/>
      <c r="E25" s="220"/>
      <c r="F25" s="220"/>
      <c r="G25" s="67">
        <v>15</v>
      </c>
      <c r="H25" s="76">
        <v>5687857</v>
      </c>
      <c r="I25" s="76">
        <v>-2565</v>
      </c>
    </row>
    <row r="26" spans="1:9" x14ac:dyDescent="0.2">
      <c r="A26" s="220" t="s">
        <v>119</v>
      </c>
      <c r="B26" s="220"/>
      <c r="C26" s="220"/>
      <c r="D26" s="220"/>
      <c r="E26" s="220"/>
      <c r="F26" s="220"/>
      <c r="G26" s="67">
        <v>16</v>
      </c>
      <c r="H26" s="76">
        <v>167</v>
      </c>
      <c r="I26" s="76">
        <v>-1886</v>
      </c>
    </row>
    <row r="27" spans="1:9" x14ac:dyDescent="0.2">
      <c r="A27" s="220" t="s">
        <v>120</v>
      </c>
      <c r="B27" s="220"/>
      <c r="C27" s="220"/>
      <c r="D27" s="220"/>
      <c r="E27" s="220"/>
      <c r="F27" s="220"/>
      <c r="G27" s="67">
        <v>17</v>
      </c>
      <c r="H27" s="76">
        <v>-23497399</v>
      </c>
      <c r="I27" s="76">
        <v>-27335360</v>
      </c>
    </row>
    <row r="28" spans="1:9" ht="25.5" customHeight="1" x14ac:dyDescent="0.2">
      <c r="A28" s="220" t="s">
        <v>121</v>
      </c>
      <c r="B28" s="220"/>
      <c r="C28" s="220"/>
      <c r="D28" s="220"/>
      <c r="E28" s="220"/>
      <c r="F28" s="220"/>
      <c r="G28" s="67">
        <v>18</v>
      </c>
      <c r="H28" s="76">
        <v>99924043</v>
      </c>
      <c r="I28" s="76">
        <v>0</v>
      </c>
    </row>
    <row r="29" spans="1:9" ht="23.25" customHeight="1" x14ac:dyDescent="0.2">
      <c r="A29" s="220" t="s">
        <v>122</v>
      </c>
      <c r="B29" s="220"/>
      <c r="C29" s="220"/>
      <c r="D29" s="220"/>
      <c r="E29" s="220"/>
      <c r="F29" s="220"/>
      <c r="G29" s="67">
        <v>19</v>
      </c>
      <c r="H29" s="76">
        <v>0</v>
      </c>
      <c r="I29" s="76">
        <v>0</v>
      </c>
    </row>
    <row r="30" spans="1:9" ht="27.75" customHeight="1" x14ac:dyDescent="0.2">
      <c r="A30" s="220" t="s">
        <v>123</v>
      </c>
      <c r="B30" s="220"/>
      <c r="C30" s="220"/>
      <c r="D30" s="220"/>
      <c r="E30" s="220"/>
      <c r="F30" s="220"/>
      <c r="G30" s="67">
        <v>20</v>
      </c>
      <c r="H30" s="76">
        <v>0</v>
      </c>
      <c r="I30" s="76">
        <v>0</v>
      </c>
    </row>
    <row r="31" spans="1:9" ht="27.75" customHeight="1" x14ac:dyDescent="0.2">
      <c r="A31" s="220" t="s">
        <v>124</v>
      </c>
      <c r="B31" s="220"/>
      <c r="C31" s="220"/>
      <c r="D31" s="220"/>
      <c r="E31" s="220"/>
      <c r="F31" s="220"/>
      <c r="G31" s="67">
        <v>21</v>
      </c>
      <c r="H31" s="76">
        <v>96128</v>
      </c>
      <c r="I31" s="76">
        <v>20631</v>
      </c>
    </row>
    <row r="32" spans="1:9" ht="29.25" customHeight="1" x14ac:dyDescent="0.2">
      <c r="A32" s="220" t="s">
        <v>126</v>
      </c>
      <c r="B32" s="220"/>
      <c r="C32" s="220"/>
      <c r="D32" s="220"/>
      <c r="E32" s="220"/>
      <c r="F32" s="220"/>
      <c r="G32" s="67">
        <v>22</v>
      </c>
      <c r="H32" s="76">
        <v>-110986688</v>
      </c>
      <c r="I32" s="76">
        <v>1919537</v>
      </c>
    </row>
    <row r="33" spans="1:9" x14ac:dyDescent="0.2">
      <c r="A33" s="220" t="s">
        <v>127</v>
      </c>
      <c r="B33" s="220"/>
      <c r="C33" s="220"/>
      <c r="D33" s="220"/>
      <c r="E33" s="220"/>
      <c r="F33" s="220"/>
      <c r="G33" s="67">
        <v>23</v>
      </c>
      <c r="H33" s="76">
        <v>1429656</v>
      </c>
      <c r="I33" s="76">
        <v>2117050</v>
      </c>
    </row>
    <row r="34" spans="1:9" x14ac:dyDescent="0.2">
      <c r="A34" s="220" t="s">
        <v>128</v>
      </c>
      <c r="B34" s="220"/>
      <c r="C34" s="220"/>
      <c r="D34" s="220"/>
      <c r="E34" s="220"/>
      <c r="F34" s="220"/>
      <c r="G34" s="67">
        <v>24</v>
      </c>
      <c r="H34" s="76">
        <v>-8717214</v>
      </c>
      <c r="I34" s="76">
        <v>-5430629</v>
      </c>
    </row>
    <row r="35" spans="1:9" x14ac:dyDescent="0.2">
      <c r="A35" s="220" t="s">
        <v>129</v>
      </c>
      <c r="B35" s="220"/>
      <c r="C35" s="220"/>
      <c r="D35" s="220"/>
      <c r="E35" s="220"/>
      <c r="F35" s="220"/>
      <c r="G35" s="67">
        <v>25</v>
      </c>
      <c r="H35" s="76">
        <v>-12099778</v>
      </c>
      <c r="I35" s="76">
        <v>-21976348</v>
      </c>
    </row>
    <row r="36" spans="1:9" x14ac:dyDescent="0.2">
      <c r="A36" s="220" t="s">
        <v>130</v>
      </c>
      <c r="B36" s="220"/>
      <c r="C36" s="220"/>
      <c r="D36" s="220"/>
      <c r="E36" s="220"/>
      <c r="F36" s="220"/>
      <c r="G36" s="67">
        <v>26</v>
      </c>
      <c r="H36" s="76">
        <v>1767511</v>
      </c>
      <c r="I36" s="76">
        <v>-6279315</v>
      </c>
    </row>
    <row r="37" spans="1:9" x14ac:dyDescent="0.2">
      <c r="A37" s="220" t="s">
        <v>131</v>
      </c>
      <c r="B37" s="220"/>
      <c r="C37" s="220"/>
      <c r="D37" s="220"/>
      <c r="E37" s="220"/>
      <c r="F37" s="220"/>
      <c r="G37" s="67">
        <v>27</v>
      </c>
      <c r="H37" s="76">
        <v>-17430116</v>
      </c>
      <c r="I37" s="76">
        <v>7064853</v>
      </c>
    </row>
    <row r="38" spans="1:9" x14ac:dyDescent="0.2">
      <c r="A38" s="220" t="s">
        <v>132</v>
      </c>
      <c r="B38" s="220"/>
      <c r="C38" s="220"/>
      <c r="D38" s="220"/>
      <c r="E38" s="220"/>
      <c r="F38" s="220"/>
      <c r="G38" s="67">
        <v>28</v>
      </c>
      <c r="H38" s="76">
        <v>0</v>
      </c>
      <c r="I38" s="76">
        <v>0</v>
      </c>
    </row>
    <row r="39" spans="1:9" x14ac:dyDescent="0.2">
      <c r="A39" s="220" t="s">
        <v>133</v>
      </c>
      <c r="B39" s="220"/>
      <c r="C39" s="220"/>
      <c r="D39" s="220"/>
      <c r="E39" s="220"/>
      <c r="F39" s="220"/>
      <c r="G39" s="67">
        <v>29</v>
      </c>
      <c r="H39" s="76">
        <v>-991767</v>
      </c>
      <c r="I39" s="76">
        <v>3252360</v>
      </c>
    </row>
    <row r="40" spans="1:9" x14ac:dyDescent="0.2">
      <c r="A40" s="220" t="s">
        <v>134</v>
      </c>
      <c r="B40" s="220"/>
      <c r="C40" s="220"/>
      <c r="D40" s="220"/>
      <c r="E40" s="220"/>
      <c r="F40" s="220"/>
      <c r="G40" s="67">
        <v>30</v>
      </c>
      <c r="H40" s="76">
        <v>4268871</v>
      </c>
      <c r="I40" s="76">
        <v>22514694</v>
      </c>
    </row>
    <row r="41" spans="1:9" x14ac:dyDescent="0.2">
      <c r="A41" s="220" t="s">
        <v>135</v>
      </c>
      <c r="B41" s="220"/>
      <c r="C41" s="220"/>
      <c r="D41" s="220"/>
      <c r="E41" s="220"/>
      <c r="F41" s="220"/>
      <c r="G41" s="67">
        <v>31</v>
      </c>
      <c r="H41" s="76">
        <v>0</v>
      </c>
      <c r="I41" s="76">
        <v>0</v>
      </c>
    </row>
    <row r="42" spans="1:9" x14ac:dyDescent="0.2">
      <c r="A42" s="220" t="s">
        <v>136</v>
      </c>
      <c r="B42" s="220"/>
      <c r="C42" s="220"/>
      <c r="D42" s="220"/>
      <c r="E42" s="220"/>
      <c r="F42" s="220"/>
      <c r="G42" s="67">
        <v>32</v>
      </c>
      <c r="H42" s="76">
        <v>-139213</v>
      </c>
      <c r="I42" s="76">
        <v>-1411432</v>
      </c>
    </row>
    <row r="43" spans="1:9" x14ac:dyDescent="0.2">
      <c r="A43" s="220" t="s">
        <v>137</v>
      </c>
      <c r="B43" s="220"/>
      <c r="C43" s="220"/>
      <c r="D43" s="220"/>
      <c r="E43" s="220"/>
      <c r="F43" s="220"/>
      <c r="G43" s="67">
        <v>33</v>
      </c>
      <c r="H43" s="76">
        <v>-301612</v>
      </c>
      <c r="I43" s="76">
        <v>-1669444</v>
      </c>
    </row>
    <row r="44" spans="1:9" ht="13.5" customHeight="1" x14ac:dyDescent="0.2">
      <c r="A44" s="219" t="s">
        <v>138</v>
      </c>
      <c r="B44" s="219"/>
      <c r="C44" s="219"/>
      <c r="D44" s="219"/>
      <c r="E44" s="219"/>
      <c r="F44" s="219"/>
      <c r="G44" s="67">
        <v>34</v>
      </c>
      <c r="H44" s="77">
        <f>SUM(H25:H43)+SUM(H17:H23)+SUM(H8:H15)</f>
        <v>-53701559</v>
      </c>
      <c r="I44" s="77">
        <f>SUM(I25:I43)+SUM(I17:I23)+SUM(I8:I15)</f>
        <v>-24954969</v>
      </c>
    </row>
    <row r="45" spans="1:9" x14ac:dyDescent="0.2">
      <c r="A45" s="221" t="s">
        <v>15</v>
      </c>
      <c r="B45" s="222"/>
      <c r="C45" s="222"/>
      <c r="D45" s="222"/>
      <c r="E45" s="222"/>
      <c r="F45" s="222"/>
      <c r="G45" s="222"/>
      <c r="H45" s="222"/>
      <c r="I45" s="222"/>
    </row>
    <row r="46" spans="1:9" ht="24.75" customHeight="1" x14ac:dyDescent="0.2">
      <c r="A46" s="220" t="s">
        <v>139</v>
      </c>
      <c r="B46" s="220"/>
      <c r="C46" s="220"/>
      <c r="D46" s="220"/>
      <c r="E46" s="220"/>
      <c r="F46" s="220"/>
      <c r="G46" s="67">
        <v>35</v>
      </c>
      <c r="H46" s="76">
        <v>-241834</v>
      </c>
      <c r="I46" s="76">
        <v>-614742</v>
      </c>
    </row>
    <row r="47" spans="1:9" ht="26.25" customHeight="1" x14ac:dyDescent="0.2">
      <c r="A47" s="220" t="s">
        <v>140</v>
      </c>
      <c r="B47" s="220"/>
      <c r="C47" s="220"/>
      <c r="D47" s="220"/>
      <c r="E47" s="220"/>
      <c r="F47" s="220"/>
      <c r="G47" s="67">
        <v>36</v>
      </c>
      <c r="H47" s="76">
        <v>0</v>
      </c>
      <c r="I47" s="76">
        <v>0</v>
      </c>
    </row>
    <row r="48" spans="1:9" ht="24" customHeight="1" x14ac:dyDescent="0.2">
      <c r="A48" s="220" t="s">
        <v>141</v>
      </c>
      <c r="B48" s="220"/>
      <c r="C48" s="220"/>
      <c r="D48" s="220"/>
      <c r="E48" s="220"/>
      <c r="F48" s="220"/>
      <c r="G48" s="67">
        <v>37</v>
      </c>
      <c r="H48" s="76">
        <v>0</v>
      </c>
      <c r="I48" s="76">
        <v>0</v>
      </c>
    </row>
    <row r="49" spans="1:9" x14ac:dyDescent="0.2">
      <c r="A49" s="220" t="s">
        <v>142</v>
      </c>
      <c r="B49" s="220"/>
      <c r="C49" s="220"/>
      <c r="D49" s="220"/>
      <c r="E49" s="220"/>
      <c r="F49" s="220"/>
      <c r="G49" s="67">
        <v>38</v>
      </c>
      <c r="H49" s="76">
        <v>0</v>
      </c>
      <c r="I49" s="76">
        <v>0</v>
      </c>
    </row>
    <row r="50" spans="1:9" x14ac:dyDescent="0.2">
      <c r="A50" s="220" t="s">
        <v>143</v>
      </c>
      <c r="B50" s="220"/>
      <c r="C50" s="220"/>
      <c r="D50" s="220"/>
      <c r="E50" s="220"/>
      <c r="F50" s="220"/>
      <c r="G50" s="67">
        <v>39</v>
      </c>
      <c r="H50" s="76">
        <v>0</v>
      </c>
      <c r="I50" s="76">
        <v>0</v>
      </c>
    </row>
    <row r="51" spans="1:9" x14ac:dyDescent="0.2">
      <c r="A51" s="219" t="s">
        <v>144</v>
      </c>
      <c r="B51" s="219"/>
      <c r="C51" s="219"/>
      <c r="D51" s="219"/>
      <c r="E51" s="219"/>
      <c r="F51" s="219"/>
      <c r="G51" s="67">
        <v>40</v>
      </c>
      <c r="H51" s="77">
        <f>SUM(H46:H50)</f>
        <v>-241834</v>
      </c>
      <c r="I51" s="77">
        <f>SUM(I46:I50)</f>
        <v>-614742</v>
      </c>
    </row>
    <row r="52" spans="1:9" x14ac:dyDescent="0.2">
      <c r="A52" s="221" t="s">
        <v>16</v>
      </c>
      <c r="B52" s="222"/>
      <c r="C52" s="222"/>
      <c r="D52" s="222"/>
      <c r="E52" s="222"/>
      <c r="F52" s="222"/>
      <c r="G52" s="222"/>
      <c r="H52" s="222"/>
      <c r="I52" s="222"/>
    </row>
    <row r="53" spans="1:9" ht="23.25" customHeight="1" x14ac:dyDescent="0.2">
      <c r="A53" s="220" t="s">
        <v>145</v>
      </c>
      <c r="B53" s="220"/>
      <c r="C53" s="220"/>
      <c r="D53" s="220"/>
      <c r="E53" s="220"/>
      <c r="F53" s="220"/>
      <c r="G53" s="67">
        <v>41</v>
      </c>
      <c r="H53" s="76">
        <v>3106175</v>
      </c>
      <c r="I53" s="76">
        <v>-2831523</v>
      </c>
    </row>
    <row r="54" spans="1:9" x14ac:dyDescent="0.2">
      <c r="A54" s="220" t="s">
        <v>146</v>
      </c>
      <c r="B54" s="220"/>
      <c r="C54" s="220"/>
      <c r="D54" s="220"/>
      <c r="E54" s="220"/>
      <c r="F54" s="220"/>
      <c r="G54" s="67">
        <v>42</v>
      </c>
      <c r="H54" s="76">
        <v>70030</v>
      </c>
      <c r="I54" s="76">
        <v>70421</v>
      </c>
    </row>
    <row r="55" spans="1:9" x14ac:dyDescent="0.2">
      <c r="A55" s="220" t="s">
        <v>147</v>
      </c>
      <c r="B55" s="220"/>
      <c r="C55" s="220"/>
      <c r="D55" s="220"/>
      <c r="E55" s="220"/>
      <c r="F55" s="220"/>
      <c r="G55" s="67">
        <v>43</v>
      </c>
      <c r="H55" s="76">
        <v>0</v>
      </c>
      <c r="I55" s="76">
        <v>0</v>
      </c>
    </row>
    <row r="56" spans="1:9" x14ac:dyDescent="0.2">
      <c r="A56" s="220" t="s">
        <v>148</v>
      </c>
      <c r="B56" s="220"/>
      <c r="C56" s="220"/>
      <c r="D56" s="220"/>
      <c r="E56" s="220"/>
      <c r="F56" s="220"/>
      <c r="G56" s="67">
        <v>44</v>
      </c>
      <c r="H56" s="76">
        <v>0</v>
      </c>
      <c r="I56" s="76">
        <v>0</v>
      </c>
    </row>
    <row r="57" spans="1:9" x14ac:dyDescent="0.2">
      <c r="A57" s="220" t="s">
        <v>149</v>
      </c>
      <c r="B57" s="220"/>
      <c r="C57" s="220"/>
      <c r="D57" s="220"/>
      <c r="E57" s="220"/>
      <c r="F57" s="220"/>
      <c r="G57" s="67">
        <v>45</v>
      </c>
      <c r="H57" s="76">
        <v>0</v>
      </c>
      <c r="I57" s="76">
        <v>0</v>
      </c>
    </row>
    <row r="58" spans="1:9" x14ac:dyDescent="0.2">
      <c r="A58" s="220" t="s">
        <v>150</v>
      </c>
      <c r="B58" s="220"/>
      <c r="C58" s="220"/>
      <c r="D58" s="220"/>
      <c r="E58" s="220"/>
      <c r="F58" s="220"/>
      <c r="G58" s="67">
        <v>46</v>
      </c>
      <c r="H58" s="76">
        <v>0</v>
      </c>
      <c r="I58" s="76">
        <v>0</v>
      </c>
    </row>
    <row r="59" spans="1:9" x14ac:dyDescent="0.2">
      <c r="A59" s="219" t="s">
        <v>152</v>
      </c>
      <c r="B59" s="220"/>
      <c r="C59" s="220"/>
      <c r="D59" s="220"/>
      <c r="E59" s="220"/>
      <c r="F59" s="220"/>
      <c r="G59" s="67">
        <v>47</v>
      </c>
      <c r="H59" s="77">
        <f>H53+H54+H55+H56+H57+H58</f>
        <v>3176205</v>
      </c>
      <c r="I59" s="77">
        <f>I53+I54+I55+I56+I57+I58</f>
        <v>-2761102</v>
      </c>
    </row>
    <row r="60" spans="1:9" ht="25.5" customHeight="1" x14ac:dyDescent="0.2">
      <c r="A60" s="219" t="s">
        <v>151</v>
      </c>
      <c r="B60" s="219"/>
      <c r="C60" s="219"/>
      <c r="D60" s="219"/>
      <c r="E60" s="219"/>
      <c r="F60" s="219"/>
      <c r="G60" s="67">
        <v>48</v>
      </c>
      <c r="H60" s="77">
        <f>H44+H51+H59</f>
        <v>-50767188</v>
      </c>
      <c r="I60" s="77">
        <f>I44+I51+I59</f>
        <v>-28330813</v>
      </c>
    </row>
    <row r="61" spans="1:9" x14ac:dyDescent="0.2">
      <c r="A61" s="219" t="s">
        <v>195</v>
      </c>
      <c r="B61" s="220"/>
      <c r="C61" s="220"/>
      <c r="D61" s="220"/>
      <c r="E61" s="220"/>
      <c r="F61" s="220"/>
      <c r="G61" s="67">
        <v>49</v>
      </c>
      <c r="H61" s="78">
        <v>125341143</v>
      </c>
      <c r="I61" s="78">
        <v>125071511</v>
      </c>
    </row>
    <row r="62" spans="1:9" x14ac:dyDescent="0.2">
      <c r="A62" s="220" t="s">
        <v>153</v>
      </c>
      <c r="B62" s="220"/>
      <c r="C62" s="220"/>
      <c r="D62" s="220"/>
      <c r="E62" s="220"/>
      <c r="F62" s="220"/>
      <c r="G62" s="67">
        <v>50</v>
      </c>
      <c r="H62" s="78">
        <v>-74671</v>
      </c>
      <c r="I62" s="78">
        <v>-2174</v>
      </c>
    </row>
    <row r="63" spans="1:9" x14ac:dyDescent="0.2">
      <c r="A63" s="219" t="s">
        <v>196</v>
      </c>
      <c r="B63" s="220"/>
      <c r="C63" s="220"/>
      <c r="D63" s="220"/>
      <c r="E63" s="220"/>
      <c r="F63" s="220"/>
      <c r="G63" s="67">
        <v>51</v>
      </c>
      <c r="H63" s="77">
        <f>H60+H61+H62</f>
        <v>74499284</v>
      </c>
      <c r="I63" s="77">
        <f>I60+I61+I62</f>
        <v>96738524</v>
      </c>
    </row>
  </sheetData>
  <sheetProtection algorithmName="SHA-512" hashValue="QW9Sw7v+l/eGu6qjgkPC+gNs7/cumYNRfw6MXblqLy+0PVvu3ceRbLLshk8xof9UH6upoargi/uPFJrGIFAPzQ==" saltValue="EU76Nb0Q92nI65p6UW54KQ==" spinCount="100000" sheet="1" objects="1" scenarios="1"/>
  <mergeCells count="63">
    <mergeCell ref="A6:F6"/>
    <mergeCell ref="A1:H1"/>
    <mergeCell ref="A2:H2"/>
    <mergeCell ref="A3:I3"/>
    <mergeCell ref="A4:I4"/>
    <mergeCell ref="A5:F5"/>
    <mergeCell ref="A18:F18"/>
    <mergeCell ref="A7:I7"/>
    <mergeCell ref="A8:F8"/>
    <mergeCell ref="A9:F9"/>
    <mergeCell ref="A10:F10"/>
    <mergeCell ref="A11:F11"/>
    <mergeCell ref="A12:F12"/>
    <mergeCell ref="A13:F13"/>
    <mergeCell ref="A14:F14"/>
    <mergeCell ref="A15:F15"/>
    <mergeCell ref="A16:I16"/>
    <mergeCell ref="A17:F17"/>
    <mergeCell ref="A30:F30"/>
    <mergeCell ref="A19:F19"/>
    <mergeCell ref="A20:F20"/>
    <mergeCell ref="A21:F21"/>
    <mergeCell ref="A22:F22"/>
    <mergeCell ref="A23:F23"/>
    <mergeCell ref="A24:I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F43"/>
    <mergeCell ref="A44:F44"/>
    <mergeCell ref="A45:I45"/>
    <mergeCell ref="A46:F46"/>
    <mergeCell ref="A47:F47"/>
    <mergeCell ref="A48:F48"/>
    <mergeCell ref="A49:F49"/>
    <mergeCell ref="A50:F50"/>
    <mergeCell ref="A51:F51"/>
    <mergeCell ref="A52:I52"/>
    <mergeCell ref="A53:F53"/>
    <mergeCell ref="A61:F61"/>
    <mergeCell ref="A62:F62"/>
    <mergeCell ref="A63:F63"/>
    <mergeCell ref="A55:F55"/>
    <mergeCell ref="A56:F56"/>
    <mergeCell ref="A57:F57"/>
    <mergeCell ref="A58:F58"/>
    <mergeCell ref="A59:F59"/>
    <mergeCell ref="A60:F60"/>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0866141732283472" right="0.70866141732283472" top="0.74803149606299213" bottom="0.74803149606299213" header="0.31496062992125984" footer="0.31496062992125984"/>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7"/>
  <sheetViews>
    <sheetView topLeftCell="A4" zoomScaleNormal="100" zoomScaleSheetLayoutView="100" workbookViewId="0">
      <selection activeCell="L13" sqref="L13"/>
    </sheetView>
  </sheetViews>
  <sheetFormatPr defaultRowHeight="12.75" x14ac:dyDescent="0.2"/>
  <cols>
    <col min="1" max="2" width="9.140625" style="64"/>
    <col min="3" max="3" width="20.85546875" style="64" customWidth="1"/>
    <col min="4" max="4" width="9.140625" style="64"/>
    <col min="5" max="5" width="9.140625" style="63" customWidth="1"/>
    <col min="6" max="6" width="10.140625" style="63" customWidth="1"/>
    <col min="7" max="7" width="9.140625" style="63" customWidth="1"/>
    <col min="8" max="9" width="9.85546875" style="63" customWidth="1"/>
    <col min="10" max="15" width="9.140625" style="63" customWidth="1"/>
    <col min="16" max="16" width="10" style="63" customWidth="1"/>
    <col min="17" max="18" width="9.140625" style="63" customWidth="1"/>
    <col min="19" max="264" width="9.140625" style="64"/>
    <col min="265" max="265" width="10.140625" style="64" bestFit="1" customWidth="1"/>
    <col min="266" max="269" width="9.140625" style="64"/>
    <col min="270" max="271" width="9.85546875" style="64" bestFit="1" customWidth="1"/>
    <col min="272" max="520" width="9.140625" style="64"/>
    <col min="521" max="521" width="10.140625" style="64" bestFit="1" customWidth="1"/>
    <col min="522" max="525" width="9.140625" style="64"/>
    <col min="526" max="527" width="9.85546875" style="64" bestFit="1" customWidth="1"/>
    <col min="528" max="776" width="9.140625" style="64"/>
    <col min="777" max="777" width="10.140625" style="64" bestFit="1" customWidth="1"/>
    <col min="778" max="781" width="9.140625" style="64"/>
    <col min="782" max="783" width="9.85546875" style="64" bestFit="1" customWidth="1"/>
    <col min="784" max="1032" width="9.140625" style="64"/>
    <col min="1033" max="1033" width="10.140625" style="64" bestFit="1" customWidth="1"/>
    <col min="1034" max="1037" width="9.140625" style="64"/>
    <col min="1038" max="1039" width="9.85546875" style="64" bestFit="1" customWidth="1"/>
    <col min="1040" max="1288" width="9.140625" style="64"/>
    <col min="1289" max="1289" width="10.140625" style="64" bestFit="1" customWidth="1"/>
    <col min="1290" max="1293" width="9.140625" style="64"/>
    <col min="1294" max="1295" width="9.85546875" style="64" bestFit="1" customWidth="1"/>
    <col min="1296" max="1544" width="9.140625" style="64"/>
    <col min="1545" max="1545" width="10.140625" style="64" bestFit="1" customWidth="1"/>
    <col min="1546" max="1549" width="9.140625" style="64"/>
    <col min="1550" max="1551" width="9.85546875" style="64" bestFit="1" customWidth="1"/>
    <col min="1552" max="1800" width="9.140625" style="64"/>
    <col min="1801" max="1801" width="10.140625" style="64" bestFit="1" customWidth="1"/>
    <col min="1802" max="1805" width="9.140625" style="64"/>
    <col min="1806" max="1807" width="9.85546875" style="64" bestFit="1" customWidth="1"/>
    <col min="1808" max="2056" width="9.140625" style="64"/>
    <col min="2057" max="2057" width="10.140625" style="64" bestFit="1" customWidth="1"/>
    <col min="2058" max="2061" width="9.140625" style="64"/>
    <col min="2062" max="2063" width="9.85546875" style="64" bestFit="1" customWidth="1"/>
    <col min="2064" max="2312" width="9.140625" style="64"/>
    <col min="2313" max="2313" width="10.140625" style="64" bestFit="1" customWidth="1"/>
    <col min="2314" max="2317" width="9.140625" style="64"/>
    <col min="2318" max="2319" width="9.85546875" style="64" bestFit="1" customWidth="1"/>
    <col min="2320" max="2568" width="9.140625" style="64"/>
    <col min="2569" max="2569" width="10.140625" style="64" bestFit="1" customWidth="1"/>
    <col min="2570" max="2573" width="9.140625" style="64"/>
    <col min="2574" max="2575" width="9.85546875" style="64" bestFit="1" customWidth="1"/>
    <col min="2576" max="2824" width="9.140625" style="64"/>
    <col min="2825" max="2825" width="10.140625" style="64" bestFit="1" customWidth="1"/>
    <col min="2826" max="2829" width="9.140625" style="64"/>
    <col min="2830" max="2831" width="9.85546875" style="64" bestFit="1" customWidth="1"/>
    <col min="2832" max="3080" width="9.140625" style="64"/>
    <col min="3081" max="3081" width="10.140625" style="64" bestFit="1" customWidth="1"/>
    <col min="3082" max="3085" width="9.140625" style="64"/>
    <col min="3086" max="3087" width="9.85546875" style="64" bestFit="1" customWidth="1"/>
    <col min="3088" max="3336" width="9.140625" style="64"/>
    <col min="3337" max="3337" width="10.140625" style="64" bestFit="1" customWidth="1"/>
    <col min="3338" max="3341" width="9.140625" style="64"/>
    <col min="3342" max="3343" width="9.85546875" style="64" bestFit="1" customWidth="1"/>
    <col min="3344" max="3592" width="9.140625" style="64"/>
    <col min="3593" max="3593" width="10.140625" style="64" bestFit="1" customWidth="1"/>
    <col min="3594" max="3597" width="9.140625" style="64"/>
    <col min="3598" max="3599" width="9.85546875" style="64" bestFit="1" customWidth="1"/>
    <col min="3600" max="3848" width="9.140625" style="64"/>
    <col min="3849" max="3849" width="10.140625" style="64" bestFit="1" customWidth="1"/>
    <col min="3850" max="3853" width="9.140625" style="64"/>
    <col min="3854" max="3855" width="9.85546875" style="64" bestFit="1" customWidth="1"/>
    <col min="3856" max="4104" width="9.140625" style="64"/>
    <col min="4105" max="4105" width="10.140625" style="64" bestFit="1" customWidth="1"/>
    <col min="4106" max="4109" width="9.140625" style="64"/>
    <col min="4110" max="4111" width="9.85546875" style="64" bestFit="1" customWidth="1"/>
    <col min="4112" max="4360" width="9.140625" style="64"/>
    <col min="4361" max="4361" width="10.140625" style="64" bestFit="1" customWidth="1"/>
    <col min="4362" max="4365" width="9.140625" style="64"/>
    <col min="4366" max="4367" width="9.85546875" style="64" bestFit="1" customWidth="1"/>
    <col min="4368" max="4616" width="9.140625" style="64"/>
    <col min="4617" max="4617" width="10.140625" style="64" bestFit="1" customWidth="1"/>
    <col min="4618" max="4621" width="9.140625" style="64"/>
    <col min="4622" max="4623" width="9.85546875" style="64" bestFit="1" customWidth="1"/>
    <col min="4624" max="4872" width="9.140625" style="64"/>
    <col min="4873" max="4873" width="10.140625" style="64" bestFit="1" customWidth="1"/>
    <col min="4874" max="4877" width="9.140625" style="64"/>
    <col min="4878" max="4879" width="9.85546875" style="64" bestFit="1" customWidth="1"/>
    <col min="4880" max="5128" width="9.140625" style="64"/>
    <col min="5129" max="5129" width="10.140625" style="64" bestFit="1" customWidth="1"/>
    <col min="5130" max="5133" width="9.140625" style="64"/>
    <col min="5134" max="5135" width="9.85546875" style="64" bestFit="1" customWidth="1"/>
    <col min="5136" max="5384" width="9.140625" style="64"/>
    <col min="5385" max="5385" width="10.140625" style="64" bestFit="1" customWidth="1"/>
    <col min="5386" max="5389" width="9.140625" style="64"/>
    <col min="5390" max="5391" width="9.85546875" style="64" bestFit="1" customWidth="1"/>
    <col min="5392" max="5640" width="9.140625" style="64"/>
    <col min="5641" max="5641" width="10.140625" style="64" bestFit="1" customWidth="1"/>
    <col min="5642" max="5645" width="9.140625" style="64"/>
    <col min="5646" max="5647" width="9.85546875" style="64" bestFit="1" customWidth="1"/>
    <col min="5648" max="5896" width="9.140625" style="64"/>
    <col min="5897" max="5897" width="10.140625" style="64" bestFit="1" customWidth="1"/>
    <col min="5898" max="5901" width="9.140625" style="64"/>
    <col min="5902" max="5903" width="9.85546875" style="64" bestFit="1" customWidth="1"/>
    <col min="5904" max="6152" width="9.140625" style="64"/>
    <col min="6153" max="6153" width="10.140625" style="64" bestFit="1" customWidth="1"/>
    <col min="6154" max="6157" width="9.140625" style="64"/>
    <col min="6158" max="6159" width="9.85546875" style="64" bestFit="1" customWidth="1"/>
    <col min="6160" max="6408" width="9.140625" style="64"/>
    <col min="6409" max="6409" width="10.140625" style="64" bestFit="1" customWidth="1"/>
    <col min="6410" max="6413" width="9.140625" style="64"/>
    <col min="6414" max="6415" width="9.85546875" style="64" bestFit="1" customWidth="1"/>
    <col min="6416" max="6664" width="9.140625" style="64"/>
    <col min="6665" max="6665" width="10.140625" style="64" bestFit="1" customWidth="1"/>
    <col min="6666" max="6669" width="9.140625" style="64"/>
    <col min="6670" max="6671" width="9.85546875" style="64" bestFit="1" customWidth="1"/>
    <col min="6672" max="6920" width="9.140625" style="64"/>
    <col min="6921" max="6921" width="10.140625" style="64" bestFit="1" customWidth="1"/>
    <col min="6922" max="6925" width="9.140625" style="64"/>
    <col min="6926" max="6927" width="9.85546875" style="64" bestFit="1" customWidth="1"/>
    <col min="6928" max="7176" width="9.140625" style="64"/>
    <col min="7177" max="7177" width="10.140625" style="64" bestFit="1" customWidth="1"/>
    <col min="7178" max="7181" width="9.140625" style="64"/>
    <col min="7182" max="7183" width="9.85546875" style="64" bestFit="1" customWidth="1"/>
    <col min="7184" max="7432" width="9.140625" style="64"/>
    <col min="7433" max="7433" width="10.140625" style="64" bestFit="1" customWidth="1"/>
    <col min="7434" max="7437" width="9.140625" style="64"/>
    <col min="7438" max="7439" width="9.85546875" style="64" bestFit="1" customWidth="1"/>
    <col min="7440" max="7688" width="9.140625" style="64"/>
    <col min="7689" max="7689" width="10.140625" style="64" bestFit="1" customWidth="1"/>
    <col min="7690" max="7693" width="9.140625" style="64"/>
    <col min="7694" max="7695" width="9.85546875" style="64" bestFit="1" customWidth="1"/>
    <col min="7696" max="7944" width="9.140625" style="64"/>
    <col min="7945" max="7945" width="10.140625" style="64" bestFit="1" customWidth="1"/>
    <col min="7946" max="7949" width="9.140625" style="64"/>
    <col min="7950" max="7951" width="9.85546875" style="64" bestFit="1" customWidth="1"/>
    <col min="7952" max="8200" width="9.140625" style="64"/>
    <col min="8201" max="8201" width="10.140625" style="64" bestFit="1" customWidth="1"/>
    <col min="8202" max="8205" width="9.140625" style="64"/>
    <col min="8206" max="8207" width="9.85546875" style="64" bestFit="1" customWidth="1"/>
    <col min="8208" max="8456" width="9.140625" style="64"/>
    <col min="8457" max="8457" width="10.140625" style="64" bestFit="1" customWidth="1"/>
    <col min="8458" max="8461" width="9.140625" style="64"/>
    <col min="8462" max="8463" width="9.85546875" style="64" bestFit="1" customWidth="1"/>
    <col min="8464" max="8712" width="9.140625" style="64"/>
    <col min="8713" max="8713" width="10.140625" style="64" bestFit="1" customWidth="1"/>
    <col min="8714" max="8717" width="9.140625" style="64"/>
    <col min="8718" max="8719" width="9.85546875" style="64" bestFit="1" customWidth="1"/>
    <col min="8720" max="8968" width="9.140625" style="64"/>
    <col min="8969" max="8969" width="10.140625" style="64" bestFit="1" customWidth="1"/>
    <col min="8970" max="8973" width="9.140625" style="64"/>
    <col min="8974" max="8975" width="9.85546875" style="64" bestFit="1" customWidth="1"/>
    <col min="8976" max="9224" width="9.140625" style="64"/>
    <col min="9225" max="9225" width="10.140625" style="64" bestFit="1" customWidth="1"/>
    <col min="9226" max="9229" width="9.140625" style="64"/>
    <col min="9230" max="9231" width="9.85546875" style="64" bestFit="1" customWidth="1"/>
    <col min="9232" max="9480" width="9.140625" style="64"/>
    <col min="9481" max="9481" width="10.140625" style="64" bestFit="1" customWidth="1"/>
    <col min="9482" max="9485" width="9.140625" style="64"/>
    <col min="9486" max="9487" width="9.85546875" style="64" bestFit="1" customWidth="1"/>
    <col min="9488" max="9736" width="9.140625" style="64"/>
    <col min="9737" max="9737" width="10.140625" style="64" bestFit="1" customWidth="1"/>
    <col min="9738" max="9741" width="9.140625" style="64"/>
    <col min="9742" max="9743" width="9.85546875" style="64" bestFit="1" customWidth="1"/>
    <col min="9744" max="9992" width="9.140625" style="64"/>
    <col min="9993" max="9993" width="10.140625" style="64" bestFit="1" customWidth="1"/>
    <col min="9994" max="9997" width="9.140625" style="64"/>
    <col min="9998" max="9999" width="9.85546875" style="64" bestFit="1" customWidth="1"/>
    <col min="10000" max="10248" width="9.140625" style="64"/>
    <col min="10249" max="10249" width="10.140625" style="64" bestFit="1" customWidth="1"/>
    <col min="10250" max="10253" width="9.140625" style="64"/>
    <col min="10254" max="10255" width="9.85546875" style="64" bestFit="1" customWidth="1"/>
    <col min="10256" max="10504" width="9.140625" style="64"/>
    <col min="10505" max="10505" width="10.140625" style="64" bestFit="1" customWidth="1"/>
    <col min="10506" max="10509" width="9.140625" style="64"/>
    <col min="10510" max="10511" width="9.85546875" style="64" bestFit="1" customWidth="1"/>
    <col min="10512" max="10760" width="9.140625" style="64"/>
    <col min="10761" max="10761" width="10.140625" style="64" bestFit="1" customWidth="1"/>
    <col min="10762" max="10765" width="9.140625" style="64"/>
    <col min="10766" max="10767" width="9.85546875" style="64" bestFit="1" customWidth="1"/>
    <col min="10768" max="11016" width="9.140625" style="64"/>
    <col min="11017" max="11017" width="10.140625" style="64" bestFit="1" customWidth="1"/>
    <col min="11018" max="11021" width="9.140625" style="64"/>
    <col min="11022" max="11023" width="9.85546875" style="64" bestFit="1" customWidth="1"/>
    <col min="11024" max="11272" width="9.140625" style="64"/>
    <col min="11273" max="11273" width="10.140625" style="64" bestFit="1" customWidth="1"/>
    <col min="11274" max="11277" width="9.140625" style="64"/>
    <col min="11278" max="11279" width="9.85546875" style="64" bestFit="1" customWidth="1"/>
    <col min="11280" max="11528" width="9.140625" style="64"/>
    <col min="11529" max="11529" width="10.140625" style="64" bestFit="1" customWidth="1"/>
    <col min="11530" max="11533" width="9.140625" style="64"/>
    <col min="11534" max="11535" width="9.85546875" style="64" bestFit="1" customWidth="1"/>
    <col min="11536" max="11784" width="9.140625" style="64"/>
    <col min="11785" max="11785" width="10.140625" style="64" bestFit="1" customWidth="1"/>
    <col min="11786" max="11789" width="9.140625" style="64"/>
    <col min="11790" max="11791" width="9.85546875" style="64" bestFit="1" customWidth="1"/>
    <col min="11792" max="12040" width="9.140625" style="64"/>
    <col min="12041" max="12041" width="10.140625" style="64" bestFit="1" customWidth="1"/>
    <col min="12042" max="12045" width="9.140625" style="64"/>
    <col min="12046" max="12047" width="9.85546875" style="64" bestFit="1" customWidth="1"/>
    <col min="12048" max="12296" width="9.140625" style="64"/>
    <col min="12297" max="12297" width="10.140625" style="64" bestFit="1" customWidth="1"/>
    <col min="12298" max="12301" width="9.140625" style="64"/>
    <col min="12302" max="12303" width="9.85546875" style="64" bestFit="1" customWidth="1"/>
    <col min="12304" max="12552" width="9.140625" style="64"/>
    <col min="12553" max="12553" width="10.140625" style="64" bestFit="1" customWidth="1"/>
    <col min="12554" max="12557" width="9.140625" style="64"/>
    <col min="12558" max="12559" width="9.85546875" style="64" bestFit="1" customWidth="1"/>
    <col min="12560" max="12808" width="9.140625" style="64"/>
    <col min="12809" max="12809" width="10.140625" style="64" bestFit="1" customWidth="1"/>
    <col min="12810" max="12813" width="9.140625" style="64"/>
    <col min="12814" max="12815" width="9.85546875" style="64" bestFit="1" customWidth="1"/>
    <col min="12816" max="13064" width="9.140625" style="64"/>
    <col min="13065" max="13065" width="10.140625" style="64" bestFit="1" customWidth="1"/>
    <col min="13066" max="13069" width="9.140625" style="64"/>
    <col min="13070" max="13071" width="9.85546875" style="64" bestFit="1" customWidth="1"/>
    <col min="13072" max="13320" width="9.140625" style="64"/>
    <col min="13321" max="13321" width="10.140625" style="64" bestFit="1" customWidth="1"/>
    <col min="13322" max="13325" width="9.140625" style="64"/>
    <col min="13326" max="13327" width="9.85546875" style="64" bestFit="1" customWidth="1"/>
    <col min="13328" max="13576" width="9.140625" style="64"/>
    <col min="13577" max="13577" width="10.140625" style="64" bestFit="1" customWidth="1"/>
    <col min="13578" max="13581" width="9.140625" style="64"/>
    <col min="13582" max="13583" width="9.85546875" style="64" bestFit="1" customWidth="1"/>
    <col min="13584" max="13832" width="9.140625" style="64"/>
    <col min="13833" max="13833" width="10.140625" style="64" bestFit="1" customWidth="1"/>
    <col min="13834" max="13837" width="9.140625" style="64"/>
    <col min="13838" max="13839" width="9.85546875" style="64" bestFit="1" customWidth="1"/>
    <col min="13840" max="14088" width="9.140625" style="64"/>
    <col min="14089" max="14089" width="10.140625" style="64" bestFit="1" customWidth="1"/>
    <col min="14090" max="14093" width="9.140625" style="64"/>
    <col min="14094" max="14095" width="9.85546875" style="64" bestFit="1" customWidth="1"/>
    <col min="14096" max="14344" width="9.140625" style="64"/>
    <col min="14345" max="14345" width="10.140625" style="64" bestFit="1" customWidth="1"/>
    <col min="14346" max="14349" width="9.140625" style="64"/>
    <col min="14350" max="14351" width="9.85546875" style="64" bestFit="1" customWidth="1"/>
    <col min="14352" max="14600" width="9.140625" style="64"/>
    <col min="14601" max="14601" width="10.140625" style="64" bestFit="1" customWidth="1"/>
    <col min="14602" max="14605" width="9.140625" style="64"/>
    <col min="14606" max="14607" width="9.85546875" style="64" bestFit="1" customWidth="1"/>
    <col min="14608" max="14856" width="9.140625" style="64"/>
    <col min="14857" max="14857" width="10.140625" style="64" bestFit="1" customWidth="1"/>
    <col min="14858" max="14861" width="9.140625" style="64"/>
    <col min="14862" max="14863" width="9.85546875" style="64" bestFit="1" customWidth="1"/>
    <col min="14864" max="15112" width="9.140625" style="64"/>
    <col min="15113" max="15113" width="10.140625" style="64" bestFit="1" customWidth="1"/>
    <col min="15114" max="15117" width="9.140625" style="64"/>
    <col min="15118" max="15119" width="9.85546875" style="64" bestFit="1" customWidth="1"/>
    <col min="15120" max="15368" width="9.140625" style="64"/>
    <col min="15369" max="15369" width="10.140625" style="64" bestFit="1" customWidth="1"/>
    <col min="15370" max="15373" width="9.140625" style="64"/>
    <col min="15374" max="15375" width="9.85546875" style="64" bestFit="1" customWidth="1"/>
    <col min="15376" max="15624" width="9.140625" style="64"/>
    <col min="15625" max="15625" width="10.140625" style="64" bestFit="1" customWidth="1"/>
    <col min="15626" max="15629" width="9.140625" style="64"/>
    <col min="15630" max="15631" width="9.85546875" style="64" bestFit="1" customWidth="1"/>
    <col min="15632" max="15880" width="9.140625" style="64"/>
    <col min="15881" max="15881" width="10.140625" style="64" bestFit="1" customWidth="1"/>
    <col min="15882" max="15885" width="9.140625" style="64"/>
    <col min="15886" max="15887" width="9.85546875" style="64" bestFit="1" customWidth="1"/>
    <col min="15888" max="16136" width="9.140625" style="64"/>
    <col min="16137" max="16137" width="10.140625" style="64" bestFit="1" customWidth="1"/>
    <col min="16138" max="16141" width="9.140625" style="64"/>
    <col min="16142" max="16143" width="9.85546875" style="64" bestFit="1" customWidth="1"/>
    <col min="16144" max="16384" width="9.140625" style="64"/>
  </cols>
  <sheetData>
    <row r="1" spans="1:18" x14ac:dyDescent="0.2">
      <c r="A1" s="237" t="s">
        <v>8</v>
      </c>
      <c r="B1" s="216"/>
      <c r="C1" s="216"/>
      <c r="D1" s="216"/>
      <c r="E1" s="216"/>
      <c r="F1" s="216"/>
      <c r="G1" s="216"/>
      <c r="H1" s="216"/>
      <c r="I1" s="216"/>
      <c r="J1" s="79"/>
      <c r="K1" s="79"/>
      <c r="L1" s="79"/>
      <c r="M1" s="79"/>
      <c r="N1" s="79"/>
      <c r="O1" s="79"/>
    </row>
    <row r="2" spans="1:18" ht="15.75" x14ac:dyDescent="0.2">
      <c r="A2" s="49"/>
      <c r="B2" s="80"/>
      <c r="C2" s="238" t="s">
        <v>270</v>
      </c>
      <c r="D2" s="238"/>
      <c r="E2" s="1" t="s">
        <v>0</v>
      </c>
      <c r="F2" s="81">
        <v>45382</v>
      </c>
      <c r="G2" s="82"/>
      <c r="H2" s="82"/>
      <c r="I2" s="82"/>
      <c r="J2" s="79"/>
      <c r="K2" s="79"/>
      <c r="L2" s="79"/>
      <c r="M2" s="79"/>
      <c r="N2" s="79"/>
      <c r="O2" s="79"/>
      <c r="R2" s="63" t="s">
        <v>283</v>
      </c>
    </row>
    <row r="3" spans="1:18" ht="13.5" customHeight="1" x14ac:dyDescent="0.2">
      <c r="A3" s="239" t="s">
        <v>271</v>
      </c>
      <c r="B3" s="240"/>
      <c r="C3" s="240"/>
      <c r="D3" s="239" t="s">
        <v>272</v>
      </c>
      <c r="E3" s="242" t="s">
        <v>9</v>
      </c>
      <c r="F3" s="243"/>
      <c r="G3" s="243"/>
      <c r="H3" s="243"/>
      <c r="I3" s="243"/>
      <c r="J3" s="243"/>
      <c r="K3" s="243"/>
      <c r="L3" s="243"/>
      <c r="M3" s="243"/>
      <c r="N3" s="243"/>
      <c r="O3" s="243"/>
      <c r="P3" s="233" t="s">
        <v>17</v>
      </c>
      <c r="Q3" s="235"/>
      <c r="R3" s="233" t="s">
        <v>165</v>
      </c>
    </row>
    <row r="4" spans="1:18" ht="56.25" x14ac:dyDescent="0.2">
      <c r="A4" s="240"/>
      <c r="B4" s="240"/>
      <c r="C4" s="240"/>
      <c r="D4" s="241"/>
      <c r="E4" s="83" t="s">
        <v>13</v>
      </c>
      <c r="F4" s="83" t="s">
        <v>155</v>
      </c>
      <c r="G4" s="83" t="s">
        <v>156</v>
      </c>
      <c r="H4" s="83" t="s">
        <v>273</v>
      </c>
      <c r="I4" s="83" t="s">
        <v>157</v>
      </c>
      <c r="J4" s="84" t="s">
        <v>158</v>
      </c>
      <c r="K4" s="84" t="s">
        <v>159</v>
      </c>
      <c r="L4" s="84" t="s">
        <v>160</v>
      </c>
      <c r="M4" s="84" t="s">
        <v>161</v>
      </c>
      <c r="N4" s="84" t="s">
        <v>162</v>
      </c>
      <c r="O4" s="84" t="s">
        <v>163</v>
      </c>
      <c r="P4" s="85" t="s">
        <v>157</v>
      </c>
      <c r="Q4" s="85" t="s">
        <v>164</v>
      </c>
      <c r="R4" s="233"/>
    </row>
    <row r="5" spans="1:18" x14ac:dyDescent="0.2">
      <c r="A5" s="234">
        <v>1</v>
      </c>
      <c r="B5" s="234"/>
      <c r="C5" s="234"/>
      <c r="D5" s="86">
        <v>2</v>
      </c>
      <c r="E5" s="85" t="s">
        <v>6</v>
      </c>
      <c r="F5" s="87" t="s">
        <v>7</v>
      </c>
      <c r="G5" s="85" t="s">
        <v>179</v>
      </c>
      <c r="H5" s="87" t="s">
        <v>180</v>
      </c>
      <c r="I5" s="85" t="s">
        <v>181</v>
      </c>
      <c r="J5" s="87" t="s">
        <v>182</v>
      </c>
      <c r="K5" s="87" t="s">
        <v>183</v>
      </c>
      <c r="L5" s="87" t="s">
        <v>10</v>
      </c>
      <c r="M5" s="87" t="s">
        <v>184</v>
      </c>
      <c r="N5" s="87" t="s">
        <v>185</v>
      </c>
      <c r="O5" s="87" t="s">
        <v>186</v>
      </c>
      <c r="P5" s="85" t="s">
        <v>187</v>
      </c>
      <c r="Q5" s="85" t="s">
        <v>188</v>
      </c>
      <c r="R5" s="87" t="s">
        <v>189</v>
      </c>
    </row>
    <row r="6" spans="1:18" ht="12.75" customHeight="1" x14ac:dyDescent="0.2">
      <c r="A6" s="230" t="s">
        <v>166</v>
      </c>
      <c r="B6" s="230"/>
      <c r="C6" s="230"/>
      <c r="D6" s="67">
        <v>1</v>
      </c>
      <c r="E6" s="88">
        <v>25190789</v>
      </c>
      <c r="F6" s="88">
        <v>6707883</v>
      </c>
      <c r="G6" s="88">
        <v>0</v>
      </c>
      <c r="H6" s="88">
        <v>0</v>
      </c>
      <c r="I6" s="88">
        <v>0</v>
      </c>
      <c r="J6" s="88">
        <v>21673923</v>
      </c>
      <c r="K6" s="88">
        <v>0</v>
      </c>
      <c r="L6" s="88">
        <v>3195147</v>
      </c>
      <c r="M6" s="88">
        <v>0</v>
      </c>
      <c r="N6" s="88">
        <v>8187466</v>
      </c>
      <c r="O6" s="88">
        <v>0</v>
      </c>
      <c r="P6" s="88">
        <v>0</v>
      </c>
      <c r="Q6" s="88">
        <v>0</v>
      </c>
      <c r="R6" s="89">
        <f>SUM(E6:Q6)</f>
        <v>64955208</v>
      </c>
    </row>
    <row r="7" spans="1:18" ht="30" customHeight="1" x14ac:dyDescent="0.2">
      <c r="A7" s="232" t="s">
        <v>167</v>
      </c>
      <c r="B7" s="232"/>
      <c r="C7" s="232"/>
      <c r="D7" s="67">
        <v>2</v>
      </c>
      <c r="E7" s="88">
        <v>0</v>
      </c>
      <c r="F7" s="88">
        <v>0</v>
      </c>
      <c r="G7" s="88">
        <v>0</v>
      </c>
      <c r="H7" s="88">
        <v>0</v>
      </c>
      <c r="I7" s="88">
        <v>0</v>
      </c>
      <c r="J7" s="88">
        <v>0</v>
      </c>
      <c r="K7" s="88">
        <v>0</v>
      </c>
      <c r="L7" s="88">
        <v>0</v>
      </c>
      <c r="M7" s="88">
        <v>0</v>
      </c>
      <c r="N7" s="88">
        <v>0</v>
      </c>
      <c r="O7" s="88">
        <v>0</v>
      </c>
      <c r="P7" s="88">
        <v>0</v>
      </c>
      <c r="Q7" s="88">
        <v>0</v>
      </c>
      <c r="R7" s="89">
        <f t="shared" ref="R7:R26" si="0">SUM(E7:Q7)</f>
        <v>0</v>
      </c>
    </row>
    <row r="8" spans="1:18" ht="27" customHeight="1" x14ac:dyDescent="0.2">
      <c r="A8" s="230" t="s">
        <v>168</v>
      </c>
      <c r="B8" s="230"/>
      <c r="C8" s="230"/>
      <c r="D8" s="67">
        <v>3</v>
      </c>
      <c r="E8" s="88">
        <v>0</v>
      </c>
      <c r="F8" s="88">
        <v>0</v>
      </c>
      <c r="G8" s="88">
        <v>0</v>
      </c>
      <c r="H8" s="88">
        <v>0</v>
      </c>
      <c r="I8" s="88">
        <v>0</v>
      </c>
      <c r="J8" s="88">
        <v>0</v>
      </c>
      <c r="K8" s="88">
        <v>0</v>
      </c>
      <c r="L8" s="88">
        <v>0</v>
      </c>
      <c r="M8" s="88">
        <v>0</v>
      </c>
      <c r="N8" s="88">
        <v>0</v>
      </c>
      <c r="O8" s="88">
        <v>0</v>
      </c>
      <c r="P8" s="88">
        <v>0</v>
      </c>
      <c r="Q8" s="88">
        <v>0</v>
      </c>
      <c r="R8" s="89">
        <f t="shared" si="0"/>
        <v>0</v>
      </c>
    </row>
    <row r="9" spans="1:18" ht="18" customHeight="1" x14ac:dyDescent="0.2">
      <c r="A9" s="236" t="s">
        <v>169</v>
      </c>
      <c r="B9" s="236"/>
      <c r="C9" s="236"/>
      <c r="D9" s="69">
        <v>4</v>
      </c>
      <c r="E9" s="90">
        <f>E6+E7+E8</f>
        <v>25190789</v>
      </c>
      <c r="F9" s="90">
        <f t="shared" ref="F9:Q9" si="1">F6+F7+F8</f>
        <v>6707883</v>
      </c>
      <c r="G9" s="90">
        <f t="shared" si="1"/>
        <v>0</v>
      </c>
      <c r="H9" s="90">
        <f t="shared" si="1"/>
        <v>0</v>
      </c>
      <c r="I9" s="90">
        <f t="shared" si="1"/>
        <v>0</v>
      </c>
      <c r="J9" s="90">
        <f t="shared" si="1"/>
        <v>21673923</v>
      </c>
      <c r="K9" s="90">
        <f t="shared" si="1"/>
        <v>0</v>
      </c>
      <c r="L9" s="90">
        <f t="shared" si="1"/>
        <v>3195147</v>
      </c>
      <c r="M9" s="90">
        <f t="shared" si="1"/>
        <v>0</v>
      </c>
      <c r="N9" s="90">
        <f t="shared" si="1"/>
        <v>8187466</v>
      </c>
      <c r="O9" s="90">
        <f t="shared" si="1"/>
        <v>0</v>
      </c>
      <c r="P9" s="90">
        <f t="shared" si="1"/>
        <v>0</v>
      </c>
      <c r="Q9" s="90">
        <f t="shared" si="1"/>
        <v>0</v>
      </c>
      <c r="R9" s="89">
        <f t="shared" si="0"/>
        <v>64955208</v>
      </c>
    </row>
    <row r="10" spans="1:18" ht="33" customHeight="1" x14ac:dyDescent="0.2">
      <c r="A10" s="232" t="s">
        <v>170</v>
      </c>
      <c r="B10" s="232"/>
      <c r="C10" s="232"/>
      <c r="D10" s="67">
        <v>5</v>
      </c>
      <c r="E10" s="88">
        <v>0</v>
      </c>
      <c r="F10" s="88">
        <v>0</v>
      </c>
      <c r="G10" s="88">
        <v>0</v>
      </c>
      <c r="H10" s="88">
        <v>0</v>
      </c>
      <c r="I10" s="88">
        <v>0</v>
      </c>
      <c r="J10" s="88">
        <v>0</v>
      </c>
      <c r="K10" s="88">
        <v>0</v>
      </c>
      <c r="L10" s="88">
        <v>0</v>
      </c>
      <c r="M10" s="88">
        <v>0</v>
      </c>
      <c r="N10" s="88">
        <v>0</v>
      </c>
      <c r="O10" s="88">
        <v>0</v>
      </c>
      <c r="P10" s="88">
        <v>0</v>
      </c>
      <c r="Q10" s="88">
        <v>0</v>
      </c>
      <c r="R10" s="89">
        <f t="shared" si="0"/>
        <v>0</v>
      </c>
    </row>
    <row r="11" spans="1:18" ht="23.25" customHeight="1" x14ac:dyDescent="0.2">
      <c r="A11" s="232" t="s">
        <v>171</v>
      </c>
      <c r="B11" s="232"/>
      <c r="C11" s="232"/>
      <c r="D11" s="67">
        <v>6</v>
      </c>
      <c r="E11" s="88">
        <v>0</v>
      </c>
      <c r="F11" s="88">
        <v>0</v>
      </c>
      <c r="G11" s="88">
        <v>0</v>
      </c>
      <c r="H11" s="88">
        <v>0</v>
      </c>
      <c r="I11" s="88">
        <v>0</v>
      </c>
      <c r="J11" s="88">
        <v>0</v>
      </c>
      <c r="K11" s="88">
        <v>0</v>
      </c>
      <c r="L11" s="88">
        <v>0</v>
      </c>
      <c r="M11" s="88">
        <v>0</v>
      </c>
      <c r="N11" s="88">
        <v>0</v>
      </c>
      <c r="O11" s="88">
        <v>0</v>
      </c>
      <c r="P11" s="88">
        <v>0</v>
      </c>
      <c r="Q11" s="88">
        <v>0</v>
      </c>
      <c r="R11" s="89">
        <f t="shared" si="0"/>
        <v>0</v>
      </c>
    </row>
    <row r="12" spans="1:18" ht="27" customHeight="1" x14ac:dyDescent="0.2">
      <c r="A12" s="232" t="s">
        <v>274</v>
      </c>
      <c r="B12" s="232"/>
      <c r="C12" s="232"/>
      <c r="D12" s="67">
        <v>7</v>
      </c>
      <c r="E12" s="88">
        <v>0</v>
      </c>
      <c r="F12" s="88">
        <v>0</v>
      </c>
      <c r="G12" s="88">
        <v>0</v>
      </c>
      <c r="H12" s="88">
        <v>0</v>
      </c>
      <c r="I12" s="88">
        <v>0</v>
      </c>
      <c r="J12" s="88">
        <v>0</v>
      </c>
      <c r="K12" s="88">
        <v>0</v>
      </c>
      <c r="L12" s="88">
        <v>0</v>
      </c>
      <c r="M12" s="88">
        <v>0</v>
      </c>
      <c r="N12" s="88">
        <v>0</v>
      </c>
      <c r="O12" s="88">
        <v>0</v>
      </c>
      <c r="P12" s="88">
        <v>0</v>
      </c>
      <c r="Q12" s="88">
        <v>0</v>
      </c>
      <c r="R12" s="89">
        <f t="shared" si="0"/>
        <v>0</v>
      </c>
    </row>
    <row r="13" spans="1:18" ht="24.75" customHeight="1" x14ac:dyDescent="0.2">
      <c r="A13" s="232" t="s">
        <v>172</v>
      </c>
      <c r="B13" s="232"/>
      <c r="C13" s="232"/>
      <c r="D13" s="67">
        <v>8</v>
      </c>
      <c r="E13" s="88">
        <v>0</v>
      </c>
      <c r="F13" s="88">
        <v>0</v>
      </c>
      <c r="G13" s="88">
        <v>0</v>
      </c>
      <c r="H13" s="88">
        <v>0</v>
      </c>
      <c r="I13" s="88">
        <v>0</v>
      </c>
      <c r="J13" s="88">
        <v>0</v>
      </c>
      <c r="K13" s="88">
        <v>0</v>
      </c>
      <c r="L13" s="88">
        <v>0</v>
      </c>
      <c r="M13" s="88">
        <v>0</v>
      </c>
      <c r="N13" s="88">
        <v>0</v>
      </c>
      <c r="O13" s="88">
        <v>0</v>
      </c>
      <c r="P13" s="88">
        <v>0</v>
      </c>
      <c r="Q13" s="88">
        <v>0</v>
      </c>
      <c r="R13" s="89">
        <f t="shared" si="0"/>
        <v>0</v>
      </c>
    </row>
    <row r="14" spans="1:18" ht="12.75" customHeight="1" x14ac:dyDescent="0.2">
      <c r="A14" s="232" t="s">
        <v>275</v>
      </c>
      <c r="B14" s="232"/>
      <c r="C14" s="232"/>
      <c r="D14" s="67">
        <v>9</v>
      </c>
      <c r="E14" s="88">
        <v>0</v>
      </c>
      <c r="F14" s="88">
        <v>0</v>
      </c>
      <c r="G14" s="88">
        <v>0</v>
      </c>
      <c r="H14" s="88">
        <v>0</v>
      </c>
      <c r="I14" s="88">
        <v>0</v>
      </c>
      <c r="J14" s="88">
        <v>0</v>
      </c>
      <c r="K14" s="88">
        <v>0</v>
      </c>
      <c r="L14" s="88">
        <v>0</v>
      </c>
      <c r="M14" s="88">
        <v>0</v>
      </c>
      <c r="N14" s="88">
        <v>0</v>
      </c>
      <c r="O14" s="88">
        <v>0</v>
      </c>
      <c r="P14" s="88">
        <v>0</v>
      </c>
      <c r="Q14" s="88">
        <v>0</v>
      </c>
      <c r="R14" s="89">
        <f t="shared" si="0"/>
        <v>0</v>
      </c>
    </row>
    <row r="15" spans="1:18" ht="24" customHeight="1" x14ac:dyDescent="0.2">
      <c r="A15" s="232" t="s">
        <v>173</v>
      </c>
      <c r="B15" s="232"/>
      <c r="C15" s="232"/>
      <c r="D15" s="67">
        <v>10</v>
      </c>
      <c r="E15" s="88">
        <v>0</v>
      </c>
      <c r="F15" s="88">
        <v>0</v>
      </c>
      <c r="G15" s="88">
        <v>0</v>
      </c>
      <c r="H15" s="88">
        <v>0</v>
      </c>
      <c r="I15" s="88">
        <v>0</v>
      </c>
      <c r="J15" s="88">
        <v>0</v>
      </c>
      <c r="K15" s="88">
        <v>0</v>
      </c>
      <c r="L15" s="88">
        <v>0</v>
      </c>
      <c r="M15" s="88">
        <v>0</v>
      </c>
      <c r="N15" s="88">
        <v>0</v>
      </c>
      <c r="O15" s="88">
        <v>0</v>
      </c>
      <c r="P15" s="88">
        <v>0</v>
      </c>
      <c r="Q15" s="88">
        <v>0</v>
      </c>
      <c r="R15" s="89">
        <f t="shared" si="0"/>
        <v>0</v>
      </c>
    </row>
    <row r="16" spans="1:18" ht="12.75" customHeight="1" x14ac:dyDescent="0.2">
      <c r="A16" s="232" t="s">
        <v>174</v>
      </c>
      <c r="B16" s="232"/>
      <c r="C16" s="232"/>
      <c r="D16" s="67">
        <v>11</v>
      </c>
      <c r="E16" s="88">
        <v>0</v>
      </c>
      <c r="F16" s="88">
        <v>0</v>
      </c>
      <c r="G16" s="88">
        <v>0</v>
      </c>
      <c r="H16" s="88">
        <v>0</v>
      </c>
      <c r="I16" s="88">
        <v>0</v>
      </c>
      <c r="J16" s="88">
        <v>0</v>
      </c>
      <c r="K16" s="88">
        <v>0</v>
      </c>
      <c r="L16" s="88">
        <v>0</v>
      </c>
      <c r="M16" s="88">
        <v>0</v>
      </c>
      <c r="N16" s="88">
        <v>0</v>
      </c>
      <c r="O16" s="88">
        <v>0</v>
      </c>
      <c r="P16" s="88">
        <v>0</v>
      </c>
      <c r="Q16" s="88">
        <v>0</v>
      </c>
      <c r="R16" s="89">
        <f t="shared" si="0"/>
        <v>0</v>
      </c>
    </row>
    <row r="17" spans="1:18" ht="12.75" customHeight="1" x14ac:dyDescent="0.2">
      <c r="A17" s="232" t="s">
        <v>276</v>
      </c>
      <c r="B17" s="232"/>
      <c r="C17" s="232"/>
      <c r="D17" s="67">
        <v>12</v>
      </c>
      <c r="E17" s="88">
        <v>0</v>
      </c>
      <c r="F17" s="88">
        <v>0</v>
      </c>
      <c r="G17" s="88">
        <v>0</v>
      </c>
      <c r="H17" s="88">
        <v>0</v>
      </c>
      <c r="I17" s="88">
        <v>0</v>
      </c>
      <c r="J17" s="88">
        <v>0</v>
      </c>
      <c r="K17" s="88">
        <v>0</v>
      </c>
      <c r="L17" s="88">
        <v>0</v>
      </c>
      <c r="M17" s="88">
        <v>0</v>
      </c>
      <c r="N17" s="88">
        <v>0</v>
      </c>
      <c r="O17" s="88">
        <v>0</v>
      </c>
      <c r="P17" s="88">
        <v>0</v>
      </c>
      <c r="Q17" s="88">
        <v>0</v>
      </c>
      <c r="R17" s="89">
        <f t="shared" si="0"/>
        <v>0</v>
      </c>
    </row>
    <row r="18" spans="1:18" ht="12.75" customHeight="1" x14ac:dyDescent="0.2">
      <c r="A18" s="232" t="s">
        <v>175</v>
      </c>
      <c r="B18" s="232"/>
      <c r="C18" s="232"/>
      <c r="D18" s="67">
        <v>13</v>
      </c>
      <c r="E18" s="88">
        <v>0</v>
      </c>
      <c r="F18" s="88">
        <v>0</v>
      </c>
      <c r="G18" s="88">
        <v>0</v>
      </c>
      <c r="H18" s="88">
        <v>0</v>
      </c>
      <c r="I18" s="88">
        <v>0</v>
      </c>
      <c r="J18" s="88">
        <v>0</v>
      </c>
      <c r="K18" s="88">
        <v>0</v>
      </c>
      <c r="L18" s="88">
        <v>0</v>
      </c>
      <c r="M18" s="88">
        <v>0</v>
      </c>
      <c r="N18" s="88">
        <v>0</v>
      </c>
      <c r="O18" s="88">
        <v>0</v>
      </c>
      <c r="P18" s="88">
        <v>0</v>
      </c>
      <c r="Q18" s="88">
        <v>0</v>
      </c>
      <c r="R18" s="89">
        <f t="shared" si="0"/>
        <v>0</v>
      </c>
    </row>
    <row r="19" spans="1:18" ht="24" customHeight="1" x14ac:dyDescent="0.2">
      <c r="A19" s="232" t="s">
        <v>277</v>
      </c>
      <c r="B19" s="232"/>
      <c r="C19" s="232"/>
      <c r="D19" s="67">
        <v>14</v>
      </c>
      <c r="E19" s="88">
        <v>0</v>
      </c>
      <c r="F19" s="88">
        <v>0</v>
      </c>
      <c r="G19" s="88">
        <v>0</v>
      </c>
      <c r="H19" s="88">
        <v>0</v>
      </c>
      <c r="I19" s="88">
        <v>0</v>
      </c>
      <c r="J19" s="88">
        <v>0</v>
      </c>
      <c r="K19" s="88">
        <v>0</v>
      </c>
      <c r="L19" s="88">
        <v>0</v>
      </c>
      <c r="M19" s="88">
        <v>0</v>
      </c>
      <c r="N19" s="88">
        <v>0</v>
      </c>
      <c r="O19" s="88">
        <v>0</v>
      </c>
      <c r="P19" s="88">
        <v>0</v>
      </c>
      <c r="Q19" s="88">
        <v>0</v>
      </c>
      <c r="R19" s="89">
        <f t="shared" si="0"/>
        <v>0</v>
      </c>
    </row>
    <row r="20" spans="1:18" ht="24" customHeight="1" x14ac:dyDescent="0.2">
      <c r="A20" s="232" t="s">
        <v>278</v>
      </c>
      <c r="B20" s="232"/>
      <c r="C20" s="232"/>
      <c r="D20" s="67">
        <v>15</v>
      </c>
      <c r="E20" s="88">
        <v>0</v>
      </c>
      <c r="F20" s="88">
        <v>0</v>
      </c>
      <c r="G20" s="88">
        <v>0</v>
      </c>
      <c r="H20" s="88">
        <v>0</v>
      </c>
      <c r="I20" s="88">
        <v>0</v>
      </c>
      <c r="J20" s="88">
        <v>0</v>
      </c>
      <c r="K20" s="88">
        <v>0</v>
      </c>
      <c r="L20" s="88">
        <v>0</v>
      </c>
      <c r="M20" s="88">
        <v>0</v>
      </c>
      <c r="N20" s="88">
        <v>0</v>
      </c>
      <c r="O20" s="88">
        <v>0</v>
      </c>
      <c r="P20" s="88">
        <v>0</v>
      </c>
      <c r="Q20" s="88">
        <v>0</v>
      </c>
      <c r="R20" s="89">
        <f t="shared" si="0"/>
        <v>0</v>
      </c>
    </row>
    <row r="21" spans="1:18" ht="20.25" customHeight="1" x14ac:dyDescent="0.2">
      <c r="A21" s="230" t="s">
        <v>279</v>
      </c>
      <c r="B21" s="230"/>
      <c r="C21" s="230"/>
      <c r="D21" s="67">
        <v>16</v>
      </c>
      <c r="E21" s="88">
        <v>0</v>
      </c>
      <c r="F21" s="88">
        <v>0</v>
      </c>
      <c r="G21" s="88">
        <v>0</v>
      </c>
      <c r="H21" s="88">
        <v>0</v>
      </c>
      <c r="I21" s="88">
        <v>0</v>
      </c>
      <c r="J21" s="88">
        <v>8187466</v>
      </c>
      <c r="K21" s="88">
        <v>0</v>
      </c>
      <c r="L21" s="88">
        <v>0</v>
      </c>
      <c r="M21" s="88">
        <v>0</v>
      </c>
      <c r="N21" s="88">
        <v>-8187466</v>
      </c>
      <c r="O21" s="88">
        <v>0</v>
      </c>
      <c r="P21" s="88">
        <v>0</v>
      </c>
      <c r="Q21" s="88">
        <v>0</v>
      </c>
      <c r="R21" s="89">
        <f t="shared" si="0"/>
        <v>0</v>
      </c>
    </row>
    <row r="22" spans="1:18" ht="20.25" customHeight="1" x14ac:dyDescent="0.2">
      <c r="A22" s="230" t="s">
        <v>280</v>
      </c>
      <c r="B22" s="230"/>
      <c r="C22" s="230"/>
      <c r="D22" s="67">
        <v>17</v>
      </c>
      <c r="E22" s="88">
        <v>0</v>
      </c>
      <c r="F22" s="88">
        <v>0</v>
      </c>
      <c r="G22" s="88">
        <v>0</v>
      </c>
      <c r="H22" s="88">
        <v>0</v>
      </c>
      <c r="I22" s="88">
        <v>0</v>
      </c>
      <c r="J22" s="88">
        <v>0</v>
      </c>
      <c r="K22" s="88">
        <v>0</v>
      </c>
      <c r="L22" s="88">
        <v>0</v>
      </c>
      <c r="M22" s="88">
        <v>0</v>
      </c>
      <c r="N22" s="88">
        <v>0</v>
      </c>
      <c r="O22" s="88">
        <v>0</v>
      </c>
      <c r="P22" s="88">
        <v>0</v>
      </c>
      <c r="Q22" s="88">
        <v>0</v>
      </c>
      <c r="R22" s="89">
        <f t="shared" si="0"/>
        <v>0</v>
      </c>
    </row>
    <row r="23" spans="1:18" ht="20.25" customHeight="1" x14ac:dyDescent="0.2">
      <c r="A23" s="230" t="s">
        <v>176</v>
      </c>
      <c r="B23" s="230"/>
      <c r="C23" s="230"/>
      <c r="D23" s="67">
        <v>18</v>
      </c>
      <c r="E23" s="88">
        <v>0</v>
      </c>
      <c r="F23" s="88">
        <v>0</v>
      </c>
      <c r="G23" s="88">
        <v>0</v>
      </c>
      <c r="H23" s="88">
        <v>0</v>
      </c>
      <c r="I23" s="88">
        <v>0</v>
      </c>
      <c r="J23" s="88">
        <v>0</v>
      </c>
      <c r="K23" s="88">
        <v>0</v>
      </c>
      <c r="L23" s="88">
        <v>0</v>
      </c>
      <c r="M23" s="88">
        <v>0</v>
      </c>
      <c r="N23" s="88">
        <v>0</v>
      </c>
      <c r="O23" s="88">
        <v>0</v>
      </c>
      <c r="P23" s="88">
        <v>0</v>
      </c>
      <c r="Q23" s="88">
        <v>0</v>
      </c>
      <c r="R23" s="89">
        <f t="shared" si="0"/>
        <v>0</v>
      </c>
    </row>
    <row r="24" spans="1:18" ht="20.25" customHeight="1" x14ac:dyDescent="0.2">
      <c r="A24" s="230" t="s">
        <v>281</v>
      </c>
      <c r="B24" s="230"/>
      <c r="C24" s="230"/>
      <c r="D24" s="67">
        <v>19</v>
      </c>
      <c r="E24" s="88">
        <v>0</v>
      </c>
      <c r="F24" s="88">
        <v>0</v>
      </c>
      <c r="G24" s="88">
        <v>0</v>
      </c>
      <c r="H24" s="88">
        <v>0</v>
      </c>
      <c r="I24" s="88">
        <v>0</v>
      </c>
      <c r="J24" s="88">
        <v>0</v>
      </c>
      <c r="K24" s="88">
        <v>0</v>
      </c>
      <c r="L24" s="88">
        <v>0</v>
      </c>
      <c r="M24" s="88">
        <v>0</v>
      </c>
      <c r="N24" s="88">
        <v>1972807</v>
      </c>
      <c r="O24" s="88">
        <v>0</v>
      </c>
      <c r="P24" s="88">
        <v>0</v>
      </c>
      <c r="Q24" s="88">
        <v>0</v>
      </c>
      <c r="R24" s="89">
        <f t="shared" si="0"/>
        <v>1972807</v>
      </c>
    </row>
    <row r="25" spans="1:18" ht="20.25" customHeight="1" x14ac:dyDescent="0.2">
      <c r="A25" s="230" t="s">
        <v>177</v>
      </c>
      <c r="B25" s="230"/>
      <c r="C25" s="230"/>
      <c r="D25" s="67">
        <v>20</v>
      </c>
      <c r="E25" s="88">
        <v>0</v>
      </c>
      <c r="F25" s="88">
        <v>0</v>
      </c>
      <c r="G25" s="88">
        <v>0</v>
      </c>
      <c r="H25" s="88">
        <v>0</v>
      </c>
      <c r="I25" s="88">
        <v>0</v>
      </c>
      <c r="J25" s="88">
        <v>0</v>
      </c>
      <c r="K25" s="88">
        <v>0</v>
      </c>
      <c r="L25" s="88">
        <v>0</v>
      </c>
      <c r="M25" s="88">
        <v>0</v>
      </c>
      <c r="N25" s="88">
        <v>0</v>
      </c>
      <c r="O25" s="88">
        <v>0</v>
      </c>
      <c r="P25" s="88">
        <v>0</v>
      </c>
      <c r="Q25" s="88">
        <v>0</v>
      </c>
      <c r="R25" s="89">
        <f t="shared" si="0"/>
        <v>0</v>
      </c>
    </row>
    <row r="26" spans="1:18" ht="21" customHeight="1" x14ac:dyDescent="0.2">
      <c r="A26" s="231" t="s">
        <v>178</v>
      </c>
      <c r="B26" s="231"/>
      <c r="C26" s="231"/>
      <c r="D26" s="69">
        <v>21</v>
      </c>
      <c r="E26" s="89">
        <f>SUM(E9:E25)</f>
        <v>25190789</v>
      </c>
      <c r="F26" s="89">
        <f t="shared" ref="F26:Q26" si="2">SUM(F9:F25)</f>
        <v>6707883</v>
      </c>
      <c r="G26" s="89">
        <f t="shared" si="2"/>
        <v>0</v>
      </c>
      <c r="H26" s="89">
        <f t="shared" si="2"/>
        <v>0</v>
      </c>
      <c r="I26" s="89">
        <f t="shared" si="2"/>
        <v>0</v>
      </c>
      <c r="J26" s="89">
        <f t="shared" si="2"/>
        <v>29861389</v>
      </c>
      <c r="K26" s="89">
        <f t="shared" si="2"/>
        <v>0</v>
      </c>
      <c r="L26" s="89">
        <f t="shared" si="2"/>
        <v>3195147</v>
      </c>
      <c r="M26" s="89">
        <f t="shared" si="2"/>
        <v>0</v>
      </c>
      <c r="N26" s="89">
        <f t="shared" si="2"/>
        <v>1972807</v>
      </c>
      <c r="O26" s="89">
        <f t="shared" si="2"/>
        <v>0</v>
      </c>
      <c r="P26" s="89">
        <f t="shared" si="2"/>
        <v>0</v>
      </c>
      <c r="Q26" s="89">
        <f t="shared" si="2"/>
        <v>0</v>
      </c>
      <c r="R26" s="89">
        <f t="shared" si="0"/>
        <v>66928015</v>
      </c>
    </row>
    <row r="27" spans="1:18" ht="21" customHeight="1" x14ac:dyDescent="0.2">
      <c r="A27" s="91"/>
      <c r="B27" s="91"/>
      <c r="C27" s="91"/>
      <c r="D27" s="92"/>
      <c r="E27" s="93"/>
      <c r="F27" s="93"/>
      <c r="G27" s="93"/>
      <c r="H27" s="93"/>
      <c r="I27" s="93"/>
      <c r="J27" s="93"/>
      <c r="K27" s="93"/>
      <c r="L27" s="93"/>
      <c r="M27" s="93"/>
      <c r="N27" s="93"/>
      <c r="O27" s="93"/>
      <c r="P27" s="93"/>
      <c r="Q27" s="93"/>
      <c r="R27" s="93"/>
    </row>
  </sheetData>
  <sheetProtection algorithmName="SHA-512" hashValue="e1Og8jaxKOg21hPkm79WUVgtpgxUisffxt8UTuM34xXcxa27cKqNcAGKu0ft1CvnwYBSXQbJJi7H3s+UrgT2zw==" saltValue="TduIlfmIXezbClKE46vx1Q==" spinCount="100000" sheet="1" objects="1" scenarios="1"/>
  <protectedRanges>
    <protectedRange sqref="F2" name="Range1"/>
  </protectedRanges>
  <mergeCells count="29">
    <mergeCell ref="A9:C9"/>
    <mergeCell ref="A1:I1"/>
    <mergeCell ref="C2:D2"/>
    <mergeCell ref="A3:C4"/>
    <mergeCell ref="D3:D4"/>
    <mergeCell ref="E3:O3"/>
    <mergeCell ref="R3:R4"/>
    <mergeCell ref="A5:C5"/>
    <mergeCell ref="A6:C6"/>
    <mergeCell ref="A7:C7"/>
    <mergeCell ref="A8:C8"/>
    <mergeCell ref="P3:Q3"/>
    <mergeCell ref="A21:C21"/>
    <mergeCell ref="A10:C10"/>
    <mergeCell ref="A11:C11"/>
    <mergeCell ref="A12:C12"/>
    <mergeCell ref="A13:C13"/>
    <mergeCell ref="A14:C14"/>
    <mergeCell ref="A15:C15"/>
    <mergeCell ref="A16:C16"/>
    <mergeCell ref="A17:C17"/>
    <mergeCell ref="A18:C18"/>
    <mergeCell ref="A19:C19"/>
    <mergeCell ref="A20:C20"/>
    <mergeCell ref="A22:C22"/>
    <mergeCell ref="A23:C23"/>
    <mergeCell ref="A24:C24"/>
    <mergeCell ref="A25:C25"/>
    <mergeCell ref="A26:C26"/>
  </mergeCells>
  <conditionalFormatting sqref="F2">
    <cfRule type="cellIs" dxfId="3" priority="4" stopIfTrue="1" operator="lessThan">
      <formula>#REF!</formula>
    </cfRule>
  </conditionalFormatting>
  <conditionalFormatting sqref="E9:R9 R6:R8 E26:R27 R10:R25">
    <cfRule type="cellIs" dxfId="2" priority="3" stopIfTrue="1" operator="notEqual">
      <formula>ROUND(E6,0)</formula>
    </cfRule>
  </conditionalFormatting>
  <conditionalFormatting sqref="E6:Q8">
    <cfRule type="cellIs" dxfId="1" priority="2" stopIfTrue="1" operator="notEqual">
      <formula>ROUND(E6,0)</formula>
    </cfRule>
  </conditionalFormatting>
  <conditionalFormatting sqref="E10:Q25">
    <cfRule type="cellIs" dxfId="0" priority="1" stopIfTrue="1" operator="notEqual">
      <formula>ROUND(E10,0)</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0866141732283472" right="0.70866141732283472" top="0.74803149606299213" bottom="0.74803149606299213"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0"/>
  <sheetViews>
    <sheetView zoomScale="73" zoomScaleNormal="73" workbookViewId="0">
      <selection sqref="A1:I40"/>
    </sheetView>
  </sheetViews>
  <sheetFormatPr defaultRowHeight="12.75" x14ac:dyDescent="0.2"/>
  <cols>
    <col min="9" max="9" width="63.42578125" customWidth="1"/>
  </cols>
  <sheetData>
    <row r="1" spans="1:9" x14ac:dyDescent="0.2">
      <c r="A1" s="244" t="s">
        <v>282</v>
      </c>
      <c r="B1" s="245"/>
      <c r="C1" s="245"/>
      <c r="D1" s="245"/>
      <c r="E1" s="245"/>
      <c r="F1" s="245"/>
      <c r="G1" s="245"/>
      <c r="H1" s="245"/>
      <c r="I1" s="245"/>
    </row>
    <row r="2" spans="1:9" x14ac:dyDescent="0.2">
      <c r="A2" s="245"/>
      <c r="B2" s="245"/>
      <c r="C2" s="245"/>
      <c r="D2" s="245"/>
      <c r="E2" s="245"/>
      <c r="F2" s="245"/>
      <c r="G2" s="245"/>
      <c r="H2" s="245"/>
      <c r="I2" s="245"/>
    </row>
    <row r="3" spans="1:9" x14ac:dyDescent="0.2">
      <c r="A3" s="245"/>
      <c r="B3" s="245"/>
      <c r="C3" s="245"/>
      <c r="D3" s="245"/>
      <c r="E3" s="245"/>
      <c r="F3" s="245"/>
      <c r="G3" s="245"/>
      <c r="H3" s="245"/>
      <c r="I3" s="245"/>
    </row>
    <row r="4" spans="1:9" x14ac:dyDescent="0.2">
      <c r="A4" s="245"/>
      <c r="B4" s="245"/>
      <c r="C4" s="245"/>
      <c r="D4" s="245"/>
      <c r="E4" s="245"/>
      <c r="F4" s="245"/>
      <c r="G4" s="245"/>
      <c r="H4" s="245"/>
      <c r="I4" s="245"/>
    </row>
    <row r="5" spans="1:9" x14ac:dyDescent="0.2">
      <c r="A5" s="245"/>
      <c r="B5" s="245"/>
      <c r="C5" s="245"/>
      <c r="D5" s="245"/>
      <c r="E5" s="245"/>
      <c r="F5" s="245"/>
      <c r="G5" s="245"/>
      <c r="H5" s="245"/>
      <c r="I5" s="245"/>
    </row>
    <row r="6" spans="1:9" x14ac:dyDescent="0.2">
      <c r="A6" s="245"/>
      <c r="B6" s="245"/>
      <c r="C6" s="245"/>
      <c r="D6" s="245"/>
      <c r="E6" s="245"/>
      <c r="F6" s="245"/>
      <c r="G6" s="245"/>
      <c r="H6" s="245"/>
      <c r="I6" s="245"/>
    </row>
    <row r="7" spans="1:9" x14ac:dyDescent="0.2">
      <c r="A7" s="245"/>
      <c r="B7" s="245"/>
      <c r="C7" s="245"/>
      <c r="D7" s="245"/>
      <c r="E7" s="245"/>
      <c r="F7" s="245"/>
      <c r="G7" s="245"/>
      <c r="H7" s="245"/>
      <c r="I7" s="245"/>
    </row>
    <row r="8" spans="1:9" x14ac:dyDescent="0.2">
      <c r="A8" s="245"/>
      <c r="B8" s="245"/>
      <c r="C8" s="245"/>
      <c r="D8" s="245"/>
      <c r="E8" s="245"/>
      <c r="F8" s="245"/>
      <c r="G8" s="245"/>
      <c r="H8" s="245"/>
      <c r="I8" s="245"/>
    </row>
    <row r="9" spans="1:9" x14ac:dyDescent="0.2">
      <c r="A9" s="245"/>
      <c r="B9" s="245"/>
      <c r="C9" s="245"/>
      <c r="D9" s="245"/>
      <c r="E9" s="245"/>
      <c r="F9" s="245"/>
      <c r="G9" s="245"/>
      <c r="H9" s="245"/>
      <c r="I9" s="245"/>
    </row>
    <row r="10" spans="1:9" x14ac:dyDescent="0.2">
      <c r="A10" s="245"/>
      <c r="B10" s="245"/>
      <c r="C10" s="245"/>
      <c r="D10" s="245"/>
      <c r="E10" s="245"/>
      <c r="F10" s="245"/>
      <c r="G10" s="245"/>
      <c r="H10" s="245"/>
      <c r="I10" s="245"/>
    </row>
    <row r="11" spans="1:9" x14ac:dyDescent="0.2">
      <c r="A11" s="245"/>
      <c r="B11" s="245"/>
      <c r="C11" s="245"/>
      <c r="D11" s="245"/>
      <c r="E11" s="245"/>
      <c r="F11" s="245"/>
      <c r="G11" s="245"/>
      <c r="H11" s="245"/>
      <c r="I11" s="245"/>
    </row>
    <row r="12" spans="1:9" x14ac:dyDescent="0.2">
      <c r="A12" s="245"/>
      <c r="B12" s="245"/>
      <c r="C12" s="245"/>
      <c r="D12" s="245"/>
      <c r="E12" s="245"/>
      <c r="F12" s="245"/>
      <c r="G12" s="245"/>
      <c r="H12" s="245"/>
      <c r="I12" s="245"/>
    </row>
    <row r="13" spans="1:9" x14ac:dyDescent="0.2">
      <c r="A13" s="245"/>
      <c r="B13" s="245"/>
      <c r="C13" s="245"/>
      <c r="D13" s="245"/>
      <c r="E13" s="245"/>
      <c r="F13" s="245"/>
      <c r="G13" s="245"/>
      <c r="H13" s="245"/>
      <c r="I13" s="245"/>
    </row>
    <row r="14" spans="1:9" x14ac:dyDescent="0.2">
      <c r="A14" s="245"/>
      <c r="B14" s="245"/>
      <c r="C14" s="245"/>
      <c r="D14" s="245"/>
      <c r="E14" s="245"/>
      <c r="F14" s="245"/>
      <c r="G14" s="245"/>
      <c r="H14" s="245"/>
      <c r="I14" s="245"/>
    </row>
    <row r="15" spans="1:9" x14ac:dyDescent="0.2">
      <c r="A15" s="245"/>
      <c r="B15" s="245"/>
      <c r="C15" s="245"/>
      <c r="D15" s="245"/>
      <c r="E15" s="245"/>
      <c r="F15" s="245"/>
      <c r="G15" s="245"/>
      <c r="H15" s="245"/>
      <c r="I15" s="245"/>
    </row>
    <row r="16" spans="1:9" x14ac:dyDescent="0.2">
      <c r="A16" s="245"/>
      <c r="B16" s="245"/>
      <c r="C16" s="245"/>
      <c r="D16" s="245"/>
      <c r="E16" s="245"/>
      <c r="F16" s="245"/>
      <c r="G16" s="245"/>
      <c r="H16" s="245"/>
      <c r="I16" s="245"/>
    </row>
    <row r="17" spans="1:9" x14ac:dyDescent="0.2">
      <c r="A17" s="245"/>
      <c r="B17" s="245"/>
      <c r="C17" s="245"/>
      <c r="D17" s="245"/>
      <c r="E17" s="245"/>
      <c r="F17" s="245"/>
      <c r="G17" s="245"/>
      <c r="H17" s="245"/>
      <c r="I17" s="245"/>
    </row>
    <row r="18" spans="1:9" x14ac:dyDescent="0.2">
      <c r="A18" s="245"/>
      <c r="B18" s="245"/>
      <c r="C18" s="245"/>
      <c r="D18" s="245"/>
      <c r="E18" s="245"/>
      <c r="F18" s="245"/>
      <c r="G18" s="245"/>
      <c r="H18" s="245"/>
      <c r="I18" s="245"/>
    </row>
    <row r="19" spans="1:9" x14ac:dyDescent="0.2">
      <c r="A19" s="245"/>
      <c r="B19" s="245"/>
      <c r="C19" s="245"/>
      <c r="D19" s="245"/>
      <c r="E19" s="245"/>
      <c r="F19" s="245"/>
      <c r="G19" s="245"/>
      <c r="H19" s="245"/>
      <c r="I19" s="245"/>
    </row>
    <row r="20" spans="1:9" x14ac:dyDescent="0.2">
      <c r="A20" s="245"/>
      <c r="B20" s="245"/>
      <c r="C20" s="245"/>
      <c r="D20" s="245"/>
      <c r="E20" s="245"/>
      <c r="F20" s="245"/>
      <c r="G20" s="245"/>
      <c r="H20" s="245"/>
      <c r="I20" s="245"/>
    </row>
    <row r="21" spans="1:9" x14ac:dyDescent="0.2">
      <c r="A21" s="245"/>
      <c r="B21" s="245"/>
      <c r="C21" s="245"/>
      <c r="D21" s="245"/>
      <c r="E21" s="245"/>
      <c r="F21" s="245"/>
      <c r="G21" s="245"/>
      <c r="H21" s="245"/>
      <c r="I21" s="245"/>
    </row>
    <row r="22" spans="1:9" x14ac:dyDescent="0.2">
      <c r="A22" s="245"/>
      <c r="B22" s="245"/>
      <c r="C22" s="245"/>
      <c r="D22" s="245"/>
      <c r="E22" s="245"/>
      <c r="F22" s="245"/>
      <c r="G22" s="245"/>
      <c r="H22" s="245"/>
      <c r="I22" s="245"/>
    </row>
    <row r="23" spans="1:9" x14ac:dyDescent="0.2">
      <c r="A23" s="245"/>
      <c r="B23" s="245"/>
      <c r="C23" s="245"/>
      <c r="D23" s="245"/>
      <c r="E23" s="245"/>
      <c r="F23" s="245"/>
      <c r="G23" s="245"/>
      <c r="H23" s="245"/>
      <c r="I23" s="245"/>
    </row>
    <row r="24" spans="1:9" x14ac:dyDescent="0.2">
      <c r="A24" s="245"/>
      <c r="B24" s="245"/>
      <c r="C24" s="245"/>
      <c r="D24" s="245"/>
      <c r="E24" s="245"/>
      <c r="F24" s="245"/>
      <c r="G24" s="245"/>
      <c r="H24" s="245"/>
      <c r="I24" s="245"/>
    </row>
    <row r="25" spans="1:9" x14ac:dyDescent="0.2">
      <c r="A25" s="245"/>
      <c r="B25" s="245"/>
      <c r="C25" s="245"/>
      <c r="D25" s="245"/>
      <c r="E25" s="245"/>
      <c r="F25" s="245"/>
      <c r="G25" s="245"/>
      <c r="H25" s="245"/>
      <c r="I25" s="245"/>
    </row>
    <row r="26" spans="1:9" x14ac:dyDescent="0.2">
      <c r="A26" s="245"/>
      <c r="B26" s="245"/>
      <c r="C26" s="245"/>
      <c r="D26" s="245"/>
      <c r="E26" s="245"/>
      <c r="F26" s="245"/>
      <c r="G26" s="245"/>
      <c r="H26" s="245"/>
      <c r="I26" s="245"/>
    </row>
    <row r="27" spans="1:9" x14ac:dyDescent="0.2">
      <c r="A27" s="245"/>
      <c r="B27" s="245"/>
      <c r="C27" s="245"/>
      <c r="D27" s="245"/>
      <c r="E27" s="245"/>
      <c r="F27" s="245"/>
      <c r="G27" s="245"/>
      <c r="H27" s="245"/>
      <c r="I27" s="245"/>
    </row>
    <row r="28" spans="1:9" x14ac:dyDescent="0.2">
      <c r="A28" s="245"/>
      <c r="B28" s="245"/>
      <c r="C28" s="245"/>
      <c r="D28" s="245"/>
      <c r="E28" s="245"/>
      <c r="F28" s="245"/>
      <c r="G28" s="245"/>
      <c r="H28" s="245"/>
      <c r="I28" s="245"/>
    </row>
    <row r="29" spans="1:9" x14ac:dyDescent="0.2">
      <c r="A29" s="245"/>
      <c r="B29" s="245"/>
      <c r="C29" s="245"/>
      <c r="D29" s="245"/>
      <c r="E29" s="245"/>
      <c r="F29" s="245"/>
      <c r="G29" s="245"/>
      <c r="H29" s="245"/>
      <c r="I29" s="245"/>
    </row>
    <row r="30" spans="1:9" x14ac:dyDescent="0.2">
      <c r="A30" s="245"/>
      <c r="B30" s="245"/>
      <c r="C30" s="245"/>
      <c r="D30" s="245"/>
      <c r="E30" s="245"/>
      <c r="F30" s="245"/>
      <c r="G30" s="245"/>
      <c r="H30" s="245"/>
      <c r="I30" s="245"/>
    </row>
    <row r="31" spans="1:9" x14ac:dyDescent="0.2">
      <c r="A31" s="245"/>
      <c r="B31" s="245"/>
      <c r="C31" s="245"/>
      <c r="D31" s="245"/>
      <c r="E31" s="245"/>
      <c r="F31" s="245"/>
      <c r="G31" s="245"/>
      <c r="H31" s="245"/>
      <c r="I31" s="245"/>
    </row>
    <row r="32" spans="1:9" x14ac:dyDescent="0.2">
      <c r="A32" s="245"/>
      <c r="B32" s="245"/>
      <c r="C32" s="245"/>
      <c r="D32" s="245"/>
      <c r="E32" s="245"/>
      <c r="F32" s="245"/>
      <c r="G32" s="245"/>
      <c r="H32" s="245"/>
      <c r="I32" s="245"/>
    </row>
    <row r="33" spans="1:9" x14ac:dyDescent="0.2">
      <c r="A33" s="245"/>
      <c r="B33" s="245"/>
      <c r="C33" s="245"/>
      <c r="D33" s="245"/>
      <c r="E33" s="245"/>
      <c r="F33" s="245"/>
      <c r="G33" s="245"/>
      <c r="H33" s="245"/>
      <c r="I33" s="245"/>
    </row>
    <row r="34" spans="1:9" x14ac:dyDescent="0.2">
      <c r="A34" s="245"/>
      <c r="B34" s="245"/>
      <c r="C34" s="245"/>
      <c r="D34" s="245"/>
      <c r="E34" s="245"/>
      <c r="F34" s="245"/>
      <c r="G34" s="245"/>
      <c r="H34" s="245"/>
      <c r="I34" s="245"/>
    </row>
    <row r="35" spans="1:9" x14ac:dyDescent="0.2">
      <c r="A35" s="245"/>
      <c r="B35" s="245"/>
      <c r="C35" s="245"/>
      <c r="D35" s="245"/>
      <c r="E35" s="245"/>
      <c r="F35" s="245"/>
      <c r="G35" s="245"/>
      <c r="H35" s="245"/>
      <c r="I35" s="245"/>
    </row>
    <row r="36" spans="1:9" x14ac:dyDescent="0.2">
      <c r="A36" s="245"/>
      <c r="B36" s="245"/>
      <c r="C36" s="245"/>
      <c r="D36" s="245"/>
      <c r="E36" s="245"/>
      <c r="F36" s="245"/>
      <c r="G36" s="245"/>
      <c r="H36" s="245"/>
      <c r="I36" s="245"/>
    </row>
    <row r="37" spans="1:9" x14ac:dyDescent="0.2">
      <c r="A37" s="245"/>
      <c r="B37" s="245"/>
      <c r="C37" s="245"/>
      <c r="D37" s="245"/>
      <c r="E37" s="245"/>
      <c r="F37" s="245"/>
      <c r="G37" s="245"/>
      <c r="H37" s="245"/>
      <c r="I37" s="245"/>
    </row>
    <row r="38" spans="1:9" x14ac:dyDescent="0.2">
      <c r="A38" s="245"/>
      <c r="B38" s="245"/>
      <c r="C38" s="245"/>
      <c r="D38" s="245"/>
      <c r="E38" s="245"/>
      <c r="F38" s="245"/>
      <c r="G38" s="245"/>
      <c r="H38" s="245"/>
      <c r="I38" s="245"/>
    </row>
    <row r="39" spans="1:9" ht="209.25" customHeight="1" x14ac:dyDescent="0.2">
      <c r="A39" s="245"/>
      <c r="B39" s="245"/>
      <c r="C39" s="245"/>
      <c r="D39" s="245"/>
      <c r="E39" s="245"/>
      <c r="F39" s="245"/>
      <c r="G39" s="245"/>
      <c r="H39" s="245"/>
      <c r="I39" s="245"/>
    </row>
    <row r="40" spans="1:9" ht="321.75" customHeight="1" x14ac:dyDescent="0.2">
      <c r="A40" s="245"/>
      <c r="B40" s="245"/>
      <c r="C40" s="245"/>
      <c r="D40" s="245"/>
      <c r="E40" s="245"/>
      <c r="F40" s="245"/>
      <c r="G40" s="245"/>
      <c r="H40" s="245"/>
      <c r="I40" s="245"/>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EFC670-F99A-4D88-9C52-F9782A557F2D}">
  <ds:schemaRefs>
    <ds:schemaRef ds:uri="http://schemas.openxmlformats.org/package/2006/metadata/core-properties"/>
    <ds:schemaRef ds:uri="http://schemas.microsoft.com/office/2006/metadata/properties"/>
    <ds:schemaRef ds:uri="2090b57c-2e4d-4ed9-b313-510fc704fe75"/>
    <ds:schemaRef ds:uri="http://schemas.microsoft.com/office/2006/documentManagement/types"/>
    <ds:schemaRef ds:uri="http://www.w3.org/XML/1998/namespace"/>
    <ds:schemaRef ds:uri="http://purl.org/dc/terms/"/>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Melita Medić</cp:lastModifiedBy>
  <cp:lastPrinted>2024-02-27T12:23:39Z</cp:lastPrinted>
  <dcterms:created xsi:type="dcterms:W3CDTF">2008-10-17T11:51:54Z</dcterms:created>
  <dcterms:modified xsi:type="dcterms:W3CDTF">2024-04-29T10:44:55Z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