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20\ZAVRŠNI RAČUN\HANFA\23.07.2021\XLS\"/>
    </mc:Choice>
  </mc:AlternateContent>
  <bookViews>
    <workbookView xWindow="0" yWindow="0" windowWidth="28800" windowHeight="1456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52511"/>
</workbook>
</file>

<file path=xl/calcChain.xml><?xml version="1.0" encoding="utf-8"?>
<calcChain xmlns="http://schemas.openxmlformats.org/spreadsheetml/2006/main">
  <c r="G160" i="24" l="1"/>
  <c r="G156" i="24"/>
  <c r="I88" i="19"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T10" i="22"/>
  <c r="T29" i="22" s="1"/>
  <c r="T35" i="22" s="1"/>
  <c r="T38" i="22" s="1"/>
  <c r="T57" i="22" s="1"/>
  <c r="U10" i="22"/>
  <c r="U29" i="22" s="1"/>
  <c r="V10" i="22"/>
  <c r="V29" i="22" s="1"/>
  <c r="W10" i="22"/>
  <c r="W29" i="22" s="1"/>
  <c r="H10" i="22"/>
  <c r="H29" i="22" s="1"/>
  <c r="H35" i="22" s="1"/>
  <c r="H38" i="22" s="1"/>
  <c r="H57" i="22" s="1"/>
  <c r="I46" i="21"/>
  <c r="H46" i="21"/>
  <c r="I40" i="21"/>
  <c r="H40" i="21"/>
  <c r="S38" i="22" l="1"/>
  <c r="S57" i="22" s="1"/>
  <c r="U35" i="22"/>
  <c r="I47" i="21"/>
  <c r="H47" i="21"/>
  <c r="W60"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W35" i="22"/>
  <c r="W38" i="22" s="1"/>
  <c r="W57" i="22" s="1"/>
  <c r="U38" i="22"/>
  <c r="U57" i="22" s="1"/>
  <c r="I24" i="20"/>
  <c r="I27" i="20" s="1"/>
  <c r="H55" i="20"/>
  <c r="I42" i="20"/>
  <c r="I34" i="21"/>
  <c r="I49" i="21" s="1"/>
  <c r="I51" i="21" s="1"/>
  <c r="H42" i="20"/>
  <c r="H57" i="20" s="1"/>
  <c r="H59" i="20" s="1"/>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I57" i="20" l="1"/>
  <c r="I59" i="20" s="1"/>
  <c r="H59" i="19"/>
  <c r="H75" i="18"/>
  <c r="H131" i="18" s="1"/>
  <c r="H13" i="19"/>
  <c r="H60" i="19" s="1"/>
  <c r="H44" i="18"/>
  <c r="I75" i="18"/>
  <c r="I131" i="18" s="1"/>
  <c r="I13" i="19"/>
  <c r="I60" i="19" s="1"/>
  <c r="I62" i="19" s="1"/>
  <c r="I44" i="18"/>
  <c r="I38" i="18"/>
  <c r="H38" i="18"/>
  <c r="I27" i="18"/>
  <c r="H27" i="18"/>
  <c r="I17" i="18"/>
  <c r="H10" i="18"/>
  <c r="I10" i="18"/>
  <c r="H63" i="19" l="1"/>
  <c r="I63" i="19"/>
  <c r="H9" i="18"/>
  <c r="H72" i="18" s="1"/>
  <c r="H132" i="18" s="1"/>
  <c r="H62" i="19"/>
  <c r="H61" i="19"/>
  <c r="I61" i="19"/>
  <c r="I9" i="18"/>
  <c r="I72" i="18" s="1"/>
  <c r="I132" i="18" s="1"/>
  <c r="H66" i="19" l="1"/>
  <c r="H67" i="19"/>
  <c r="H88" i="19" s="1"/>
  <c r="H100" i="19" s="1"/>
  <c r="I66" i="19"/>
  <c r="I100" i="19" s="1"/>
  <c r="I67" i="19"/>
  <c r="I65" i="19"/>
  <c r="H65" i="19"/>
</calcChain>
</file>

<file path=xl/sharedStrings.xml><?xml version="1.0" encoding="utf-8"?>
<sst xmlns="http://schemas.openxmlformats.org/spreadsheetml/2006/main" count="741" uniqueCount="641">
  <si>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</si>
  <si>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</si>
  <si>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</si>
  <si>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</si>
  <si>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</si>
  <si>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</si>
  <si>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</si>
  <si>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</si>
  <si>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</si>
  <si>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</si>
  <si>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</si>
  <si>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</si>
  <si>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</si>
  <si>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</si>
  <si>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</si>
  <si>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</si>
  <si>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</si>
  <si>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</si>
  <si>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</si>
  <si>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</si>
  <si>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</si>
  <si>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</si>
  <si>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</si>
  <si>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</si>
  <si>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</si>
  <si>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</si>
  <si>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</si>
  <si>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</si>
  <si>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</si>
  <si>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</si>
  <si>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</si>
  <si>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</si>
  <si>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</si>
  <si>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</si>
  <si>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</si>
  <si>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</si>
  <si>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</si>
  <si>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</si>
  <si>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</si>
  <si>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</si>
  <si>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</si>
  <si>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</si>
  <si>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</si>
  <si>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</si>
  <si>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</si>
  <si>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</si>
  <si>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</si>
  <si>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</si>
  <si>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</si>
  <si>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</si>
  <si>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</si>
  <si>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</si>
  <si>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</si>
  <si>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</si>
  <si>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</si>
  <si>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</si>
  <si>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</si>
  <si>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</si>
  <si>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</si>
  <si>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</si>
  <si>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</si>
  <si>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</si>
  <si>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</si>
  <si>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</si>
  <si>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</si>
  <si>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</si>
  <si>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</si>
  <si>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</si>
  <si>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</si>
  <si>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</si>
  <si>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</si>
  <si>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</si>
  <si>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</si>
  <si>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</si>
  <si>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</si>
  <si>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</si>
  <si>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</si>
  <si>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</si>
  <si>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</si>
  <si>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</si>
  <si>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</si>
  <si>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</si>
  <si>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</si>
  <si>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</si>
  <si>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</si>
  <si>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</si>
  <si>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</si>
  <si>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</si>
  <si>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</si>
  <si>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</si>
  <si>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</si>
  <si>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</si>
  <si>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</si>
  <si>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</si>
  <si>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</si>
  <si>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</si>
  <si>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</si>
  <si>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</si>
  <si>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</si>
  <si>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</si>
  <si>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</si>
  <si>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</si>
  <si>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</si>
  <si>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</si>
  <si>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</si>
  <si>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</si>
  <si>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</si>
  <si>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</si>
  <si>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</si>
  <si>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</si>
  <si>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</si>
  <si>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</si>
  <si>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</si>
  <si>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</si>
  <si>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</si>
  <si>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</si>
  <si>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</si>
  <si>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</si>
  <si>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</si>
  <si>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</si>
  <si>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</si>
  <si>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</si>
  <si>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</si>
  <si>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</si>
  <si>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</si>
  <si>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</si>
  <si>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</si>
  <si>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</si>
  <si>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</si>
  <si>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</si>
  <si>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</si>
  <si>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</si>
  <si>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</si>
  <si>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</si>
  <si>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</si>
  <si>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</si>
  <si>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</si>
  <si>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</si>
  <si>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</si>
  <si>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</si>
  <si>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</si>
  <si>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</si>
  <si>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</si>
  <si>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</si>
  <si>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</si>
  <si>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</si>
  <si>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</si>
  <si>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</si>
  <si>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</si>
  <si>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</si>
  <si>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</si>
  <si>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</si>
  <si>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</si>
  <si>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</si>
  <si>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</si>
  <si>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</si>
  <si>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</si>
  <si>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</si>
  <si>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</si>
  <si>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</si>
  <si>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</si>
  <si>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</si>
  <si>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</si>
  <si>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</si>
  <si>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</si>
  <si>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</si>
  <si>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</si>
  <si>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</si>
  <si>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</si>
  <si>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</si>
  <si>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</si>
  <si>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</si>
  <si>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</si>
  <si>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</si>
  <si>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</si>
  <si>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</si>
  <si>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</si>
  <si>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</si>
  <si>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</si>
  <si>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</si>
  <si>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</si>
  <si>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</si>
  <si>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</si>
  <si>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</si>
  <si>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</si>
  <si>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</si>
  <si>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</si>
  <si>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</si>
  <si>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</si>
  <si>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</si>
  <si>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</si>
  <si>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</si>
  <si>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</si>
  <si>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</si>
  <si>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</si>
  <si>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</si>
  <si>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</si>
  <si>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</si>
  <si>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</si>
  <si>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</si>
  <si>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</si>
  <si>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</si>
  <si>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</si>
  <si>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</si>
  <si>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</si>
  <si>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</si>
  <si>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</si>
  <si>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</si>
  <si>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</si>
  <si>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</si>
  <si>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</si>
  <si>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</si>
  <si>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</si>
  <si>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</si>
  <si>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</si>
  <si>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</si>
  <si>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</si>
  <si>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</si>
  <si>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</si>
  <si>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</si>
  <si>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</si>
  <si>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</si>
  <si>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</si>
  <si>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</si>
  <si>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</si>
  <si>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</si>
  <si>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</si>
  <si>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</si>
  <si>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</si>
  <si>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</si>
  <si>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</si>
  <si>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</si>
  <si>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</si>
  <si>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</si>
  <si>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</si>
  <si>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</si>
  <si>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</si>
  <si>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</si>
  <si>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</si>
  <si>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</si>
  <si>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</si>
  <si>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</si>
  <si>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</si>
  <si>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</si>
  <si>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</si>
  <si>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</si>
  <si>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</si>
  <si>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</si>
  <si>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</si>
  <si>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</si>
  <si>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</si>
  <si>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</si>
  <si>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</si>
  <si>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</si>
  <si>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</si>
  <si>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</si>
  <si>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</si>
  <si>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</si>
  <si>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</si>
  <si>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</si>
  <si>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</si>
  <si>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</si>
  <si>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</si>
  <si>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</si>
  <si>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</si>
  <si>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</si>
  <si>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</si>
  <si>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</si>
  <si>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</si>
  <si>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</si>
  <si>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</si>
  <si>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</si>
  <si>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</si>
  <si>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</si>
  <si>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</si>
  <si>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</si>
  <si>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</si>
  <si>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</si>
  <si>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</si>
  <si>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</si>
  <si>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</si>
  <si>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</si>
  <si>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</si>
  <si>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</si>
  <si>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</si>
  <si>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</si>
  <si>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</si>
  <si>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</si>
  <si>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</si>
  <si>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</si>
  <si>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</si>
  <si>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</si>
  <si>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</si>
  <si>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</si>
  <si>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</si>
  <si>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</si>
  <si>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</si>
  <si>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</si>
  <si>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</si>
  <si>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</si>
  <si>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</si>
  <si>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</si>
  <si>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</si>
  <si>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</si>
  <si>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</si>
  <si>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</si>
  <si>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</si>
  <si>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</si>
  <si>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</si>
  <si>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</si>
  <si>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</si>
  <si>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</si>
  <si>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</si>
  <si>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</si>
  <si>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</si>
  <si>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</si>
  <si>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</si>
  <si>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</si>
  <si>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</si>
  <si>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</si>
  <si>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</si>
  <si>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</si>
  <si>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</si>
  <si>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</si>
  <si>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</si>
  <si>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</si>
  <si>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</si>
  <si>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</si>
  <si>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</si>
  <si>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</si>
  <si>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</si>
  <si>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</si>
  <si>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</si>
  <si>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</si>
  <si>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</si>
  <si>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</si>
  <si>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</si>
  <si>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</si>
  <si>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</si>
  <si>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</si>
  <si>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</si>
  <si>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</si>
  <si>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</si>
  <si>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</si>
  <si>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</si>
  <si>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</si>
  <si>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</si>
  <si>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</si>
  <si>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</si>
  <si>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</si>
  <si>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</si>
  <si>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</si>
  <si>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</si>
  <si>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</si>
  <si>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</si>
  <si>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</si>
  <si>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</si>
  <si>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</si>
  <si>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</si>
  <si>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</si>
  <si>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</si>
  <si>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</si>
  <si>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</si>
  <si>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</si>
  <si>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</si>
  <si>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</si>
  <si>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</si>
  <si>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</si>
  <si>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</si>
  <si>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</si>
  <si>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</si>
  <si>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</si>
  <si>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</si>
  <si>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</si>
  <si>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</si>
  <si>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</si>
  <si>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</si>
  <si>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</si>
  <si>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</si>
  <si>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</si>
  <si>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</si>
  <si>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</si>
  <si>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</si>
  <si>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</si>
  <si>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</si>
  <si>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</si>
  <si>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</si>
  <si>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</si>
  <si>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</si>
  <si>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</si>
  <si>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</si>
  <si>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</si>
  <si>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</si>
  <si>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</si>
  <si>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</si>
  <si>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</si>
  <si>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</si>
  <si>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</si>
  <si>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</si>
  <si>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</si>
  <si>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</si>
  <si>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</si>
  <si>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</si>
  <si>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</si>
  <si>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</si>
  <si>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</si>
  <si>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</si>
  <si>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</si>
  <si>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</si>
  <si>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</si>
  <si>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</si>
  <si>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</si>
  <si>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</si>
  <si>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</si>
  <si>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</si>
  <si>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</si>
  <si>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</si>
  <si>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</si>
  <si>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</si>
  <si>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</si>
  <si>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</si>
  <si>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</si>
  <si>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</si>
  <si>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</si>
  <si>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</si>
  <si>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</si>
  <si>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</si>
  <si>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</si>
  <si>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</si>
  <si>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</si>
  <si>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01.01.2020.</t>
  </si>
  <si>
    <t>31.12.2020.</t>
  </si>
  <si>
    <t>03038203</t>
  </si>
  <si>
    <t>010000162</t>
  </si>
  <si>
    <t>92803032010</t>
  </si>
  <si>
    <t>7478000010RQEO8S3R65</t>
  </si>
  <si>
    <t>HR</t>
  </si>
  <si>
    <t>1311</t>
  </si>
  <si>
    <t>KOESTLIN d.d.</t>
  </si>
  <si>
    <t>BJELOVAR</t>
  </si>
  <si>
    <t>Slavonska cesta 2a</t>
  </si>
  <si>
    <t>racunovodstvo@koestlin.hr</t>
  </si>
  <si>
    <t>www.koestlin.hr</t>
  </si>
  <si>
    <t>Čepelja Dora</t>
  </si>
  <si>
    <t>043492242</t>
  </si>
  <si>
    <t>KMPG Croatia d.o.o.</t>
  </si>
  <si>
    <t xml:space="preserve">stanje na dan 31.12.2020. </t>
  </si>
  <si>
    <t>Obveznik:  KOESTLIN d.d., Slavonska cesta 2a, Bjelovar</t>
  </si>
  <si>
    <t>Obveznik: KOESTLIN d.d., Slavonska cesta 2a, Bjelovar</t>
  </si>
  <si>
    <t>u razdoblju 01.01.2020. do 31.12.2020.</t>
  </si>
  <si>
    <t>Obveznik:   KOESTLIN d.d., Slavonska cesta 2a, Bjelovar</t>
  </si>
  <si>
    <t>BILJEŠKE UZ FINANCIJSKE IZVJEŠTAJE - GFI</t>
  </si>
  <si>
    <t>Naziv:</t>
  </si>
  <si>
    <t>Pravni oblik:</t>
  </si>
  <si>
    <t>dioničko društvo</t>
  </si>
  <si>
    <t>Država osnivanja:</t>
  </si>
  <si>
    <t>Republika Hrvatska</t>
  </si>
  <si>
    <t>MBS:</t>
  </si>
  <si>
    <t>OIB:</t>
  </si>
  <si>
    <t>Nije bilo predujmova niti odobrenih kredita članovima administrativnih, upravljačkih i nadzornih tijela, kao niti obveza dogovorenih u njihovu korist preko bilo kakvih jamstava.</t>
  </si>
  <si>
    <t>Društvo na datum bilance nema dugovanja koja dospijevaju nakon više od pet godina.</t>
  </si>
  <si>
    <t>Društvo na datum bilance nema dugovanja koja su pokrivena vrijednim osiguranjem koje je izdalo Društvo.</t>
  </si>
  <si>
    <t>Društvo u poslovnoj godini nije kapitaliziralo trošak plaća.</t>
  </si>
  <si>
    <t>Nije bilo upisa dionica niti udjela tijekom poslovne godine u okviru odobrenog kapitala.</t>
  </si>
  <si>
    <t>Rod dionice</t>
  </si>
  <si>
    <t>Broj dionica</t>
  </si>
  <si>
    <t>Nominalna vrijednost</t>
  </si>
  <si>
    <t>Redovne dionice</t>
  </si>
  <si>
    <t>Društvo nema potvrda o sudjelovanju, konvertibilnih zadužnica, jamstava, opcija ili sličnih vrijednosnica ili prava.</t>
  </si>
  <si>
    <t>Društvo nema udjela u društvima s neograničenom odgovornosti.</t>
  </si>
  <si>
    <t>Iznos</t>
  </si>
  <si>
    <t>Stavka RDG-a u GFI</t>
  </si>
  <si>
    <t>Prihodi od prodaje s poduzetnicima unutar grupe</t>
  </si>
  <si>
    <t>Prihodi od prodaje (izvan grupe)</t>
  </si>
  <si>
    <t>Ostali prihodi</t>
  </si>
  <si>
    <t>Ostali poslovni prihodi (izvan grupe)</t>
  </si>
  <si>
    <t>Troškovi osoblja</t>
  </si>
  <si>
    <t>Rezerviranja za mirovine, otpremnine i slične obveze</t>
  </si>
  <si>
    <t>Nekretnine, postrojenja i oprema</t>
  </si>
  <si>
    <t>Plaćeni troškovi budućeg razdoblja i obračunati prihodi</t>
  </si>
  <si>
    <t>Kratkotrajna financijska imovina</t>
  </si>
  <si>
    <t>Ostale dugoročne obveze</t>
  </si>
  <si>
    <t>Obveze prema dobavljačima</t>
  </si>
  <si>
    <t>Obveze za predujmove</t>
  </si>
  <si>
    <t>Obveze prema zaposlenicima</t>
  </si>
  <si>
    <t>Obveze za poreze, doprinose i slična davanja</t>
  </si>
  <si>
    <t>Odgođeno plaćanje troškova i prihod budućeg razdoblja</t>
  </si>
  <si>
    <t>Slavonska cesta 2a Bjelovar</t>
  </si>
  <si>
    <t xml:space="preserve">U nastavku ovih Bilješki pružene su detaljnije informacije o Prepravljanjima prethodnih razdoblja te uskladama između GFI-POD financijskog izvještaja </t>
  </si>
  <si>
    <t>Dodatne informacije o istima su objavljene u Bilješkama u sklopu revidiranog financijskog izvještaja 31.12.2020. koji je objavljen na Internet stranicama www.koestlin.hr i zse.hr.</t>
  </si>
  <si>
    <t>Nema većih odstupanja u pojedinim stavkama prihoda i rashoda .</t>
  </si>
  <si>
    <t xml:space="preserve"> Bilješka o primicima ključnog poslovodstva nalazi se unutar godištnjeg revidiranog izvješća.</t>
  </si>
  <si>
    <t>Društvo ne prati prosječan broj zaposlenika po kategorijama. Troškovi osoblja prezentirani su u Bilješci br. 8 revidiranog financijskog izvještaja za 2020.</t>
  </si>
  <si>
    <t>Detalji su objavljeni u  sklopu revidiranog financijskog izvještaja 31.12.2020. koji je objavljen na Internet stranicama www.koestlin.hr i zse.hr.</t>
  </si>
  <si>
    <t>Društvo nema materijalnih aranžmana sa društvima koji nisu uključeni u revidirane financijske izvještaje 31.12.2020. koji su objavljeni na Internet stranicama www.koestlin.hr i zse.hr.</t>
  </si>
  <si>
    <t>Detalji su objavljeni u bilješci 5. u sklopu revidiranog financijskog izvještaja 31.12.2020. koji je objavljen na Internet stranicama www.koestlin.hr i zse.hr.</t>
  </si>
  <si>
    <t>bez nominalne vrijednosti</t>
  </si>
  <si>
    <t>Godišnji konsolidirani financijski izvještaj objavljuje Društvo: Mepas d.o.o., Široki Brijeg</t>
  </si>
  <si>
    <t>Predlaže se Glavnoj skupštini Društva donošenje odluke kojom se ukupni gubitak Društva pokriva iz zadžane dobiti Društva.</t>
  </si>
  <si>
    <t>Financijski izvještaji Društva sastavljeni su sukladno Međunarodnim standardima financijskog izvještavanja (MSFI) i prihvaćenim Računovodstvenim politika Društva.</t>
  </si>
  <si>
    <t>Događaji nakon datuma bilance su objavljeni u bilješci 38. u sklopu revidiranog financijskog izvještaja 31.12.2020. koji je objavljen na Internet stranicama www.koestlin.hr i zse.hr.</t>
  </si>
  <si>
    <t>Bilješke uz financijske izvještaje sastavljaju se sukladno odredbama Međunarodnih standarda financijskog izvještavanja (dalje: MSFI) na način da trebaju:</t>
  </si>
  <si>
    <t xml:space="preserve">a) pružiti informacije o osnovi za sastavljanje financijskih izvještaja i određenim računovodstvenim politikama primijenjenim u skladu </t>
  </si>
  <si>
    <t>s Međunarodnim računovodstvenim standardom 1 (MRS 1),</t>
  </si>
  <si>
    <t xml:space="preserve">b) objaviti informacije prema MSFI-a koje nisu prezentirane u izvještaju o financijskom položaju, izvještaju o </t>
  </si>
  <si>
    <t>sveobuhvatnoj dobiti, izvještaju o novčanim tokovima i izvještaju o promjenama kapitala,</t>
  </si>
  <si>
    <t>c) pružiti dodatne informacije koje nisu prezentirane u izvještaju o financijskom položaju, izvještaju o sveobuhvatnoj dobiti, izvještaju o novčanim</t>
  </si>
  <si>
    <t xml:space="preserve"> tokovima i izvještaju o promjeni kapitala, ali su važne za razumijevanje bilo kojeg od njih.</t>
  </si>
  <si>
    <t>(d) U bilješkama uz godišnje financijske izvještaje, osim gore navedenih informacija, objavljuju se i sljedeće informacije:</t>
  </si>
  <si>
    <t>2. usvojene računovodstvene politike</t>
  </si>
  <si>
    <t>4. iznos predujmova i odobrenih kredita članovima administrativnih, upravljačkih i nadzornih tijela, s naznakama kamatnih stopa, glavnih uvjeta</t>
  </si>
  <si>
    <t xml:space="preserve"> i svih otplaćenih, otpisanih ili ukinutih iznosa, kao i obveza dogovorenih u njihovu korist preko bilo kakvih jamstava, s naznakom ukupnog iznosa za svaku kategoriju</t>
  </si>
  <si>
    <t>5. iznos i prirodu pojedinih stavki prihoda ili rashoda izuzetne veličine ili pojave</t>
  </si>
  <si>
    <t xml:space="preserve">6. iznose koje izdavatelj duguje i koji dospijevaju nakon više od pet godina, kao i ukupna dugovanja izdavatelja pokrivena </t>
  </si>
  <si>
    <t>vrijednim osiguranjem koje je dao izdavatelj, uz naznaku vrste i oblika osiguranja</t>
  </si>
  <si>
    <t>7. prosječan broj zaposlenih tijekom poslovne godine</t>
  </si>
  <si>
    <t xml:space="preserve">8. ako je izdavatelj u poslovnoj godini sukladno propisima kapitalizirao trošak plaća djelomično ili u cijelosti, informaciju </t>
  </si>
  <si>
    <t>o iznosu ukupnog troška zaposlenih tijekom godine raščlanjenom na iznos koji je direktno teretio troškove razdoblja</t>
  </si>
  <si>
    <t xml:space="preserve"> i iznos koji je kapitaliziran u vrijednost imovine tijekom razdoblja, na način da se za svaki dio posebno iskaže ukupni</t>
  </si>
  <si>
    <t xml:space="preserve"> iznos neto plaća te iznos poreza, doprinosa iz plaća i doprinosa na plaće</t>
  </si>
  <si>
    <t xml:space="preserve">9. iznos plaća i naknada odobrenih za tu poslovnu godinu članovima administrativnih, upravljačkih i nadzornih tijela </t>
  </si>
  <si>
    <t xml:space="preserve">zbog njihovih odgovornosti i sve obveze koje proizlaze ili koje su dogovorene u vezi s umirovljenjima za bivše članove tih </t>
  </si>
  <si>
    <t>tijela uz naznaku ukupnog iznosa za svaku kategoriju tijela</t>
  </si>
  <si>
    <t xml:space="preserve">10. prosječan broj zaposlenika tijekom poslovne godine, raščlanjen po kategorijama, i ako to nije odvojeno </t>
  </si>
  <si>
    <t xml:space="preserve">objavljeno u računu dobiti i gubitka, troškovi osoblja koji se odnose na tu poslovnu godinu, raščlanjeni između neto plaća i nadnica, </t>
  </si>
  <si>
    <t>troškova poreza i doprinosa iz plaća, doprinosa na plaće te ostalih troškova plaća koji ne uključuju naknade troškova.</t>
  </si>
  <si>
    <t>11. ako su u bilanci priznata rezerviranja za odgođeni porez, stanja odgođenog poreza na kraju poslovne godine i kretanja tih stanja tijekom poslovne godine</t>
  </si>
  <si>
    <t xml:space="preserve">12. naziv i sjedište svakog društva u kojem izdavatelj, bilo sam ili preko osobe koja djeluje u svoje ime ali za račun izdavatelja, </t>
  </si>
  <si>
    <t xml:space="preserve">drži sudjelujući udjel u kapitalu, iskazujući iznos kapitala koji se drži, iznos ukupnog kapitala i rezervi, i dobit ili gubitak posljednje poslovne godine predmetnog društva, </t>
  </si>
  <si>
    <t xml:space="preserve">a za koje su usvojeni godišnji financijski izvještaji; informacije u pogledu kapitala i rezervi i dobiti ili gubitka mogu se izostaviti u slučaju </t>
  </si>
  <si>
    <t>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</si>
  <si>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</si>
  <si>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</si>
  <si>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</si>
  <si>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</si>
  <si>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17. naziv i sjedište društva koje sastavlja godišnji konsolidirani financijski izvještaj najveće grupe društava u kojoj izdavatelj sudjeluje kao kontrolirani član grupe</t>
  </si>
  <si>
    <t>18. naziv i sjedište društva koje sastavlja godišnji konsolidirani financijski izvještaj najmanje grupe društava u kojoj izdavatelj sudjeluje kao kontrolirani član</t>
  </si>
  <si>
    <t xml:space="preserve"> i koji je također uključen u grupu društava iz točke 17.</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</si>
  <si>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</si>
  <si>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</si>
  <si>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t>
  </si>
  <si>
    <t xml:space="preserve">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</si>
  <si>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</si>
  <si>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t>
  </si>
  <si>
    <t xml:space="preserve"> uzimajući u obzir način na koji je organizirana prodaja proizvoda i pružanje usluga.</t>
  </si>
  <si>
    <t xml:space="preserve">24.  ukupan iznos naknada koji za određenu poslovnu godinu naplaćuje samostalni revizor ili revizorsko društvo za zakonski propisanu reviziju </t>
  </si>
  <si>
    <t>godišnjih financijskih izvještaja odnosno godišnjih konsolidiranih financijskih izvještaja, ukupan iznos naknada za druge usluge provjere,</t>
  </si>
  <si>
    <t xml:space="preserve"> ukupan iznos naknada za usluge poreznog savjetovanja, te ukupan iznos naknada za druge usluge savjetovanja osim revizorskih, </t>
  </si>
  <si>
    <t>ukupan iznos izdataka za istraživanje i razvoj koji su osnova za dodjelu državne potpore.</t>
  </si>
  <si>
    <t xml:space="preserve">3. ukupan iznos svih financijskih obveza, jamstava ili nepredviđenih izdataka koji nisu uključeni u bilancu, 
te naznaku prirode i oblika eventualno uspostavljenog 
</t>
  </si>
  <si>
    <t>stvarnog osiguranja koje je dano; sve obveze koje se odnose na mirovine izdavatelja</t>
  </si>
  <si>
    <t>Ukupna naknada Društva za zakonski propisanu reviziju godišnjih financijskih izvještaja 2020. godinu iznosi 111 tisuća kuna.</t>
  </si>
  <si>
    <t>Stavka RDG-a u revidiranom Izvješću</t>
  </si>
  <si>
    <t>Bilješka</t>
  </si>
  <si>
    <t>Iznos (tis.kn.)</t>
  </si>
  <si>
    <t>AOP</t>
  </si>
  <si>
    <t>Prihodi od prodaje</t>
  </si>
  <si>
    <t>6.</t>
  </si>
  <si>
    <t>Ostali poslovni prihodi s poduzetnicima unutar grupe</t>
  </si>
  <si>
    <t xml:space="preserve">Troškovi sirovina i materijala </t>
  </si>
  <si>
    <t>7.</t>
  </si>
  <si>
    <t xml:space="preserve">Troškovi prodane robe </t>
  </si>
  <si>
    <t xml:space="preserve">Ostali vanjski troškovi </t>
  </si>
  <si>
    <t>Troškovi osoblja (AOP 138-140)</t>
  </si>
  <si>
    <t>8.</t>
  </si>
  <si>
    <t xml:space="preserve">Ostali troškovi </t>
  </si>
  <si>
    <t xml:space="preserve">Ostali troškovi    </t>
  </si>
  <si>
    <t>Ostali troškovi poslovanja</t>
  </si>
  <si>
    <t>10.</t>
  </si>
  <si>
    <t>Ostali poslovni rahodi</t>
  </si>
  <si>
    <t>12.</t>
  </si>
  <si>
    <t>Financijski prihodi   (AOP 155-164)</t>
  </si>
  <si>
    <t>Financijski rashodi  (AOP 166-172)</t>
  </si>
  <si>
    <t>Prosječan broj zaposlenih tijekom poslovne godine:   401</t>
  </si>
  <si>
    <t>Ostale naknade za usluge savjetovanja iznose:      338.623,52</t>
  </si>
  <si>
    <t>Stavka Bilance u revidiranom Izvješću</t>
  </si>
  <si>
    <t>Stavka Bilance u GFI</t>
  </si>
  <si>
    <t>Materijalna imovina (AOP 011-019)</t>
  </si>
  <si>
    <t>Potraživanja od zaposlenika i članova poduzetnika</t>
  </si>
  <si>
    <t>Potraživanja od države i drugih institucija</t>
  </si>
  <si>
    <t>Ostala potraživanja</t>
  </si>
  <si>
    <t>Posudbe</t>
  </si>
  <si>
    <t>Obveze prema bankama i drugim financijskim institucijama</t>
  </si>
  <si>
    <t>Obveze prema poduzetnicima unutar grupe</t>
  </si>
  <si>
    <t>Obveze po vrijednosnim papirima</t>
  </si>
  <si>
    <t>Obveze s osnova udjela u rezultatu</t>
  </si>
  <si>
    <t>-</t>
  </si>
  <si>
    <t>Detalji su objavljeni u Bilješci 16. u sklopu revidiranog financijskog izvještaja 31.12.2020. koji je objavljen na Internet stranicama www.koestlin.hr i zse.hr.</t>
  </si>
  <si>
    <t>Prihodi od ukidanja rezerviranja   (dio)  *</t>
  </si>
  <si>
    <t>Troškovi materijala, energije i prodane robe</t>
  </si>
  <si>
    <t>Prihodi na temelju upotrebe vlas.proizv., robe i usluga **</t>
  </si>
  <si>
    <t>Vrijednosno usklađ.kratk.imovine (sirovine i materijal)                                                             dio</t>
  </si>
  <si>
    <t>Prihodi od ukidanja rezerviranja   (dio)</t>
  </si>
  <si>
    <t>Vrijednosno usklađ.dug.imovine</t>
  </si>
  <si>
    <t>Vrijednosna usklađenja potraž. od kupaca</t>
  </si>
  <si>
    <t>11.</t>
  </si>
  <si>
    <t xml:space="preserve">Vrijednosno usklađ.kratk.imovine  (potraživanja od kupaca)                                                 </t>
  </si>
  <si>
    <t>i zajmova</t>
  </si>
  <si>
    <r>
      <rPr>
        <i/>
        <sz val="10"/>
        <rFont val="Calibri"/>
        <family val="2"/>
        <charset val="238"/>
        <scheme val="minor"/>
      </rPr>
      <t>Prihodi od ukidanja rezerviranja*</t>
    </r>
    <r>
      <rPr>
        <sz val="10"/>
        <rFont val="Calibri"/>
        <family val="2"/>
        <charset val="238"/>
        <scheme val="minor"/>
      </rPr>
      <t xml:space="preserve">  netirani su u </t>
    </r>
    <r>
      <rPr>
        <i/>
        <sz val="10"/>
        <rFont val="Calibri"/>
        <family val="2"/>
        <charset val="238"/>
        <scheme val="minor"/>
      </rPr>
      <t>Izvještaju o dobiti ili gubitku</t>
    </r>
    <r>
      <rPr>
        <sz val="10"/>
        <rFont val="Calibri"/>
        <family val="2"/>
        <charset val="238"/>
        <scheme val="minor"/>
      </rPr>
      <t xml:space="preserve"> u revidiranom Izvješću</t>
    </r>
  </si>
  <si>
    <r>
      <t xml:space="preserve">kroz umanjene </t>
    </r>
    <r>
      <rPr>
        <i/>
        <sz val="10"/>
        <rFont val="Calibri"/>
        <family val="2"/>
        <charset val="238"/>
        <scheme val="minor"/>
      </rPr>
      <t>Ostalih  prihoda</t>
    </r>
    <r>
      <rPr>
        <sz val="10"/>
        <rFont val="Calibri"/>
        <family val="2"/>
        <charset val="238"/>
        <scheme val="minor"/>
      </rPr>
      <t xml:space="preserve"> i umanjenje</t>
    </r>
    <r>
      <rPr>
        <i/>
        <sz val="10"/>
        <rFont val="Calibri"/>
        <family val="2"/>
        <charset val="238"/>
        <scheme val="minor"/>
      </rPr>
      <t xml:space="preserve"> Troškova osoblja</t>
    </r>
    <r>
      <rPr>
        <sz val="10"/>
        <rFont val="Calibri"/>
        <family val="2"/>
        <charset val="238"/>
        <scheme val="minor"/>
      </rPr>
      <t xml:space="preserve"> i </t>
    </r>
    <r>
      <rPr>
        <i/>
        <sz val="10"/>
        <rFont val="Calibri"/>
        <family val="2"/>
        <charset val="238"/>
        <scheme val="minor"/>
      </rPr>
      <t>Vrijednosnog usklađenja otraž.od kupaca i zajmova</t>
    </r>
  </si>
  <si>
    <r>
      <rPr>
        <i/>
        <sz val="10"/>
        <rFont val="Calibri"/>
        <family val="2"/>
        <charset val="238"/>
        <scheme val="minor"/>
      </rPr>
      <t>Prihodi na temelju upotrebe vlas.proizv., robe i usluga **</t>
    </r>
    <r>
      <rPr>
        <sz val="10"/>
        <rFont val="Calibri"/>
        <family val="2"/>
        <charset val="238"/>
        <scheme val="minor"/>
      </rPr>
      <t xml:space="preserve">          iskazani pod AOP 128. netirani su u </t>
    </r>
    <r>
      <rPr>
        <i/>
        <sz val="10"/>
        <rFont val="Calibri"/>
        <family val="2"/>
        <charset val="238"/>
        <scheme val="minor"/>
      </rPr>
      <t>Izvještaju o dobiti ili gubitku</t>
    </r>
    <r>
      <rPr>
        <sz val="10"/>
        <rFont val="Calibri"/>
        <family val="2"/>
        <charset val="238"/>
        <scheme val="minor"/>
      </rPr>
      <t xml:space="preserve"> u revidiranom Izvješću</t>
    </r>
  </si>
  <si>
    <r>
      <t>kroz umanjene</t>
    </r>
    <r>
      <rPr>
        <i/>
        <sz val="10"/>
        <rFont val="Calibri"/>
        <family val="2"/>
        <charset val="238"/>
        <scheme val="minor"/>
      </rPr>
      <t xml:space="preserve"> Ostalih prihoda</t>
    </r>
    <r>
      <rPr>
        <sz val="10"/>
        <rFont val="Calibri"/>
        <family val="2"/>
        <charset val="238"/>
        <scheme val="minor"/>
      </rPr>
      <t xml:space="preserve"> i umanjenje</t>
    </r>
    <r>
      <rPr>
        <i/>
        <sz val="10"/>
        <rFont val="Calibri"/>
        <family val="2"/>
        <charset val="238"/>
        <scheme val="minor"/>
      </rPr>
      <t xml:space="preserve"> Troškova materijala, energije i prodane robe</t>
    </r>
  </si>
  <si>
    <t>14.</t>
  </si>
  <si>
    <t>Ostala nematerijalna imovina</t>
  </si>
  <si>
    <t>Zalihe</t>
  </si>
  <si>
    <t>18.</t>
  </si>
  <si>
    <t>Predujmovi za zalihe</t>
  </si>
  <si>
    <t>Potraživanja od poduzetnika unutar grupe</t>
  </si>
  <si>
    <t>Potraživanja od kupaca</t>
  </si>
  <si>
    <t>Potraživanja od kupaca i ostala potraživanja</t>
  </si>
  <si>
    <t>19.</t>
  </si>
  <si>
    <t>23.</t>
  </si>
  <si>
    <t>24.</t>
  </si>
  <si>
    <t>Obveze prema dobavljačima i ostale obveze</t>
  </si>
  <si>
    <t>Ostali troškovi (Bilješka 8.)</t>
  </si>
  <si>
    <t>5.</t>
  </si>
  <si>
    <t>Ista objašnjenja odnose se i na Prepravljene podatke za 2019. godinu</t>
  </si>
  <si>
    <t>i revidiranog financijskog izvještaja 31.12.2020. i Prepravljenih podataka za 2019. godinu</t>
  </si>
  <si>
    <t>Neto financijski prihodi ***</t>
  </si>
  <si>
    <t xml:space="preserve">Iznos (tis.kn.) </t>
  </si>
  <si>
    <t>2020.</t>
  </si>
  <si>
    <t>Ukupni prihodi</t>
  </si>
  <si>
    <t>Ukupni rashodi</t>
  </si>
  <si>
    <t>Tečajne razlike i ostali financijski prihodi  (netirano u revid.izvj.)</t>
  </si>
  <si>
    <t>2. Tablica Objašnenja prepravljanja i reklasifikacijskih prilagodbi prethodnog razdoblja 01.01.-31.12.2019.</t>
  </si>
  <si>
    <t xml:space="preserve">1. Tablica: Objašnjenje razlika revidiranog MSFI financijskog izvještaja za 2020. godinu i GFI financijskog izvještaja za 2020. godinu :       </t>
  </si>
  <si>
    <t xml:space="preserve">1. Tablica: Objašnjenje razlika revidiranog MSFI financijskog izvještaja za 2020. godinu i GFI financijskog izvještaja za 2020. godinu (nastavak) :       </t>
  </si>
  <si>
    <t>Potraživanja od povezanih poduzeća</t>
  </si>
  <si>
    <t>Potraživanja za kamate proema povez.društvima</t>
  </si>
  <si>
    <t xml:space="preserve">Potraživanja od poduzetnika unutar grupe </t>
  </si>
  <si>
    <t>2. Tablica Objašnenja prepravljanja i reklasifikacijskih prilagodbi prethodnog razdoblja 01.01.-31.12.2019.  (nastavak)</t>
  </si>
  <si>
    <t xml:space="preserve">Tijekom promatranog razdoblja provedene su određene prepravke financijskih izvještaja za prethodno razdoblje 01.01.-31.12.2019. godine. </t>
  </si>
  <si>
    <t xml:space="preserve">U skladu s MRS 8 Računovodstvene politike, promjene u računovodstvenim procjenama i greške, promjena računovodstvene politike te računovodstvene greške retrospektivno su ispravljene. </t>
  </si>
  <si>
    <t>Reklasifikacijske prilagodbe i ispravljanje računovodstvenih pogrešaka detaljno su objašnjene su u Bilješci 4 revidiranog financijskog izvještaja.</t>
  </si>
  <si>
    <r>
      <t xml:space="preserve">i prepravljenim podacima za 2019. godinu (Bilješka 4. revidiranog fin.izvještaja)  prepravljeni su i podaci u </t>
    </r>
    <r>
      <rPr>
        <i/>
        <sz val="12"/>
        <rFont val="Calibri"/>
        <family val="2"/>
        <charset val="238"/>
        <scheme val="minor"/>
      </rPr>
      <t>Izvještaju o novčanim tokovima</t>
    </r>
    <r>
      <rPr>
        <sz val="12"/>
        <rFont val="Calibri"/>
        <family val="2"/>
        <charset val="238"/>
        <scheme val="minor"/>
      </rPr>
      <t xml:space="preserve"> (indirektna metoda) i</t>
    </r>
    <r>
      <rPr>
        <i/>
        <sz val="12"/>
        <rFont val="Calibri"/>
        <family val="2"/>
        <charset val="238"/>
        <scheme val="minor"/>
      </rPr>
      <t xml:space="preserve"> </t>
    </r>
  </si>
  <si>
    <r>
      <t>Izvještaju o promjenama kapitala s 31.12.2019.  u ovom</t>
    </r>
    <r>
      <rPr>
        <i/>
        <sz val="12"/>
        <rFont val="Calibri"/>
        <family val="2"/>
        <charset val="238"/>
        <scheme val="minor"/>
      </rPr>
      <t xml:space="preserve"> Godišnjem financijskom izvještaju</t>
    </r>
  </si>
  <si>
    <r>
      <t>Sukladno svim reklasifikacijskim prilagodbama unutar ovog</t>
    </r>
    <r>
      <rPr>
        <i/>
        <sz val="12"/>
        <rFont val="Calibri"/>
        <family val="2"/>
        <charset val="238"/>
        <scheme val="minor"/>
      </rPr>
      <t xml:space="preserve"> Izvještaja</t>
    </r>
    <r>
      <rPr>
        <sz val="12"/>
        <rFont val="Calibri"/>
        <family val="2"/>
        <charset val="238"/>
        <scheme val="minor"/>
      </rPr>
      <t xml:space="preserve"> </t>
    </r>
    <r>
      <rPr>
        <i/>
        <sz val="12"/>
        <rFont val="Calibri"/>
        <family val="2"/>
        <charset val="238"/>
        <scheme val="minor"/>
      </rPr>
      <t xml:space="preserve"> (Bilanca, Račun dobiti i gubitka) i unutar </t>
    </r>
    <r>
      <rPr>
        <sz val="12"/>
        <rFont val="Calibri"/>
        <family val="2"/>
        <charset val="238"/>
        <scheme val="minor"/>
      </rPr>
      <t xml:space="preserve">revidiranog financijskog izvještaja te ispravljanju računovodstvenih pogrešaka </t>
    </r>
  </si>
  <si>
    <r>
      <rPr>
        <i/>
        <sz val="10"/>
        <rFont val="Calibri"/>
        <family val="2"/>
        <charset val="238"/>
        <scheme val="minor"/>
      </rPr>
      <t xml:space="preserve">Neto financijski prihodi *** odnosno    Financijski prihodi i rashodi </t>
    </r>
    <r>
      <rPr>
        <sz val="10"/>
        <rFont val="Calibri"/>
        <family val="2"/>
        <charset val="238"/>
        <scheme val="minor"/>
      </rPr>
      <t xml:space="preserve">(AOP 154 i AOP 165) netirani su u </t>
    </r>
    <r>
      <rPr>
        <i/>
        <sz val="10"/>
        <rFont val="Calibri"/>
        <family val="2"/>
        <charset val="238"/>
        <scheme val="minor"/>
      </rPr>
      <t xml:space="preserve"> Izvještaju o dobiti ili gubitku u revidiranom Izvješću za iznos tečajnih razlika 226 tisuća kuna (AOP 162)</t>
    </r>
  </si>
  <si>
    <t>Vrijednosna usklađenja AOP144, AOP 145 evidentirana su u revidiranom izvješću u Bilješkama 7. i 11.</t>
  </si>
  <si>
    <t>kraćenom postupku prestanka ili izvanrednoj upravi</t>
  </si>
  <si>
    <t>1. naziv, sjedište (adresa) izdavatelja, pravni oblik izdavatelja, državu osnivanja, MBS, OIB te, 
ako je primjenjivo, da je izdavatelj u likvidaciji, stečaju,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</si>
</sst>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color theme="1"/>
      <name val="Calibri"/>
      <family val="2"/>
      <charset val="238"/>
      <scheme val="minor"/>
    </font>
    <font>
      <i/>
      <sz val="10"/>
      <color rgb="FFFF0000"/>
      <name val="Arial"/>
      <family val="2"/>
      <charset val="238"/>
    </font>
    <font>
      <b/>
      <i/>
      <sz val="10"/>
      <name val="Arial"/>
      <family val="2"/>
      <charset val="238"/>
    </font>
    <font>
      <b/>
      <i/>
      <sz val="10"/>
      <color theme="4" tint="-0.249977111117893"/>
      <name val="Arial"/>
      <family val="2"/>
      <charset val="238"/>
    </font>
    <font>
      <b/>
      <sz val="12"/>
      <color theme="4" tint="-0.249977111117893"/>
      <name val="Arial"/>
      <family val="2"/>
      <charset val="238"/>
    </font>
    <font>
      <sz val="10"/>
      <color theme="4" tint="-0.249977111117893"/>
      <name val="Arial"/>
      <family val="2"/>
      <charset val="238"/>
    </font>
    <font>
      <i/>
      <sz val="10"/>
      <color theme="4" tint="-0.249977111117893"/>
      <name val="Arial"/>
      <family val="2"/>
      <charset val="238"/>
    </font>
    <font>
      <b/>
      <i/>
      <sz val="11"/>
      <color theme="4" tint="-0.249977111117893"/>
      <name val="Arial"/>
      <family val="2"/>
      <charset val="238"/>
    </font>
    <font>
      <sz val="11"/>
      <color theme="4" tint="-0.249977111117893"/>
      <name val="Arial"/>
      <family val="2"/>
      <charset val="238"/>
    </font>
    <font>
      <sz val="10"/>
      <name val="Calibri"/>
      <family val="2"/>
      <charset val="238"/>
      <scheme val="minor"/>
    </font>
    <font>
      <i/>
      <sz val="10"/>
      <name val="Calibri"/>
      <family val="2"/>
      <charset val="238"/>
      <scheme val="minor"/>
    </font>
    <font>
      <b/>
      <sz val="12"/>
      <name val="Calibri"/>
      <family val="2"/>
      <charset val="238"/>
      <scheme val="minor"/>
    </font>
    <font>
      <sz val="12"/>
      <name val="Arial"/>
      <family val="2"/>
      <charset val="238"/>
    </font>
    <font>
      <sz val="12"/>
      <name val="Calibri"/>
      <family val="2"/>
      <charset val="238"/>
      <scheme val="minor"/>
    </font>
    <font>
      <sz val="12"/>
      <color theme="1"/>
      <name val="Calibri"/>
      <family val="2"/>
      <charset val="238"/>
      <scheme val="minor"/>
    </font>
    <font>
      <i/>
      <sz val="12"/>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42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 fillId="0" borderId="0" xfId="0" applyFont="1"/>
    <xf numFmtId="0" fontId="2" fillId="0" borderId="0" xfId="0" applyFont="1" applyFill="1"/>
    <xf numFmtId="0" fontId="37" fillId="0" borderId="0" xfId="4" applyFont="1"/>
    <xf numFmtId="0" fontId="6" fillId="0" borderId="0" xfId="4" applyFont="1" applyFill="1" applyBorder="1" applyAlignment="1" applyProtection="1">
      <alignment horizontal="left" vertical="top" wrapText="1"/>
    </xf>
    <xf numFmtId="0" fontId="6" fillId="0" borderId="0" xfId="4" applyFont="1" applyBorder="1" applyAlignment="1" applyProtection="1">
      <alignment horizontal="left" vertical="top" wrapText="1"/>
    </xf>
    <xf numFmtId="0" fontId="2" fillId="0" borderId="0" xfId="0" applyFont="1" applyAlignment="1">
      <alignment wrapText="1"/>
    </xf>
    <xf numFmtId="0" fontId="38" fillId="0" borderId="0" xfId="0" applyFont="1"/>
    <xf numFmtId="3" fontId="3" fillId="0" borderId="44" xfId="0" applyNumberFormat="1" applyFont="1" applyFill="1" applyBorder="1" applyAlignment="1" applyProtection="1">
      <alignment vertical="center" shrinkToFit="1"/>
      <protection locked="0"/>
    </xf>
    <xf numFmtId="3" fontId="3" fillId="0" borderId="44" xfId="0" applyNumberFormat="1" applyFont="1" applyFill="1" applyBorder="1" applyAlignment="1" applyProtection="1">
      <alignment vertical="center" shrinkToFit="1"/>
      <protection locked="0"/>
    </xf>
    <xf numFmtId="3" fontId="5" fillId="0" borderId="15" xfId="0" applyNumberFormat="1" applyFont="1" applyFill="1" applyBorder="1" applyAlignment="1" applyProtection="1">
      <alignment vertical="center"/>
      <protection locked="0"/>
    </xf>
    <xf numFmtId="3" fontId="3" fillId="0" borderId="44" xfId="0" applyNumberFormat="1" applyFont="1" applyFill="1" applyBorder="1" applyAlignment="1" applyProtection="1">
      <alignment vertical="center" shrinkToFit="1"/>
      <protection locked="0"/>
    </xf>
    <xf numFmtId="0" fontId="0" fillId="0" borderId="0" xfId="0" applyAlignment="1">
      <alignment vertical="center"/>
    </xf>
    <xf numFmtId="0" fontId="2" fillId="0" borderId="0" xfId="0" applyFont="1" applyAlignment="1">
      <alignment vertical="center"/>
    </xf>
    <xf numFmtId="0" fontId="2" fillId="0" borderId="0" xfId="0" applyFont="1" applyAlignment="1"/>
    <xf numFmtId="0" fontId="39" fillId="0" borderId="0" xfId="0" applyFont="1"/>
    <xf numFmtId="0" fontId="39" fillId="0" borderId="0" xfId="0" applyFont="1" applyFill="1" applyBorder="1"/>
    <xf numFmtId="0" fontId="39" fillId="0" borderId="0" xfId="0" applyFont="1" applyFill="1"/>
    <xf numFmtId="0" fontId="40" fillId="0" borderId="0" xfId="0" applyFont="1"/>
    <xf numFmtId="0" fontId="40" fillId="0" borderId="0" xfId="0" applyFont="1" applyAlignment="1">
      <alignment horizontal="left"/>
    </xf>
    <xf numFmtId="0" fontId="40" fillId="0" borderId="0" xfId="0" quotePrefix="1" applyFont="1" applyFill="1" applyAlignment="1">
      <alignment horizontal="left"/>
    </xf>
    <xf numFmtId="0" fontId="41" fillId="0" borderId="0" xfId="0" applyFont="1"/>
    <xf numFmtId="0" fontId="42" fillId="0" borderId="0" xfId="0" applyFont="1"/>
    <xf numFmtId="0" fontId="40" fillId="0" borderId="0" xfId="0" applyFont="1" applyFill="1" applyBorder="1"/>
    <xf numFmtId="0" fontId="40" fillId="0" borderId="0" xfId="0" applyFont="1" applyFill="1"/>
    <xf numFmtId="0" fontId="43" fillId="0" borderId="0" xfId="0" applyFont="1" applyFill="1"/>
    <xf numFmtId="0" fontId="42" fillId="0" borderId="0" xfId="0" applyFont="1" applyFill="1"/>
    <xf numFmtId="4" fontId="40" fillId="0" borderId="0" xfId="0" applyNumberFormat="1" applyFont="1" applyFill="1"/>
    <xf numFmtId="3" fontId="43" fillId="0" borderId="0" xfId="0" quotePrefix="1" applyNumberFormat="1" applyFont="1" applyFill="1"/>
    <xf numFmtId="0" fontId="2" fillId="0" borderId="0" xfId="0" applyFont="1" applyFill="1" applyAlignment="1">
      <alignment vertical="center"/>
    </xf>
    <xf numFmtId="0" fontId="2" fillId="0" borderId="0" xfId="0" applyFont="1" applyFill="1" applyAlignment="1"/>
    <xf numFmtId="0" fontId="44" fillId="0" borderId="0" xfId="0" applyFont="1" applyFill="1"/>
    <xf numFmtId="0" fontId="45" fillId="0" borderId="0" xfId="0" applyFont="1"/>
    <xf numFmtId="0" fontId="43" fillId="0" borderId="0" xfId="4" applyFont="1" applyFill="1" applyBorder="1" applyAlignment="1" applyProtection="1">
      <alignment horizontal="left" vertical="center" wrapText="1"/>
    </xf>
    <xf numFmtId="3" fontId="46" fillId="0" borderId="0" xfId="0" applyNumberFormat="1" applyFont="1" applyBorder="1" applyAlignment="1">
      <alignment horizontal="right" vertical="center"/>
    </xf>
    <xf numFmtId="3" fontId="46" fillId="0" borderId="0" xfId="0" applyNumberFormat="1" applyFont="1" applyBorder="1" applyAlignment="1">
      <alignment horizontal="center" vertical="center"/>
    </xf>
    <xf numFmtId="0" fontId="37" fillId="0" borderId="0" xfId="0" applyFont="1" applyBorder="1" applyAlignment="1">
      <alignment horizontal="center" vertical="center"/>
    </xf>
    <xf numFmtId="4" fontId="40" fillId="0" borderId="0" xfId="0" applyNumberFormat="1" applyFont="1" applyFill="1" applyAlignment="1">
      <alignment horizontal="left"/>
    </xf>
    <xf numFmtId="0" fontId="40" fillId="0" borderId="0" xfId="0" applyFont="1" applyFill="1" applyAlignment="1">
      <alignment horizontal="left"/>
    </xf>
    <xf numFmtId="0" fontId="37" fillId="0" borderId="0" xfId="0" applyFont="1" applyAlignment="1">
      <alignment horizontal="center" vertical="center"/>
    </xf>
    <xf numFmtId="3" fontId="37" fillId="0" borderId="0" xfId="0" applyNumberFormat="1" applyFont="1" applyBorder="1" applyAlignment="1">
      <alignment horizontal="right" vertical="center"/>
    </xf>
    <xf numFmtId="0" fontId="46" fillId="0" borderId="0" xfId="0" applyFont="1" applyBorder="1" applyAlignment="1">
      <alignment horizontal="left" vertical="center"/>
    </xf>
    <xf numFmtId="0" fontId="46" fillId="0" borderId="0" xfId="0" applyFont="1" applyBorder="1" applyAlignment="1">
      <alignment horizontal="left" vertical="center" wrapText="1"/>
    </xf>
    <xf numFmtId="0" fontId="6" fillId="0" borderId="0" xfId="0" applyFont="1"/>
    <xf numFmtId="0" fontId="44" fillId="0" borderId="0" xfId="0" applyFont="1"/>
    <xf numFmtId="0" fontId="44" fillId="0" borderId="0" xfId="4" applyFont="1" applyFill="1" applyBorder="1" applyAlignment="1" applyProtection="1">
      <alignment horizontal="left" vertical="top" wrapText="1"/>
    </xf>
    <xf numFmtId="0" fontId="44" fillId="0" borderId="0" xfId="4" applyFont="1" applyBorder="1" applyAlignment="1" applyProtection="1">
      <alignment horizontal="left" vertical="top" wrapText="1"/>
    </xf>
    <xf numFmtId="0" fontId="28" fillId="0" borderId="0" xfId="0" applyFont="1"/>
    <xf numFmtId="0" fontId="40" fillId="0" borderId="0" xfId="0" applyFont="1" applyAlignment="1">
      <alignment horizontal="left" wrapText="1"/>
    </xf>
    <xf numFmtId="0" fontId="46" fillId="0" borderId="0" xfId="0" applyFont="1" applyFill="1" applyBorder="1" applyAlignment="1">
      <alignment horizontal="left" vertical="center"/>
    </xf>
    <xf numFmtId="0" fontId="48" fillId="0" borderId="6" xfId="0" applyFont="1" applyBorder="1" applyAlignment="1">
      <alignment horizontal="left" vertical="center"/>
    </xf>
    <xf numFmtId="0" fontId="48" fillId="0" borderId="6" xfId="0" applyFont="1" applyBorder="1" applyAlignment="1">
      <alignment horizontal="center" vertical="center"/>
    </xf>
    <xf numFmtId="0" fontId="49" fillId="0" borderId="0" xfId="0" applyFont="1"/>
    <xf numFmtId="3" fontId="50" fillId="0" borderId="1" xfId="0" applyNumberFormat="1" applyFont="1" applyBorder="1" applyAlignment="1">
      <alignment horizontal="right" vertical="center"/>
    </xf>
    <xf numFmtId="0" fontId="50" fillId="0" borderId="1" xfId="0" applyFont="1" applyBorder="1" applyAlignment="1">
      <alignment horizontal="left" vertical="center" wrapText="1"/>
    </xf>
    <xf numFmtId="3" fontId="50" fillId="0" borderId="1" xfId="0" applyNumberFormat="1" applyFont="1" applyBorder="1" applyAlignment="1">
      <alignment horizontal="center" vertical="center"/>
    </xf>
    <xf numFmtId="3" fontId="50" fillId="0" borderId="2" xfId="0" applyNumberFormat="1" applyFont="1" applyBorder="1" applyAlignment="1">
      <alignment horizontal="right" vertical="center"/>
    </xf>
    <xf numFmtId="0" fontId="50" fillId="0" borderId="2" xfId="0" applyFont="1" applyBorder="1" applyAlignment="1">
      <alignment horizontal="left" vertical="center"/>
    </xf>
    <xf numFmtId="3" fontId="50" fillId="0" borderId="2" xfId="0" applyNumberFormat="1" applyFont="1" applyBorder="1" applyAlignment="1">
      <alignment horizontal="center" vertical="center"/>
    </xf>
    <xf numFmtId="0" fontId="50" fillId="0" borderId="1" xfId="0" applyFont="1" applyBorder="1" applyAlignment="1">
      <alignment horizontal="left" vertical="center"/>
    </xf>
    <xf numFmtId="0" fontId="51" fillId="0" borderId="0" xfId="0" applyFont="1" applyAlignment="1">
      <alignment horizontal="center" vertical="center"/>
    </xf>
    <xf numFmtId="3" fontId="51" fillId="0" borderId="0" xfId="0" applyNumberFormat="1" applyFont="1" applyBorder="1" applyAlignment="1">
      <alignment horizontal="right" vertical="center"/>
    </xf>
    <xf numFmtId="0" fontId="50" fillId="0" borderId="0" xfId="0" applyFont="1" applyBorder="1" applyAlignment="1">
      <alignment horizontal="left" vertical="center"/>
    </xf>
    <xf numFmtId="3" fontId="50" fillId="0" borderId="0" xfId="0" applyNumberFormat="1" applyFont="1" applyBorder="1" applyAlignment="1">
      <alignment horizontal="center" vertical="center"/>
    </xf>
    <xf numFmtId="3" fontId="50" fillId="0" borderId="0" xfId="0" applyNumberFormat="1" applyFont="1" applyBorder="1" applyAlignment="1">
      <alignment horizontal="right" vertical="center"/>
    </xf>
    <xf numFmtId="3" fontId="50" fillId="0" borderId="0" xfId="0" applyNumberFormat="1" applyFont="1" applyFill="1" applyBorder="1" applyAlignment="1" applyProtection="1">
      <alignment horizontal="right" vertical="center" shrinkToFit="1"/>
      <protection locked="0"/>
    </xf>
    <xf numFmtId="3" fontId="50" fillId="0" borderId="2" xfId="0" applyNumberFormat="1" applyFont="1" applyFill="1" applyBorder="1" applyAlignment="1" applyProtection="1">
      <alignment horizontal="right" vertical="center" shrinkToFit="1"/>
      <protection locked="0"/>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1" fillId="0" borderId="2" xfId="0" applyFont="1" applyBorder="1" applyAlignment="1">
      <alignment horizontal="center" vertical="center"/>
    </xf>
    <xf numFmtId="3" fontId="51" fillId="0" borderId="2" xfId="0" applyNumberFormat="1" applyFont="1" applyBorder="1" applyAlignment="1">
      <alignment horizontal="right" vertical="center"/>
    </xf>
    <xf numFmtId="0" fontId="50" fillId="0" borderId="2" xfId="0" applyFont="1" applyBorder="1" applyAlignment="1">
      <alignment horizontal="left" vertical="center" wrapText="1"/>
    </xf>
    <xf numFmtId="0" fontId="51" fillId="0" borderId="0" xfId="0" applyFont="1" applyAlignment="1">
      <alignment horizontal="left" vertical="center"/>
    </xf>
    <xf numFmtId="3" fontId="51" fillId="0" borderId="0" xfId="0" applyNumberFormat="1" applyFont="1" applyAlignment="1">
      <alignment horizontal="right" vertical="center"/>
    </xf>
    <xf numFmtId="0" fontId="50" fillId="0" borderId="0" xfId="0" applyFont="1" applyBorder="1" applyAlignment="1">
      <alignment horizontal="left" vertical="center" wrapText="1"/>
    </xf>
    <xf numFmtId="0" fontId="50" fillId="0" borderId="2" xfId="0" applyFont="1" applyFill="1" applyBorder="1" applyAlignment="1">
      <alignment horizontal="left" vertical="center"/>
    </xf>
    <xf numFmtId="0" fontId="48" fillId="0" borderId="6" xfId="0" applyFont="1" applyBorder="1" applyAlignment="1">
      <alignment horizontal="right" vertical="center"/>
    </xf>
    <xf numFmtId="0" fontId="50" fillId="0" borderId="0" xfId="0" applyFont="1" applyAlignment="1">
      <alignment horizontal="left" vertical="center"/>
    </xf>
    <xf numFmtId="3" fontId="50" fillId="0" borderId="0" xfId="0" applyNumberFormat="1" applyFont="1" applyAlignment="1">
      <alignment horizontal="center" vertical="center"/>
    </xf>
    <xf numFmtId="3" fontId="50" fillId="0" borderId="0" xfId="0" applyNumberFormat="1" applyFont="1" applyAlignment="1">
      <alignment horizontal="right" vertical="center"/>
    </xf>
    <xf numFmtId="164" fontId="50" fillId="0" borderId="0" xfId="0" applyNumberFormat="1" applyFont="1" applyAlignment="1">
      <alignment horizontal="center" vertical="center"/>
    </xf>
    <xf numFmtId="164" fontId="50" fillId="0" borderId="2" xfId="0" applyNumberFormat="1" applyFont="1" applyBorder="1" applyAlignment="1">
      <alignment horizontal="center" vertical="center"/>
    </xf>
    <xf numFmtId="164" fontId="50" fillId="0" borderId="0" xfId="0" applyNumberFormat="1" applyFont="1" applyBorder="1" applyAlignment="1">
      <alignment horizontal="center" vertical="center"/>
    </xf>
    <xf numFmtId="3" fontId="50" fillId="0" borderId="6" xfId="0" applyNumberFormat="1" applyFont="1" applyBorder="1" applyAlignment="1">
      <alignment horizontal="center" vertical="center"/>
    </xf>
    <xf numFmtId="3" fontId="50" fillId="0" borderId="6" xfId="0" applyNumberFormat="1" applyFont="1" applyBorder="1" applyAlignment="1">
      <alignment horizontal="right" vertical="center"/>
    </xf>
    <xf numFmtId="0" fontId="50" fillId="0" borderId="6" xfId="0" applyFont="1" applyBorder="1" applyAlignment="1">
      <alignment horizontal="left" vertical="center"/>
    </xf>
    <xf numFmtId="0" fontId="44" fillId="0" borderId="0" xfId="4" applyFont="1" applyFill="1" applyBorder="1" applyAlignment="1" applyProtection="1">
      <alignment horizontal="left" vertical="top"/>
    </xf>
    <xf numFmtId="0" fontId="50" fillId="0" borderId="0" xfId="0" applyFont="1" applyFill="1" applyBorder="1" applyAlignment="1">
      <alignment horizontal="left" vertical="center"/>
    </xf>
    <xf numFmtId="0" fontId="50" fillId="0" borderId="0" xfId="0" applyFont="1"/>
    <xf numFmtId="3" fontId="49" fillId="0" borderId="0" xfId="0" applyNumberFormat="1" applyFont="1" applyAlignment="1">
      <alignment horizontal="left"/>
    </xf>
    <xf numFmtId="0" fontId="40" fillId="0" borderId="0" xfId="0" applyFont="1" applyAlignment="1">
      <alignment wrapText="1"/>
    </xf>
    <xf numFmtId="0" fontId="44" fillId="0" borderId="0" xfId="4" applyFont="1" applyFill="1" applyBorder="1" applyAlignment="1" applyProtection="1">
      <alignment vertical="top"/>
    </xf>
    <xf numFmtId="0" fontId="44" fillId="0" borderId="0" xfId="4" applyFont="1" applyBorder="1" applyAlignment="1" applyProtection="1">
      <alignment vertical="top"/>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50" fillId="0" borderId="1" xfId="0" applyFont="1" applyBorder="1" applyAlignment="1">
      <alignment horizontal="left" vertical="center"/>
    </xf>
    <xf numFmtId="0" fontId="50" fillId="0" borderId="2" xfId="0" applyFont="1" applyBorder="1" applyAlignment="1">
      <alignment horizontal="left" vertical="center"/>
    </xf>
    <xf numFmtId="3" fontId="50" fillId="0" borderId="1" xfId="0" applyNumberFormat="1" applyFont="1" applyBorder="1" applyAlignment="1">
      <alignment horizontal="center" vertical="center"/>
    </xf>
    <xf numFmtId="3" fontId="50" fillId="0" borderId="2" xfId="0" applyNumberFormat="1" applyFont="1" applyBorder="1" applyAlignment="1">
      <alignment horizontal="center" vertical="center"/>
    </xf>
    <xf numFmtId="3" fontId="50" fillId="0" borderId="1" xfId="0" applyNumberFormat="1" applyFont="1" applyBorder="1" applyAlignment="1">
      <alignment horizontal="right" vertical="center"/>
    </xf>
    <xf numFmtId="3" fontId="50" fillId="0" borderId="2" xfId="0" applyNumberFormat="1" applyFont="1" applyBorder="1" applyAlignment="1">
      <alignment horizontal="right" vertical="center"/>
    </xf>
  </cellXfs>
  <cellStyles count="6">
    <cellStyle name="Hyperlink 2" xfId="2"/>
    <cellStyle name="Normal" xfId="0" builtinId="0"/>
    <cellStyle name="Normal 2" xfId="3"/>
    <cellStyle name="Normal 2 2" xfId="5"/>
    <cellStyle name="Normal 3 2" xfId="4"/>
    <cellStyle name="Style 1" xfId="1"/>
  </cellStyles>
  <dxfs count="2">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222</xdr:row>
      <xdr:rowOff>82570</xdr:rowOff>
    </xdr:from>
    <xdr:to>
      <xdr:col>6</xdr:col>
      <xdr:colOff>1134488</xdr:colOff>
      <xdr:row>231</xdr:row>
      <xdr:rowOff>82263</xdr:rowOff>
    </xdr:to>
    <xdr:pic>
      <xdr:nvPicPr>
        <xdr:cNvPr id="6" name="Picture 5"/>
        <xdr:cNvPicPr>
          <a:picLocks noChangeAspect="1"/>
        </xdr:cNvPicPr>
      </xdr:nvPicPr>
      <xdr:blipFill>
        <a:blip xmlns:r="http://schemas.openxmlformats.org/officeDocument/2006/relationships" r:embed="rId1"/>
        <a:stretch>
          <a:fillRect/>
        </a:stretch>
      </xdr:blipFill>
      <xdr:spPr>
        <a:xfrm>
          <a:off x="23813" y="40607115"/>
          <a:ext cx="11830630" cy="1592966"/>
        </a:xfrm>
        <a:prstGeom prst="rect">
          <a:avLst/>
        </a:prstGeom>
      </xdr:spPr>
    </xdr:pic>
    <xdr:clientData/>
  </xdr:twoCellAnchor>
  <xdr:twoCellAnchor editAs="oneCell">
    <xdr:from>
      <xdr:col>0</xdr:col>
      <xdr:colOff>17319</xdr:colOff>
      <xdr:row>323</xdr:row>
      <xdr:rowOff>47627</xdr:rowOff>
    </xdr:from>
    <xdr:to>
      <xdr:col>6</xdr:col>
      <xdr:colOff>1108363</xdr:colOff>
      <xdr:row>330</xdr:row>
      <xdr:rowOff>79428</xdr:rowOff>
    </xdr:to>
    <xdr:pic>
      <xdr:nvPicPr>
        <xdr:cNvPr id="11" name="Picture 10"/>
        <xdr:cNvPicPr>
          <a:picLocks noChangeAspect="1"/>
        </xdr:cNvPicPr>
      </xdr:nvPicPr>
      <xdr:blipFill>
        <a:blip xmlns:r="http://schemas.openxmlformats.org/officeDocument/2006/relationships" r:embed="rId2"/>
        <a:stretch>
          <a:fillRect/>
        </a:stretch>
      </xdr:blipFill>
      <xdr:spPr>
        <a:xfrm>
          <a:off x="17319" y="59448991"/>
          <a:ext cx="11810999" cy="1122847"/>
        </a:xfrm>
        <a:prstGeom prst="rect">
          <a:avLst/>
        </a:prstGeom>
      </xdr:spPr>
    </xdr:pic>
    <xdr:clientData/>
  </xdr:twoCellAnchor>
  <xdr:twoCellAnchor editAs="oneCell">
    <xdr:from>
      <xdr:col>0</xdr:col>
      <xdr:colOff>0</xdr:colOff>
      <xdr:row>231</xdr:row>
      <xdr:rowOff>58138</xdr:rowOff>
    </xdr:from>
    <xdr:to>
      <xdr:col>6</xdr:col>
      <xdr:colOff>1160317</xdr:colOff>
      <xdr:row>273</xdr:row>
      <xdr:rowOff>33169</xdr:rowOff>
    </xdr:to>
    <xdr:pic>
      <xdr:nvPicPr>
        <xdr:cNvPr id="3" name="Picture 2"/>
        <xdr:cNvPicPr>
          <a:picLocks noChangeAspect="1"/>
        </xdr:cNvPicPr>
      </xdr:nvPicPr>
      <xdr:blipFill>
        <a:blip xmlns:r="http://schemas.openxmlformats.org/officeDocument/2006/relationships" r:embed="rId3"/>
        <a:stretch>
          <a:fillRect/>
        </a:stretch>
      </xdr:blipFill>
      <xdr:spPr>
        <a:xfrm>
          <a:off x="0" y="42175956"/>
          <a:ext cx="11880272" cy="6815713"/>
        </a:xfrm>
        <a:prstGeom prst="rect">
          <a:avLst/>
        </a:prstGeom>
      </xdr:spPr>
    </xdr:pic>
    <xdr:clientData/>
  </xdr:twoCellAnchor>
  <xdr:twoCellAnchor editAs="oneCell">
    <xdr:from>
      <xdr:col>0</xdr:col>
      <xdr:colOff>0</xdr:colOff>
      <xdr:row>278</xdr:row>
      <xdr:rowOff>224117</xdr:rowOff>
    </xdr:from>
    <xdr:to>
      <xdr:col>6</xdr:col>
      <xdr:colOff>1177689</xdr:colOff>
      <xdr:row>287</xdr:row>
      <xdr:rowOff>78442</xdr:rowOff>
    </xdr:to>
    <xdr:pic>
      <xdr:nvPicPr>
        <xdr:cNvPr id="4" name="Picture 3"/>
        <xdr:cNvPicPr>
          <a:picLocks noChangeAspect="1"/>
        </xdr:cNvPicPr>
      </xdr:nvPicPr>
      <xdr:blipFill>
        <a:blip xmlns:r="http://schemas.openxmlformats.org/officeDocument/2006/relationships" r:embed="rId4"/>
        <a:stretch>
          <a:fillRect/>
        </a:stretch>
      </xdr:blipFill>
      <xdr:spPr>
        <a:xfrm>
          <a:off x="0" y="49350705"/>
          <a:ext cx="11900700" cy="1333501"/>
        </a:xfrm>
        <a:prstGeom prst="rect">
          <a:avLst/>
        </a:prstGeom>
      </xdr:spPr>
    </xdr:pic>
    <xdr:clientData/>
  </xdr:twoCellAnchor>
  <xdr:twoCellAnchor editAs="oneCell">
    <xdr:from>
      <xdr:col>0</xdr:col>
      <xdr:colOff>0</xdr:colOff>
      <xdr:row>287</xdr:row>
      <xdr:rowOff>34637</xdr:rowOff>
    </xdr:from>
    <xdr:to>
      <xdr:col>6</xdr:col>
      <xdr:colOff>1155139</xdr:colOff>
      <xdr:row>315</xdr:row>
      <xdr:rowOff>86588</xdr:rowOff>
    </xdr:to>
    <xdr:pic>
      <xdr:nvPicPr>
        <xdr:cNvPr id="5" name="Picture 4"/>
        <xdr:cNvPicPr>
          <a:picLocks noChangeAspect="1"/>
        </xdr:cNvPicPr>
      </xdr:nvPicPr>
      <xdr:blipFill>
        <a:blip xmlns:r="http://schemas.openxmlformats.org/officeDocument/2006/relationships" r:embed="rId5"/>
        <a:stretch>
          <a:fillRect/>
        </a:stretch>
      </xdr:blipFill>
      <xdr:spPr>
        <a:xfrm>
          <a:off x="0" y="50776910"/>
          <a:ext cx="11875094" cy="6996544"/>
        </a:xfrm>
        <a:prstGeom prst="rect">
          <a:avLst/>
        </a:prstGeom>
      </xdr:spPr>
    </xdr:pic>
    <xdr:clientData/>
  </xdr:twoCellAnchor>
  <xdr:twoCellAnchor editAs="oneCell">
    <xdr:from>
      <xdr:col>0</xdr:col>
      <xdr:colOff>0</xdr:colOff>
      <xdr:row>386</xdr:row>
      <xdr:rowOff>0</xdr:rowOff>
    </xdr:from>
    <xdr:to>
      <xdr:col>6</xdr:col>
      <xdr:colOff>1120844</xdr:colOff>
      <xdr:row>393</xdr:row>
      <xdr:rowOff>34637</xdr:rowOff>
    </xdr:to>
    <xdr:pic>
      <xdr:nvPicPr>
        <xdr:cNvPr id="14" name="Picture 13"/>
        <xdr:cNvPicPr>
          <a:picLocks noChangeAspect="1"/>
        </xdr:cNvPicPr>
      </xdr:nvPicPr>
      <xdr:blipFill>
        <a:blip xmlns:r="http://schemas.openxmlformats.org/officeDocument/2006/relationships" r:embed="rId2"/>
        <a:stretch>
          <a:fillRect/>
        </a:stretch>
      </xdr:blipFill>
      <xdr:spPr>
        <a:xfrm>
          <a:off x="0" y="69255409"/>
          <a:ext cx="11840799" cy="1125682"/>
        </a:xfrm>
        <a:prstGeom prst="rect">
          <a:avLst/>
        </a:prstGeom>
      </xdr:spPr>
    </xdr:pic>
    <xdr:clientData/>
  </xdr:twoCellAnchor>
  <xdr:twoCellAnchor editAs="oneCell">
    <xdr:from>
      <xdr:col>0</xdr:col>
      <xdr:colOff>17318</xdr:colOff>
      <xdr:row>330</xdr:row>
      <xdr:rowOff>86589</xdr:rowOff>
    </xdr:from>
    <xdr:to>
      <xdr:col>6</xdr:col>
      <xdr:colOff>1123273</xdr:colOff>
      <xdr:row>379</xdr:row>
      <xdr:rowOff>86591</xdr:rowOff>
    </xdr:to>
    <xdr:pic>
      <xdr:nvPicPr>
        <xdr:cNvPr id="2" name="Picture 1"/>
        <xdr:cNvPicPr>
          <a:picLocks noChangeAspect="1"/>
        </xdr:cNvPicPr>
      </xdr:nvPicPr>
      <xdr:blipFill>
        <a:blip xmlns:r="http://schemas.openxmlformats.org/officeDocument/2006/relationships" r:embed="rId6"/>
        <a:stretch>
          <a:fillRect/>
        </a:stretch>
      </xdr:blipFill>
      <xdr:spPr>
        <a:xfrm>
          <a:off x="17318" y="60578998"/>
          <a:ext cx="11825910" cy="7637319"/>
        </a:xfrm>
        <a:prstGeom prst="rect">
          <a:avLst/>
        </a:prstGeom>
      </xdr:spPr>
    </xdr:pic>
    <xdr:clientData/>
  </xdr:twoCellAnchor>
  <xdr:twoCellAnchor editAs="oneCell">
    <xdr:from>
      <xdr:col>0</xdr:col>
      <xdr:colOff>0</xdr:colOff>
      <xdr:row>393</xdr:row>
      <xdr:rowOff>51955</xdr:rowOff>
    </xdr:from>
    <xdr:to>
      <xdr:col>6</xdr:col>
      <xdr:colOff>1148043</xdr:colOff>
      <xdr:row>422</xdr:row>
      <xdr:rowOff>103910</xdr:rowOff>
    </xdr:to>
    <xdr:pic>
      <xdr:nvPicPr>
        <xdr:cNvPr id="10" name="Picture 9"/>
        <xdr:cNvPicPr>
          <a:picLocks noChangeAspect="1"/>
        </xdr:cNvPicPr>
      </xdr:nvPicPr>
      <xdr:blipFill>
        <a:blip xmlns:r="http://schemas.openxmlformats.org/officeDocument/2006/relationships" r:embed="rId7"/>
        <a:stretch>
          <a:fillRect/>
        </a:stretch>
      </xdr:blipFill>
      <xdr:spPr>
        <a:xfrm>
          <a:off x="0" y="70398410"/>
          <a:ext cx="11867998" cy="4572000"/>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70" zoomScaleNormal="70" workbookViewId="0">
      <selection activeCell="N8" sqref="N8"/>
    </sheetView>
  </sheetViews>
  <sheetFormatPr defaultRowHeight="12.75" x14ac:dyDescent="0.2"/>
  <cols>
    <col min="9" max="9" width="13.42578125" customWidth="1"/>
  </cols>
  <sheetData>
    <row r="1" spans="1:10" ht="15.75" x14ac:dyDescent="0.2">
      <c r="A1" s="225"/>
      <c r="B1" s="226"/>
      <c r="C1" s="226"/>
      <c r="D1" s="29"/>
      <c r="E1" s="29"/>
      <c r="F1" s="29"/>
      <c r="G1" s="29"/>
      <c r="H1" s="29"/>
      <c r="I1" s="29"/>
      <c r="J1" s="30"/>
    </row>
    <row r="2" spans="1:10" ht="14.45" customHeight="1" x14ac:dyDescent="0.2">
      <c r="A2" s="227" t="s">
        <v>404</v>
      </c>
      <c r="B2" s="228"/>
      <c r="C2" s="228"/>
      <c r="D2" s="228"/>
      <c r="E2" s="228"/>
      <c r="F2" s="228"/>
      <c r="G2" s="228"/>
      <c r="H2" s="228"/>
      <c r="I2" s="228"/>
      <c r="J2" s="229"/>
    </row>
    <row r="3" spans="1:10" ht="15" x14ac:dyDescent="0.2">
      <c r="A3" s="86"/>
      <c r="B3" s="87"/>
      <c r="C3" s="87"/>
      <c r="D3" s="87"/>
      <c r="E3" s="87"/>
      <c r="F3" s="87"/>
      <c r="G3" s="87"/>
      <c r="H3" s="87"/>
      <c r="I3" s="87"/>
      <c r="J3" s="88"/>
    </row>
    <row r="4" spans="1:10" ht="33.6" customHeight="1" x14ac:dyDescent="0.2">
      <c r="A4" s="230" t="s">
        <v>389</v>
      </c>
      <c r="B4" s="231"/>
      <c r="C4" s="231"/>
      <c r="D4" s="231"/>
      <c r="E4" s="232" t="s">
        <v>430</v>
      </c>
      <c r="F4" s="233"/>
      <c r="G4" s="94" t="s">
        <v>0</v>
      </c>
      <c r="H4" s="232" t="s">
        <v>431</v>
      </c>
      <c r="I4" s="233"/>
      <c r="J4" s="31"/>
    </row>
    <row r="5" spans="1:10" s="99" customFormat="1" ht="10.15" customHeight="1" x14ac:dyDescent="0.25">
      <c r="A5" s="234"/>
      <c r="B5" s="235"/>
      <c r="C5" s="235"/>
      <c r="D5" s="235"/>
      <c r="E5" s="235"/>
      <c r="F5" s="235"/>
      <c r="G5" s="235"/>
      <c r="H5" s="235"/>
      <c r="I5" s="235"/>
      <c r="J5" s="236"/>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239" t="s">
        <v>412</v>
      </c>
      <c r="B8" s="240"/>
      <c r="C8" s="240"/>
      <c r="D8" s="240"/>
      <c r="E8" s="240"/>
      <c r="F8" s="240"/>
      <c r="G8" s="240"/>
      <c r="H8" s="240"/>
      <c r="I8" s="240"/>
      <c r="J8" s="32"/>
    </row>
    <row r="9" spans="1:10" ht="14.25" x14ac:dyDescent="0.2">
      <c r="A9" s="33"/>
      <c r="B9" s="82"/>
      <c r="C9" s="82"/>
      <c r="D9" s="82"/>
      <c r="E9" s="238"/>
      <c r="F9" s="238"/>
      <c r="G9" s="211"/>
      <c r="H9" s="211"/>
      <c r="I9" s="92"/>
      <c r="J9" s="93"/>
    </row>
    <row r="10" spans="1:10" ht="25.9" customHeight="1" x14ac:dyDescent="0.2">
      <c r="A10" s="241" t="s">
        <v>390</v>
      </c>
      <c r="B10" s="242"/>
      <c r="C10" s="243" t="s">
        <v>432</v>
      </c>
      <c r="D10" s="244"/>
      <c r="E10" s="84"/>
      <c r="F10" s="245" t="s">
        <v>413</v>
      </c>
      <c r="G10" s="246"/>
      <c r="H10" s="247" t="s">
        <v>436</v>
      </c>
      <c r="I10" s="248"/>
      <c r="J10" s="34"/>
    </row>
    <row r="11" spans="1:10" ht="15.6" customHeight="1" x14ac:dyDescent="0.2">
      <c r="A11" s="33"/>
      <c r="B11" s="82"/>
      <c r="C11" s="82"/>
      <c r="D11" s="82"/>
      <c r="E11" s="237"/>
      <c r="F11" s="237"/>
      <c r="G11" s="237"/>
      <c r="H11" s="237"/>
      <c r="I11" s="85"/>
      <c r="J11" s="34"/>
    </row>
    <row r="12" spans="1:10" ht="21" customHeight="1" x14ac:dyDescent="0.2">
      <c r="A12" s="212" t="s">
        <v>405</v>
      </c>
      <c r="B12" s="242"/>
      <c r="C12" s="243" t="s">
        <v>433</v>
      </c>
      <c r="D12" s="244"/>
      <c r="E12" s="251"/>
      <c r="F12" s="237"/>
      <c r="G12" s="237"/>
      <c r="H12" s="237"/>
      <c r="I12" s="85"/>
      <c r="J12" s="34"/>
    </row>
    <row r="13" spans="1:10" ht="10.9" customHeight="1" x14ac:dyDescent="0.2">
      <c r="A13" s="84"/>
      <c r="B13" s="85"/>
      <c r="C13" s="82"/>
      <c r="D13" s="82"/>
      <c r="E13" s="211"/>
      <c r="F13" s="211"/>
      <c r="G13" s="211"/>
      <c r="H13" s="211"/>
      <c r="I13" s="82"/>
      <c r="J13" s="35"/>
    </row>
    <row r="14" spans="1:10" ht="22.9" customHeight="1" x14ac:dyDescent="0.2">
      <c r="A14" s="212" t="s">
        <v>391</v>
      </c>
      <c r="B14" s="252"/>
      <c r="C14" s="243" t="s">
        <v>434</v>
      </c>
      <c r="D14" s="244"/>
      <c r="E14" s="249"/>
      <c r="F14" s="250"/>
      <c r="G14" s="98" t="s">
        <v>414</v>
      </c>
      <c r="H14" s="247" t="s">
        <v>435</v>
      </c>
      <c r="I14" s="248"/>
      <c r="J14" s="95"/>
    </row>
    <row r="15" spans="1:10" ht="14.45" customHeight="1" x14ac:dyDescent="0.2">
      <c r="A15" s="84"/>
      <c r="B15" s="85"/>
      <c r="C15" s="82"/>
      <c r="D15" s="82"/>
      <c r="E15" s="211"/>
      <c r="F15" s="211"/>
      <c r="G15" s="211"/>
      <c r="H15" s="211"/>
      <c r="I15" s="82"/>
      <c r="J15" s="35"/>
    </row>
    <row r="16" spans="1:10" ht="13.15" customHeight="1" x14ac:dyDescent="0.2">
      <c r="A16" s="212" t="s">
        <v>415</v>
      </c>
      <c r="B16" s="252"/>
      <c r="C16" s="243" t="s">
        <v>437</v>
      </c>
      <c r="D16" s="244"/>
      <c r="E16" s="91"/>
      <c r="F16" s="91"/>
      <c r="G16" s="91"/>
      <c r="H16" s="91"/>
      <c r="I16" s="91"/>
      <c r="J16" s="95"/>
    </row>
    <row r="17" spans="1:10" ht="14.45" customHeight="1" x14ac:dyDescent="0.2">
      <c r="A17" s="253"/>
      <c r="B17" s="254"/>
      <c r="C17" s="254"/>
      <c r="D17" s="254"/>
      <c r="E17" s="254"/>
      <c r="F17" s="254"/>
      <c r="G17" s="254"/>
      <c r="H17" s="254"/>
      <c r="I17" s="254"/>
      <c r="J17" s="255"/>
    </row>
    <row r="18" spans="1:10" x14ac:dyDescent="0.2">
      <c r="A18" s="241" t="s">
        <v>392</v>
      </c>
      <c r="B18" s="242"/>
      <c r="C18" s="256" t="s">
        <v>438</v>
      </c>
      <c r="D18" s="257"/>
      <c r="E18" s="257"/>
      <c r="F18" s="257"/>
      <c r="G18" s="257"/>
      <c r="H18" s="257"/>
      <c r="I18" s="257"/>
      <c r="J18" s="258"/>
    </row>
    <row r="19" spans="1:10" ht="14.25" x14ac:dyDescent="0.2">
      <c r="A19" s="33"/>
      <c r="B19" s="82"/>
      <c r="C19" s="97"/>
      <c r="D19" s="82"/>
      <c r="E19" s="211"/>
      <c r="F19" s="211"/>
      <c r="G19" s="211"/>
      <c r="H19" s="211"/>
      <c r="I19" s="82"/>
      <c r="J19" s="35"/>
    </row>
    <row r="20" spans="1:10" ht="14.25" x14ac:dyDescent="0.2">
      <c r="A20" s="241" t="s">
        <v>393</v>
      </c>
      <c r="B20" s="242"/>
      <c r="C20" s="247">
        <v>43000</v>
      </c>
      <c r="D20" s="248"/>
      <c r="E20" s="211"/>
      <c r="F20" s="211"/>
      <c r="G20" s="256" t="s">
        <v>439</v>
      </c>
      <c r="H20" s="257"/>
      <c r="I20" s="257"/>
      <c r="J20" s="258"/>
    </row>
    <row r="21" spans="1:10" ht="14.25" x14ac:dyDescent="0.2">
      <c r="A21" s="33"/>
      <c r="B21" s="82"/>
      <c r="C21" s="82"/>
      <c r="D21" s="82"/>
      <c r="E21" s="211"/>
      <c r="F21" s="211"/>
      <c r="G21" s="211"/>
      <c r="H21" s="211"/>
      <c r="I21" s="82"/>
      <c r="J21" s="35"/>
    </row>
    <row r="22" spans="1:10" x14ac:dyDescent="0.2">
      <c r="A22" s="241" t="s">
        <v>394</v>
      </c>
      <c r="B22" s="242"/>
      <c r="C22" s="256" t="s">
        <v>440</v>
      </c>
      <c r="D22" s="257"/>
      <c r="E22" s="257"/>
      <c r="F22" s="257"/>
      <c r="G22" s="257"/>
      <c r="H22" s="257"/>
      <c r="I22" s="257"/>
      <c r="J22" s="258"/>
    </row>
    <row r="23" spans="1:10" ht="14.25" x14ac:dyDescent="0.2">
      <c r="A23" s="33"/>
      <c r="B23" s="82"/>
      <c r="C23" s="82"/>
      <c r="D23" s="82"/>
      <c r="E23" s="211"/>
      <c r="F23" s="211"/>
      <c r="G23" s="211"/>
      <c r="H23" s="211"/>
      <c r="I23" s="82"/>
      <c r="J23" s="35"/>
    </row>
    <row r="24" spans="1:10" ht="14.25" x14ac:dyDescent="0.2">
      <c r="A24" s="241" t="s">
        <v>395</v>
      </c>
      <c r="B24" s="242"/>
      <c r="C24" s="259" t="s">
        <v>441</v>
      </c>
      <c r="D24" s="260"/>
      <c r="E24" s="260"/>
      <c r="F24" s="260"/>
      <c r="G24" s="260"/>
      <c r="H24" s="260"/>
      <c r="I24" s="260"/>
      <c r="J24" s="261"/>
    </row>
    <row r="25" spans="1:10" ht="14.25" x14ac:dyDescent="0.2">
      <c r="A25" s="33"/>
      <c r="B25" s="82"/>
      <c r="C25" s="97"/>
      <c r="D25" s="82"/>
      <c r="E25" s="211"/>
      <c r="F25" s="211"/>
      <c r="G25" s="211"/>
      <c r="H25" s="211"/>
      <c r="I25" s="82"/>
      <c r="J25" s="35"/>
    </row>
    <row r="26" spans="1:10" ht="14.25" x14ac:dyDescent="0.2">
      <c r="A26" s="241" t="s">
        <v>396</v>
      </c>
      <c r="B26" s="242"/>
      <c r="C26" s="259" t="s">
        <v>442</v>
      </c>
      <c r="D26" s="260"/>
      <c r="E26" s="260"/>
      <c r="F26" s="260"/>
      <c r="G26" s="260"/>
      <c r="H26" s="260"/>
      <c r="I26" s="260"/>
      <c r="J26" s="261"/>
    </row>
    <row r="27" spans="1:10" ht="13.9" customHeight="1" x14ac:dyDescent="0.2">
      <c r="A27" s="33"/>
      <c r="B27" s="82"/>
      <c r="C27" s="97"/>
      <c r="D27" s="82"/>
      <c r="E27" s="211"/>
      <c r="F27" s="211"/>
      <c r="G27" s="211"/>
      <c r="H27" s="211"/>
      <c r="I27" s="82"/>
      <c r="J27" s="35"/>
    </row>
    <row r="28" spans="1:10" ht="22.9" customHeight="1" x14ac:dyDescent="0.2">
      <c r="A28" s="212" t="s">
        <v>406</v>
      </c>
      <c r="B28" s="242"/>
      <c r="C28" s="62">
        <v>372</v>
      </c>
      <c r="D28" s="36"/>
      <c r="E28" s="219"/>
      <c r="F28" s="219"/>
      <c r="G28" s="219"/>
      <c r="H28" s="219"/>
      <c r="I28" s="262"/>
      <c r="J28" s="263"/>
    </row>
    <row r="29" spans="1:10" ht="14.25" x14ac:dyDescent="0.2">
      <c r="A29" s="33"/>
      <c r="B29" s="82"/>
      <c r="C29" s="82"/>
      <c r="D29" s="82"/>
      <c r="E29" s="211"/>
      <c r="F29" s="211"/>
      <c r="G29" s="211"/>
      <c r="H29" s="211"/>
      <c r="I29" s="82"/>
      <c r="J29" s="35"/>
    </row>
    <row r="30" spans="1:10" ht="15" x14ac:dyDescent="0.2">
      <c r="A30" s="241" t="s">
        <v>397</v>
      </c>
      <c r="B30" s="242"/>
      <c r="C30" s="111" t="s">
        <v>417</v>
      </c>
      <c r="D30" s="264" t="s">
        <v>416</v>
      </c>
      <c r="E30" s="223"/>
      <c r="F30" s="223"/>
      <c r="G30" s="223"/>
      <c r="H30" s="104" t="s">
        <v>417</v>
      </c>
      <c r="I30" s="105" t="s">
        <v>418</v>
      </c>
      <c r="J30" s="106"/>
    </row>
    <row r="31" spans="1:10" x14ac:dyDescent="0.2">
      <c r="A31" s="241"/>
      <c r="B31" s="242"/>
      <c r="C31" s="37"/>
      <c r="D31" s="94"/>
      <c r="E31" s="250"/>
      <c r="F31" s="250"/>
      <c r="G31" s="250"/>
      <c r="H31" s="250"/>
      <c r="I31" s="265"/>
      <c r="J31" s="266"/>
    </row>
    <row r="32" spans="1:10" x14ac:dyDescent="0.2">
      <c r="A32" s="241" t="s">
        <v>407</v>
      </c>
      <c r="B32" s="242"/>
      <c r="C32" s="62" t="s">
        <v>421</v>
      </c>
      <c r="D32" s="264" t="s">
        <v>419</v>
      </c>
      <c r="E32" s="223"/>
      <c r="F32" s="223"/>
      <c r="G32" s="223"/>
      <c r="H32" s="107" t="s">
        <v>420</v>
      </c>
      <c r="I32" s="108" t="s">
        <v>421</v>
      </c>
      <c r="J32" s="109"/>
    </row>
    <row r="33" spans="1:10" ht="14.25" x14ac:dyDescent="0.2">
      <c r="A33" s="33"/>
      <c r="B33" s="82"/>
      <c r="C33" s="82"/>
      <c r="D33" s="82"/>
      <c r="E33" s="211"/>
      <c r="F33" s="211"/>
      <c r="G33" s="211"/>
      <c r="H33" s="211"/>
      <c r="I33" s="82"/>
      <c r="J33" s="35"/>
    </row>
    <row r="34" spans="1:10" x14ac:dyDescent="0.2">
      <c r="A34" s="264" t="s">
        <v>408</v>
      </c>
      <c r="B34" s="223"/>
      <c r="C34" s="223"/>
      <c r="D34" s="223"/>
      <c r="E34" s="223" t="s">
        <v>398</v>
      </c>
      <c r="F34" s="223"/>
      <c r="G34" s="223"/>
      <c r="H34" s="223"/>
      <c r="I34" s="223"/>
      <c r="J34" s="38" t="s">
        <v>399</v>
      </c>
    </row>
    <row r="35" spans="1:10" ht="14.25" x14ac:dyDescent="0.2">
      <c r="A35" s="33"/>
      <c r="B35" s="82"/>
      <c r="C35" s="82"/>
      <c r="D35" s="82"/>
      <c r="E35" s="211"/>
      <c r="F35" s="211"/>
      <c r="G35" s="211"/>
      <c r="H35" s="211"/>
      <c r="I35" s="82"/>
      <c r="J35" s="93"/>
    </row>
    <row r="36" spans="1:10" x14ac:dyDescent="0.2">
      <c r="A36" s="267"/>
      <c r="B36" s="268"/>
      <c r="C36" s="268"/>
      <c r="D36" s="268"/>
      <c r="E36" s="267"/>
      <c r="F36" s="268"/>
      <c r="G36" s="268"/>
      <c r="H36" s="268"/>
      <c r="I36" s="270"/>
      <c r="J36" s="83"/>
    </row>
    <row r="37" spans="1:10" ht="14.25" x14ac:dyDescent="0.2">
      <c r="A37" s="33"/>
      <c r="B37" s="82"/>
      <c r="C37" s="97"/>
      <c r="D37" s="272"/>
      <c r="E37" s="272"/>
      <c r="F37" s="272"/>
      <c r="G37" s="272"/>
      <c r="H37" s="272"/>
      <c r="I37" s="272"/>
      <c r="J37" s="35"/>
    </row>
    <row r="38" spans="1:10" x14ac:dyDescent="0.2">
      <c r="A38" s="267"/>
      <c r="B38" s="268"/>
      <c r="C38" s="268"/>
      <c r="D38" s="270"/>
      <c r="E38" s="267"/>
      <c r="F38" s="268"/>
      <c r="G38" s="268"/>
      <c r="H38" s="268"/>
      <c r="I38" s="270"/>
      <c r="J38" s="62"/>
    </row>
    <row r="39" spans="1:10" ht="14.25" x14ac:dyDescent="0.2">
      <c r="A39" s="33"/>
      <c r="B39" s="82"/>
      <c r="C39" s="97"/>
      <c r="D39" s="96"/>
      <c r="E39" s="272"/>
      <c r="F39" s="272"/>
      <c r="G39" s="272"/>
      <c r="H39" s="272"/>
      <c r="I39" s="85"/>
      <c r="J39" s="35"/>
    </row>
    <row r="40" spans="1:10" x14ac:dyDescent="0.2">
      <c r="A40" s="267"/>
      <c r="B40" s="268"/>
      <c r="C40" s="268"/>
      <c r="D40" s="270"/>
      <c r="E40" s="267"/>
      <c r="F40" s="268"/>
      <c r="G40" s="268"/>
      <c r="H40" s="268"/>
      <c r="I40" s="270"/>
      <c r="J40" s="62"/>
    </row>
    <row r="41" spans="1:10" ht="14.25" x14ac:dyDescent="0.2">
      <c r="A41" s="33"/>
      <c r="B41" s="114"/>
      <c r="C41" s="113"/>
      <c r="D41" s="115"/>
      <c r="E41" s="115"/>
      <c r="F41" s="115"/>
      <c r="G41" s="115"/>
      <c r="H41" s="115"/>
      <c r="I41" s="116"/>
      <c r="J41" s="35"/>
    </row>
    <row r="42" spans="1:10" x14ac:dyDescent="0.2">
      <c r="A42" s="267"/>
      <c r="B42" s="268"/>
      <c r="C42" s="268"/>
      <c r="D42" s="270"/>
      <c r="E42" s="267"/>
      <c r="F42" s="268"/>
      <c r="G42" s="268"/>
      <c r="H42" s="268"/>
      <c r="I42" s="270"/>
      <c r="J42" s="62"/>
    </row>
    <row r="43" spans="1:10" ht="14.25" x14ac:dyDescent="0.2">
      <c r="A43" s="39"/>
      <c r="B43" s="97"/>
      <c r="C43" s="271"/>
      <c r="D43" s="271"/>
      <c r="E43" s="211"/>
      <c r="F43" s="211"/>
      <c r="G43" s="271"/>
      <c r="H43" s="271"/>
      <c r="I43" s="271"/>
      <c r="J43" s="35"/>
    </row>
    <row r="44" spans="1:10" x14ac:dyDescent="0.2">
      <c r="A44" s="267"/>
      <c r="B44" s="268"/>
      <c r="C44" s="268"/>
      <c r="D44" s="270"/>
      <c r="E44" s="267"/>
      <c r="F44" s="268"/>
      <c r="G44" s="268"/>
      <c r="H44" s="268"/>
      <c r="I44" s="270"/>
      <c r="J44" s="62"/>
    </row>
    <row r="45" spans="1:10" ht="14.25" x14ac:dyDescent="0.2">
      <c r="A45" s="39"/>
      <c r="B45" s="97"/>
      <c r="C45" s="97"/>
      <c r="D45" s="82"/>
      <c r="E45" s="269"/>
      <c r="F45" s="269"/>
      <c r="G45" s="271"/>
      <c r="H45" s="271"/>
      <c r="I45" s="82"/>
      <c r="J45" s="35"/>
    </row>
    <row r="46" spans="1:10" x14ac:dyDescent="0.2">
      <c r="A46" s="267"/>
      <c r="B46" s="268"/>
      <c r="C46" s="268"/>
      <c r="D46" s="270"/>
      <c r="E46" s="267"/>
      <c r="F46" s="268"/>
      <c r="G46" s="268"/>
      <c r="H46" s="268"/>
      <c r="I46" s="270"/>
      <c r="J46" s="62"/>
    </row>
    <row r="47" spans="1:10" ht="14.25" x14ac:dyDescent="0.2">
      <c r="A47" s="39"/>
      <c r="B47" s="97"/>
      <c r="C47" s="97"/>
      <c r="D47" s="82"/>
      <c r="E47" s="211"/>
      <c r="F47" s="211"/>
      <c r="G47" s="271"/>
      <c r="H47" s="271"/>
      <c r="I47" s="82"/>
      <c r="J47" s="110" t="s">
        <v>422</v>
      </c>
    </row>
    <row r="48" spans="1:10" ht="14.25" x14ac:dyDescent="0.2">
      <c r="A48" s="39"/>
      <c r="B48" s="97"/>
      <c r="C48" s="97"/>
      <c r="D48" s="82"/>
      <c r="E48" s="211"/>
      <c r="F48" s="211"/>
      <c r="G48" s="271"/>
      <c r="H48" s="271"/>
      <c r="I48" s="82"/>
      <c r="J48" s="110" t="s">
        <v>423</v>
      </c>
    </row>
    <row r="49" spans="1:10" ht="14.45" customHeight="1" x14ac:dyDescent="0.2">
      <c r="A49" s="212" t="s">
        <v>400</v>
      </c>
      <c r="B49" s="213"/>
      <c r="C49" s="247" t="s">
        <v>423</v>
      </c>
      <c r="D49" s="248"/>
      <c r="E49" s="273" t="s">
        <v>424</v>
      </c>
      <c r="F49" s="274"/>
      <c r="G49" s="256"/>
      <c r="H49" s="257"/>
      <c r="I49" s="257"/>
      <c r="J49" s="258"/>
    </row>
    <row r="50" spans="1:10" ht="14.25" x14ac:dyDescent="0.2">
      <c r="A50" s="39"/>
      <c r="B50" s="97"/>
      <c r="C50" s="271"/>
      <c r="D50" s="271"/>
      <c r="E50" s="211"/>
      <c r="F50" s="211"/>
      <c r="G50" s="217" t="s">
        <v>425</v>
      </c>
      <c r="H50" s="217"/>
      <c r="I50" s="217"/>
      <c r="J50" s="40"/>
    </row>
    <row r="51" spans="1:10" ht="13.9" customHeight="1" x14ac:dyDescent="0.2">
      <c r="A51" s="212" t="s">
        <v>401</v>
      </c>
      <c r="B51" s="213"/>
      <c r="C51" s="256" t="s">
        <v>443</v>
      </c>
      <c r="D51" s="257"/>
      <c r="E51" s="257"/>
      <c r="F51" s="257"/>
      <c r="G51" s="257"/>
      <c r="H51" s="257"/>
      <c r="I51" s="257"/>
      <c r="J51" s="258"/>
    </row>
    <row r="52" spans="1:10" ht="14.25" x14ac:dyDescent="0.2">
      <c r="A52" s="33"/>
      <c r="B52" s="82"/>
      <c r="C52" s="219" t="s">
        <v>402</v>
      </c>
      <c r="D52" s="219"/>
      <c r="E52" s="219"/>
      <c r="F52" s="219"/>
      <c r="G52" s="219"/>
      <c r="H52" s="219"/>
      <c r="I52" s="219"/>
      <c r="J52" s="35"/>
    </row>
    <row r="53" spans="1:10" ht="14.25" x14ac:dyDescent="0.2">
      <c r="A53" s="212" t="s">
        <v>403</v>
      </c>
      <c r="B53" s="213"/>
      <c r="C53" s="220" t="s">
        <v>444</v>
      </c>
      <c r="D53" s="221"/>
      <c r="E53" s="222"/>
      <c r="F53" s="211"/>
      <c r="G53" s="211"/>
      <c r="H53" s="223"/>
      <c r="I53" s="223"/>
      <c r="J53" s="224"/>
    </row>
    <row r="54" spans="1:10" ht="14.25" x14ac:dyDescent="0.2">
      <c r="A54" s="33"/>
      <c r="B54" s="82"/>
      <c r="C54" s="97"/>
      <c r="D54" s="82"/>
      <c r="E54" s="211"/>
      <c r="F54" s="211"/>
      <c r="G54" s="211"/>
      <c r="H54" s="211"/>
      <c r="I54" s="82"/>
      <c r="J54" s="35"/>
    </row>
    <row r="55" spans="1:10" ht="14.45" customHeight="1" x14ac:dyDescent="0.2">
      <c r="A55" s="212" t="s">
        <v>395</v>
      </c>
      <c r="B55" s="213"/>
      <c r="C55" s="214" t="s">
        <v>441</v>
      </c>
      <c r="D55" s="215"/>
      <c r="E55" s="215"/>
      <c r="F55" s="215"/>
      <c r="G55" s="215"/>
      <c r="H55" s="215"/>
      <c r="I55" s="215"/>
      <c r="J55" s="216"/>
    </row>
    <row r="56" spans="1:10" ht="14.25" x14ac:dyDescent="0.2">
      <c r="A56" s="33"/>
      <c r="B56" s="82"/>
      <c r="C56" s="82"/>
      <c r="D56" s="82"/>
      <c r="E56" s="211"/>
      <c r="F56" s="211"/>
      <c r="G56" s="211"/>
      <c r="H56" s="211"/>
      <c r="I56" s="82"/>
      <c r="J56" s="35"/>
    </row>
    <row r="57" spans="1:10" ht="14.25" x14ac:dyDescent="0.2">
      <c r="A57" s="212" t="s">
        <v>426</v>
      </c>
      <c r="B57" s="213"/>
      <c r="C57" s="214" t="s">
        <v>445</v>
      </c>
      <c r="D57" s="215"/>
      <c r="E57" s="215"/>
      <c r="F57" s="215"/>
      <c r="G57" s="215"/>
      <c r="H57" s="215"/>
      <c r="I57" s="215"/>
      <c r="J57" s="216"/>
    </row>
    <row r="58" spans="1:10" ht="14.45" customHeight="1" x14ac:dyDescent="0.2">
      <c r="A58" s="33"/>
      <c r="B58" s="82"/>
      <c r="C58" s="217" t="s">
        <v>427</v>
      </c>
      <c r="D58" s="217"/>
      <c r="E58" s="217"/>
      <c r="F58" s="217"/>
      <c r="G58" s="82"/>
      <c r="H58" s="82"/>
      <c r="I58" s="82"/>
      <c r="J58" s="35"/>
    </row>
    <row r="59" spans="1:10" ht="14.25" x14ac:dyDescent="0.2">
      <c r="A59" s="212" t="s">
        <v>428</v>
      </c>
      <c r="B59" s="213"/>
      <c r="C59" s="214"/>
      <c r="D59" s="215"/>
      <c r="E59" s="215"/>
      <c r="F59" s="215"/>
      <c r="G59" s="215"/>
      <c r="H59" s="215"/>
      <c r="I59" s="215"/>
      <c r="J59" s="216"/>
    </row>
    <row r="60" spans="1:10" ht="14.45" customHeight="1" x14ac:dyDescent="0.2">
      <c r="A60" s="41"/>
      <c r="B60" s="42"/>
      <c r="C60" s="218" t="s">
        <v>429</v>
      </c>
      <c r="D60" s="218"/>
      <c r="E60" s="218"/>
      <c r="F60" s="218"/>
      <c r="G60" s="21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85" right="0.19" top="0.44" bottom="0.2" header="0.3" footer="0.17"/>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7" zoomScale="70" zoomScaleNormal="100" zoomScaleSheetLayoutView="70" workbookViewId="0">
      <selection activeCell="A103" sqref="A103:I132"/>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98" t="s">
        <v>1</v>
      </c>
      <c r="B1" s="299"/>
      <c r="C1" s="299"/>
      <c r="D1" s="299"/>
      <c r="E1" s="299"/>
      <c r="F1" s="299"/>
      <c r="G1" s="299"/>
      <c r="H1" s="299"/>
      <c r="I1" s="299"/>
    </row>
    <row r="2" spans="1:9" x14ac:dyDescent="0.2">
      <c r="A2" s="300" t="s">
        <v>446</v>
      </c>
      <c r="B2" s="301"/>
      <c r="C2" s="301"/>
      <c r="D2" s="301"/>
      <c r="E2" s="301"/>
      <c r="F2" s="301"/>
      <c r="G2" s="301"/>
      <c r="H2" s="301"/>
      <c r="I2" s="301"/>
    </row>
    <row r="3" spans="1:9" x14ac:dyDescent="0.2">
      <c r="A3" s="302" t="s">
        <v>361</v>
      </c>
      <c r="B3" s="303"/>
      <c r="C3" s="303"/>
      <c r="D3" s="303"/>
      <c r="E3" s="303"/>
      <c r="F3" s="303"/>
      <c r="G3" s="303"/>
      <c r="H3" s="303"/>
      <c r="I3" s="303"/>
    </row>
    <row r="4" spans="1:9" x14ac:dyDescent="0.2">
      <c r="A4" s="307" t="s">
        <v>447</v>
      </c>
      <c r="B4" s="308"/>
      <c r="C4" s="308"/>
      <c r="D4" s="308"/>
      <c r="E4" s="308"/>
      <c r="F4" s="308"/>
      <c r="G4" s="308"/>
      <c r="H4" s="308"/>
      <c r="I4" s="309"/>
    </row>
    <row r="5" spans="1:9" ht="34.5" thickBot="1" x14ac:dyDescent="0.25">
      <c r="A5" s="313" t="s">
        <v>2</v>
      </c>
      <c r="B5" s="314"/>
      <c r="C5" s="314"/>
      <c r="D5" s="314"/>
      <c r="E5" s="314"/>
      <c r="F5" s="315"/>
      <c r="G5" s="26" t="s">
        <v>113</v>
      </c>
      <c r="H5" s="56" t="s">
        <v>376</v>
      </c>
      <c r="I5" s="57" t="s">
        <v>384</v>
      </c>
    </row>
    <row r="6" spans="1:9" x14ac:dyDescent="0.2">
      <c r="A6" s="310">
        <v>1</v>
      </c>
      <c r="B6" s="311"/>
      <c r="C6" s="311"/>
      <c r="D6" s="311"/>
      <c r="E6" s="311"/>
      <c r="F6" s="312"/>
      <c r="G6" s="27">
        <v>2</v>
      </c>
      <c r="H6" s="28">
        <v>3</v>
      </c>
      <c r="I6" s="28">
        <v>4</v>
      </c>
    </row>
    <row r="7" spans="1:9" x14ac:dyDescent="0.2">
      <c r="A7" s="316"/>
      <c r="B7" s="316"/>
      <c r="C7" s="316"/>
      <c r="D7" s="316"/>
      <c r="E7" s="316"/>
      <c r="F7" s="316"/>
      <c r="G7" s="316"/>
      <c r="H7" s="316"/>
      <c r="I7" s="317"/>
    </row>
    <row r="8" spans="1:9" ht="12.75" customHeight="1" x14ac:dyDescent="0.2">
      <c r="A8" s="318" t="s">
        <v>4</v>
      </c>
      <c r="B8" s="319"/>
      <c r="C8" s="319"/>
      <c r="D8" s="319"/>
      <c r="E8" s="319"/>
      <c r="F8" s="320"/>
      <c r="G8" s="16">
        <v>1</v>
      </c>
      <c r="H8" s="58">
        <v>0</v>
      </c>
      <c r="I8" s="58">
        <v>0</v>
      </c>
    </row>
    <row r="9" spans="1:9" ht="12.75" customHeight="1" x14ac:dyDescent="0.2">
      <c r="A9" s="287" t="s">
        <v>5</v>
      </c>
      <c r="B9" s="288"/>
      <c r="C9" s="288"/>
      <c r="D9" s="288"/>
      <c r="E9" s="288"/>
      <c r="F9" s="289"/>
      <c r="G9" s="17">
        <v>2</v>
      </c>
      <c r="H9" s="59">
        <f>H10+H17+H27+H38+H43</f>
        <v>146746843</v>
      </c>
      <c r="I9" s="59">
        <f>I10+I17+I27+I38+I43</f>
        <v>140120655</v>
      </c>
    </row>
    <row r="10" spans="1:9" ht="12.75" customHeight="1" x14ac:dyDescent="0.2">
      <c r="A10" s="304" t="s">
        <v>6</v>
      </c>
      <c r="B10" s="305"/>
      <c r="C10" s="305"/>
      <c r="D10" s="305"/>
      <c r="E10" s="305"/>
      <c r="F10" s="306"/>
      <c r="G10" s="17">
        <v>3</v>
      </c>
      <c r="H10" s="59">
        <f>H11+H12+H13+H14+H15+H16</f>
        <v>1009518</v>
      </c>
      <c r="I10" s="59">
        <f>I11+I12+I13+I14+I15+I16</f>
        <v>746066</v>
      </c>
    </row>
    <row r="11" spans="1:9" ht="12.75" customHeight="1" x14ac:dyDescent="0.2">
      <c r="A11" s="295" t="s">
        <v>7</v>
      </c>
      <c r="B11" s="296"/>
      <c r="C11" s="296"/>
      <c r="D11" s="296"/>
      <c r="E11" s="296"/>
      <c r="F11" s="297"/>
      <c r="G11" s="16">
        <v>4</v>
      </c>
      <c r="H11" s="58">
        <v>0</v>
      </c>
      <c r="I11" s="58">
        <v>0</v>
      </c>
    </row>
    <row r="12" spans="1:9" ht="23.45" customHeight="1" x14ac:dyDescent="0.2">
      <c r="A12" s="295" t="s">
        <v>8</v>
      </c>
      <c r="B12" s="296"/>
      <c r="C12" s="296"/>
      <c r="D12" s="296"/>
      <c r="E12" s="296"/>
      <c r="F12" s="297"/>
      <c r="G12" s="16">
        <v>5</v>
      </c>
      <c r="H12" s="58">
        <v>687520</v>
      </c>
      <c r="I12" s="58">
        <v>439234</v>
      </c>
    </row>
    <row r="13" spans="1:9" ht="12.75" customHeight="1" x14ac:dyDescent="0.2">
      <c r="A13" s="295" t="s">
        <v>9</v>
      </c>
      <c r="B13" s="296"/>
      <c r="C13" s="296"/>
      <c r="D13" s="296"/>
      <c r="E13" s="296"/>
      <c r="F13" s="297"/>
      <c r="G13" s="16">
        <v>6</v>
      </c>
      <c r="H13" s="58">
        <v>0</v>
      </c>
      <c r="I13" s="58">
        <v>0</v>
      </c>
    </row>
    <row r="14" spans="1:9" ht="12.75" customHeight="1" x14ac:dyDescent="0.2">
      <c r="A14" s="295" t="s">
        <v>10</v>
      </c>
      <c r="B14" s="296"/>
      <c r="C14" s="296"/>
      <c r="D14" s="296"/>
      <c r="E14" s="296"/>
      <c r="F14" s="297"/>
      <c r="G14" s="16">
        <v>7</v>
      </c>
      <c r="H14" s="58">
        <v>0</v>
      </c>
      <c r="I14" s="58">
        <v>0</v>
      </c>
    </row>
    <row r="15" spans="1:9" ht="12.75" customHeight="1" x14ac:dyDescent="0.2">
      <c r="A15" s="295" t="s">
        <v>11</v>
      </c>
      <c r="B15" s="296"/>
      <c r="C15" s="296"/>
      <c r="D15" s="296"/>
      <c r="E15" s="296"/>
      <c r="F15" s="297"/>
      <c r="G15" s="16">
        <v>8</v>
      </c>
      <c r="H15" s="58">
        <v>0</v>
      </c>
      <c r="I15" s="58">
        <v>0</v>
      </c>
    </row>
    <row r="16" spans="1:9" ht="12.75" customHeight="1" x14ac:dyDescent="0.2">
      <c r="A16" s="295" t="s">
        <v>12</v>
      </c>
      <c r="B16" s="296"/>
      <c r="C16" s="296"/>
      <c r="D16" s="296"/>
      <c r="E16" s="296"/>
      <c r="F16" s="297"/>
      <c r="G16" s="16">
        <v>9</v>
      </c>
      <c r="H16" s="58">
        <v>321998</v>
      </c>
      <c r="I16" s="58">
        <v>306832</v>
      </c>
    </row>
    <row r="17" spans="1:9" ht="12.75" customHeight="1" x14ac:dyDescent="0.2">
      <c r="A17" s="304" t="s">
        <v>13</v>
      </c>
      <c r="B17" s="305"/>
      <c r="C17" s="305"/>
      <c r="D17" s="305"/>
      <c r="E17" s="305"/>
      <c r="F17" s="306"/>
      <c r="G17" s="17">
        <v>10</v>
      </c>
      <c r="H17" s="59">
        <f>H18+H19+H20+H21+H22+H23+H24+H25+H26</f>
        <v>70109422</v>
      </c>
      <c r="I17" s="59">
        <f>I18+I19+I20+I21+I22+I23+I24+I25+I26</f>
        <v>69773935</v>
      </c>
    </row>
    <row r="18" spans="1:9" ht="12.75" customHeight="1" x14ac:dyDescent="0.2">
      <c r="A18" s="295" t="s">
        <v>14</v>
      </c>
      <c r="B18" s="296"/>
      <c r="C18" s="296"/>
      <c r="D18" s="296"/>
      <c r="E18" s="296"/>
      <c r="F18" s="297"/>
      <c r="G18" s="16">
        <v>11</v>
      </c>
      <c r="H18" s="58">
        <v>3632937</v>
      </c>
      <c r="I18" s="58">
        <v>3632937</v>
      </c>
    </row>
    <row r="19" spans="1:9" ht="12.75" customHeight="1" x14ac:dyDescent="0.2">
      <c r="A19" s="295" t="s">
        <v>15</v>
      </c>
      <c r="B19" s="296"/>
      <c r="C19" s="296"/>
      <c r="D19" s="296"/>
      <c r="E19" s="296"/>
      <c r="F19" s="297"/>
      <c r="G19" s="16">
        <v>12</v>
      </c>
      <c r="H19" s="58">
        <v>33203213</v>
      </c>
      <c r="I19" s="58">
        <v>31173764</v>
      </c>
    </row>
    <row r="20" spans="1:9" ht="12.75" customHeight="1" x14ac:dyDescent="0.2">
      <c r="A20" s="295" t="s">
        <v>16</v>
      </c>
      <c r="B20" s="296"/>
      <c r="C20" s="296"/>
      <c r="D20" s="296"/>
      <c r="E20" s="296"/>
      <c r="F20" s="297"/>
      <c r="G20" s="16">
        <v>13</v>
      </c>
      <c r="H20" s="58">
        <v>30412518</v>
      </c>
      <c r="I20" s="58">
        <v>33009394</v>
      </c>
    </row>
    <row r="21" spans="1:9" ht="12.75" customHeight="1" x14ac:dyDescent="0.2">
      <c r="A21" s="295" t="s">
        <v>17</v>
      </c>
      <c r="B21" s="296"/>
      <c r="C21" s="296"/>
      <c r="D21" s="296"/>
      <c r="E21" s="296"/>
      <c r="F21" s="297"/>
      <c r="G21" s="16">
        <v>14</v>
      </c>
      <c r="H21" s="58">
        <v>2671214</v>
      </c>
      <c r="I21" s="58">
        <v>1957840</v>
      </c>
    </row>
    <row r="22" spans="1:9" ht="12.75" customHeight="1" x14ac:dyDescent="0.2">
      <c r="A22" s="295" t="s">
        <v>18</v>
      </c>
      <c r="B22" s="296"/>
      <c r="C22" s="296"/>
      <c r="D22" s="296"/>
      <c r="E22" s="296"/>
      <c r="F22" s="297"/>
      <c r="G22" s="16">
        <v>15</v>
      </c>
      <c r="H22" s="58">
        <v>0</v>
      </c>
      <c r="I22" s="58">
        <v>0</v>
      </c>
    </row>
    <row r="23" spans="1:9" ht="12.75" customHeight="1" x14ac:dyDescent="0.2">
      <c r="A23" s="295" t="s">
        <v>19</v>
      </c>
      <c r="B23" s="296"/>
      <c r="C23" s="296"/>
      <c r="D23" s="296"/>
      <c r="E23" s="296"/>
      <c r="F23" s="297"/>
      <c r="G23" s="16">
        <v>16</v>
      </c>
      <c r="H23" s="58">
        <v>0</v>
      </c>
      <c r="I23" s="58">
        <v>0</v>
      </c>
    </row>
    <row r="24" spans="1:9" ht="12.75" customHeight="1" x14ac:dyDescent="0.2">
      <c r="A24" s="295" t="s">
        <v>20</v>
      </c>
      <c r="B24" s="296"/>
      <c r="C24" s="296"/>
      <c r="D24" s="296"/>
      <c r="E24" s="296"/>
      <c r="F24" s="297"/>
      <c r="G24" s="16">
        <v>17</v>
      </c>
      <c r="H24" s="58">
        <v>189540</v>
      </c>
      <c r="I24" s="58">
        <v>0</v>
      </c>
    </row>
    <row r="25" spans="1:9" ht="12.75" customHeight="1" x14ac:dyDescent="0.2">
      <c r="A25" s="295" t="s">
        <v>21</v>
      </c>
      <c r="B25" s="296"/>
      <c r="C25" s="296"/>
      <c r="D25" s="296"/>
      <c r="E25" s="296"/>
      <c r="F25" s="297"/>
      <c r="G25" s="16">
        <v>18</v>
      </c>
      <c r="H25" s="58">
        <v>0</v>
      </c>
      <c r="I25" s="58">
        <v>0</v>
      </c>
    </row>
    <row r="26" spans="1:9" ht="12.75" customHeight="1" x14ac:dyDescent="0.2">
      <c r="A26" s="295" t="s">
        <v>22</v>
      </c>
      <c r="B26" s="296"/>
      <c r="C26" s="296"/>
      <c r="D26" s="296"/>
      <c r="E26" s="296"/>
      <c r="F26" s="297"/>
      <c r="G26" s="16">
        <v>19</v>
      </c>
      <c r="H26" s="58">
        <v>0</v>
      </c>
      <c r="I26" s="58">
        <v>0</v>
      </c>
    </row>
    <row r="27" spans="1:9" ht="12.75" customHeight="1" x14ac:dyDescent="0.2">
      <c r="A27" s="304" t="s">
        <v>23</v>
      </c>
      <c r="B27" s="305"/>
      <c r="C27" s="305"/>
      <c r="D27" s="305"/>
      <c r="E27" s="305"/>
      <c r="F27" s="306"/>
      <c r="G27" s="17">
        <v>20</v>
      </c>
      <c r="H27" s="59">
        <f>SUM(H28:H37)</f>
        <v>73426264</v>
      </c>
      <c r="I27" s="59">
        <f>SUM(I28:I37)</f>
        <v>66633917</v>
      </c>
    </row>
    <row r="28" spans="1:9" ht="12.75" customHeight="1" x14ac:dyDescent="0.2">
      <c r="A28" s="295" t="s">
        <v>24</v>
      </c>
      <c r="B28" s="296"/>
      <c r="C28" s="296"/>
      <c r="D28" s="296"/>
      <c r="E28" s="296"/>
      <c r="F28" s="297"/>
      <c r="G28" s="16">
        <v>21</v>
      </c>
      <c r="H28" s="58">
        <v>43258340</v>
      </c>
      <c r="I28" s="58">
        <v>39247340</v>
      </c>
    </row>
    <row r="29" spans="1:9" ht="12.75" customHeight="1" x14ac:dyDescent="0.2">
      <c r="A29" s="295" t="s">
        <v>25</v>
      </c>
      <c r="B29" s="296"/>
      <c r="C29" s="296"/>
      <c r="D29" s="296"/>
      <c r="E29" s="296"/>
      <c r="F29" s="297"/>
      <c r="G29" s="16">
        <v>22</v>
      </c>
      <c r="H29" s="58">
        <v>0</v>
      </c>
      <c r="I29" s="58">
        <v>0</v>
      </c>
    </row>
    <row r="30" spans="1:9" ht="12.75" customHeight="1" x14ac:dyDescent="0.2">
      <c r="A30" s="295" t="s">
        <v>26</v>
      </c>
      <c r="B30" s="296"/>
      <c r="C30" s="296"/>
      <c r="D30" s="296"/>
      <c r="E30" s="296"/>
      <c r="F30" s="297"/>
      <c r="G30" s="16">
        <v>23</v>
      </c>
      <c r="H30" s="58">
        <v>30153964</v>
      </c>
      <c r="I30" s="58">
        <v>27372617</v>
      </c>
    </row>
    <row r="31" spans="1:9" ht="24.6" customHeight="1" x14ac:dyDescent="0.2">
      <c r="A31" s="295" t="s">
        <v>27</v>
      </c>
      <c r="B31" s="296"/>
      <c r="C31" s="296"/>
      <c r="D31" s="296"/>
      <c r="E31" s="296"/>
      <c r="F31" s="297"/>
      <c r="G31" s="16">
        <v>24</v>
      </c>
      <c r="H31" s="58">
        <v>0</v>
      </c>
      <c r="I31" s="58">
        <v>0</v>
      </c>
    </row>
    <row r="32" spans="1:9" ht="24" customHeight="1" x14ac:dyDescent="0.2">
      <c r="A32" s="295" t="s">
        <v>28</v>
      </c>
      <c r="B32" s="296"/>
      <c r="C32" s="296"/>
      <c r="D32" s="296"/>
      <c r="E32" s="296"/>
      <c r="F32" s="297"/>
      <c r="G32" s="16">
        <v>25</v>
      </c>
      <c r="H32" s="58">
        <v>0</v>
      </c>
      <c r="I32" s="58">
        <v>0</v>
      </c>
    </row>
    <row r="33" spans="1:9" ht="26.45" customHeight="1" x14ac:dyDescent="0.2">
      <c r="A33" s="295" t="s">
        <v>29</v>
      </c>
      <c r="B33" s="296"/>
      <c r="C33" s="296"/>
      <c r="D33" s="296"/>
      <c r="E33" s="296"/>
      <c r="F33" s="297"/>
      <c r="G33" s="16">
        <v>26</v>
      </c>
      <c r="H33" s="58">
        <v>0</v>
      </c>
      <c r="I33" s="58">
        <v>0</v>
      </c>
    </row>
    <row r="34" spans="1:9" ht="12.75" customHeight="1" x14ac:dyDescent="0.2">
      <c r="A34" s="295" t="s">
        <v>30</v>
      </c>
      <c r="B34" s="296"/>
      <c r="C34" s="296"/>
      <c r="D34" s="296"/>
      <c r="E34" s="296"/>
      <c r="F34" s="297"/>
      <c r="G34" s="16">
        <v>27</v>
      </c>
      <c r="H34" s="58">
        <v>0</v>
      </c>
      <c r="I34" s="58">
        <v>0</v>
      </c>
    </row>
    <row r="35" spans="1:9" ht="12.75" customHeight="1" x14ac:dyDescent="0.2">
      <c r="A35" s="295" t="s">
        <v>31</v>
      </c>
      <c r="B35" s="296"/>
      <c r="C35" s="296"/>
      <c r="D35" s="296"/>
      <c r="E35" s="296"/>
      <c r="F35" s="297"/>
      <c r="G35" s="16">
        <v>28</v>
      </c>
      <c r="H35" s="58">
        <v>13960</v>
      </c>
      <c r="I35" s="58">
        <v>13960</v>
      </c>
    </row>
    <row r="36" spans="1:9" ht="12.75" customHeight="1" x14ac:dyDescent="0.2">
      <c r="A36" s="295" t="s">
        <v>32</v>
      </c>
      <c r="B36" s="296"/>
      <c r="C36" s="296"/>
      <c r="D36" s="296"/>
      <c r="E36" s="296"/>
      <c r="F36" s="297"/>
      <c r="G36" s="16">
        <v>29</v>
      </c>
      <c r="H36" s="58">
        <v>0</v>
      </c>
      <c r="I36" s="58">
        <v>0</v>
      </c>
    </row>
    <row r="37" spans="1:9" ht="12.75" customHeight="1" x14ac:dyDescent="0.2">
      <c r="A37" s="295" t="s">
        <v>33</v>
      </c>
      <c r="B37" s="296"/>
      <c r="C37" s="296"/>
      <c r="D37" s="296"/>
      <c r="E37" s="296"/>
      <c r="F37" s="297"/>
      <c r="G37" s="16">
        <v>30</v>
      </c>
      <c r="H37" s="58">
        <v>0</v>
      </c>
      <c r="I37" s="58">
        <v>0</v>
      </c>
    </row>
    <row r="38" spans="1:9" ht="12.75" customHeight="1" x14ac:dyDescent="0.2">
      <c r="A38" s="304" t="s">
        <v>34</v>
      </c>
      <c r="B38" s="305"/>
      <c r="C38" s="305"/>
      <c r="D38" s="305"/>
      <c r="E38" s="305"/>
      <c r="F38" s="306"/>
      <c r="G38" s="17">
        <v>31</v>
      </c>
      <c r="H38" s="59">
        <f>H39+H40+H41+H42</f>
        <v>0</v>
      </c>
      <c r="I38" s="59">
        <f>I39+I40+I41+I42</f>
        <v>0</v>
      </c>
    </row>
    <row r="39" spans="1:9" ht="12.75" customHeight="1" x14ac:dyDescent="0.2">
      <c r="A39" s="295" t="s">
        <v>35</v>
      </c>
      <c r="B39" s="296"/>
      <c r="C39" s="296"/>
      <c r="D39" s="296"/>
      <c r="E39" s="296"/>
      <c r="F39" s="297"/>
      <c r="G39" s="16">
        <v>32</v>
      </c>
      <c r="H39" s="58">
        <v>0</v>
      </c>
      <c r="I39" s="58">
        <v>0</v>
      </c>
    </row>
    <row r="40" spans="1:9" ht="12.75" customHeight="1" x14ac:dyDescent="0.2">
      <c r="A40" s="295" t="s">
        <v>36</v>
      </c>
      <c r="B40" s="296"/>
      <c r="C40" s="296"/>
      <c r="D40" s="296"/>
      <c r="E40" s="296"/>
      <c r="F40" s="297"/>
      <c r="G40" s="16">
        <v>33</v>
      </c>
      <c r="H40" s="58">
        <v>0</v>
      </c>
      <c r="I40" s="58">
        <v>0</v>
      </c>
    </row>
    <row r="41" spans="1:9" ht="12.75" customHeight="1" x14ac:dyDescent="0.2">
      <c r="A41" s="295" t="s">
        <v>37</v>
      </c>
      <c r="B41" s="296"/>
      <c r="C41" s="296"/>
      <c r="D41" s="296"/>
      <c r="E41" s="296"/>
      <c r="F41" s="297"/>
      <c r="G41" s="16">
        <v>34</v>
      </c>
      <c r="H41" s="58">
        <v>0</v>
      </c>
      <c r="I41" s="58">
        <v>0</v>
      </c>
    </row>
    <row r="42" spans="1:9" ht="12.75" customHeight="1" x14ac:dyDescent="0.2">
      <c r="A42" s="295" t="s">
        <v>38</v>
      </c>
      <c r="B42" s="296"/>
      <c r="C42" s="296"/>
      <c r="D42" s="296"/>
      <c r="E42" s="296"/>
      <c r="F42" s="297"/>
      <c r="G42" s="16">
        <v>35</v>
      </c>
      <c r="H42" s="58">
        <v>0</v>
      </c>
      <c r="I42" s="58">
        <v>0</v>
      </c>
    </row>
    <row r="43" spans="1:9" ht="12.75" customHeight="1" x14ac:dyDescent="0.2">
      <c r="A43" s="279" t="s">
        <v>39</v>
      </c>
      <c r="B43" s="280"/>
      <c r="C43" s="280"/>
      <c r="D43" s="280"/>
      <c r="E43" s="280"/>
      <c r="F43" s="281"/>
      <c r="G43" s="16">
        <v>36</v>
      </c>
      <c r="H43" s="58">
        <v>2201639</v>
      </c>
      <c r="I43" s="58">
        <v>2966737</v>
      </c>
    </row>
    <row r="44" spans="1:9" ht="12.75" customHeight="1" x14ac:dyDescent="0.2">
      <c r="A44" s="287" t="s">
        <v>40</v>
      </c>
      <c r="B44" s="288"/>
      <c r="C44" s="288"/>
      <c r="D44" s="288"/>
      <c r="E44" s="288"/>
      <c r="F44" s="289"/>
      <c r="G44" s="17">
        <v>37</v>
      </c>
      <c r="H44" s="59">
        <f>H45+H53+H60+H70</f>
        <v>58493240</v>
      </c>
      <c r="I44" s="59">
        <f>I45+I53+I60+I70</f>
        <v>57889862</v>
      </c>
    </row>
    <row r="45" spans="1:9" ht="12.75" customHeight="1" x14ac:dyDescent="0.2">
      <c r="A45" s="304" t="s">
        <v>41</v>
      </c>
      <c r="B45" s="305"/>
      <c r="C45" s="305"/>
      <c r="D45" s="305"/>
      <c r="E45" s="305"/>
      <c r="F45" s="306"/>
      <c r="G45" s="17">
        <v>38</v>
      </c>
      <c r="H45" s="59">
        <f>SUM(H46:H52)</f>
        <v>20396582</v>
      </c>
      <c r="I45" s="59">
        <f>SUM(I46:I52)</f>
        <v>22618307</v>
      </c>
    </row>
    <row r="46" spans="1:9" ht="12.75" customHeight="1" x14ac:dyDescent="0.2">
      <c r="A46" s="295" t="s">
        <v>42</v>
      </c>
      <c r="B46" s="296"/>
      <c r="C46" s="296"/>
      <c r="D46" s="296"/>
      <c r="E46" s="296"/>
      <c r="F46" s="297"/>
      <c r="G46" s="16">
        <v>39</v>
      </c>
      <c r="H46" s="58">
        <v>12503884</v>
      </c>
      <c r="I46" s="58">
        <v>12006547</v>
      </c>
    </row>
    <row r="47" spans="1:9" ht="12.75" customHeight="1" x14ac:dyDescent="0.2">
      <c r="A47" s="295" t="s">
        <v>43</v>
      </c>
      <c r="B47" s="296"/>
      <c r="C47" s="296"/>
      <c r="D47" s="296"/>
      <c r="E47" s="296"/>
      <c r="F47" s="297"/>
      <c r="G47" s="16">
        <v>40</v>
      </c>
      <c r="H47" s="58">
        <v>1149437</v>
      </c>
      <c r="I47" s="58">
        <v>66813</v>
      </c>
    </row>
    <row r="48" spans="1:9" ht="12.75" customHeight="1" x14ac:dyDescent="0.2">
      <c r="A48" s="295" t="s">
        <v>44</v>
      </c>
      <c r="B48" s="296"/>
      <c r="C48" s="296"/>
      <c r="D48" s="296"/>
      <c r="E48" s="296"/>
      <c r="F48" s="297"/>
      <c r="G48" s="16">
        <v>41</v>
      </c>
      <c r="H48" s="58">
        <v>4527601</v>
      </c>
      <c r="I48" s="58">
        <v>5624706</v>
      </c>
    </row>
    <row r="49" spans="1:9" ht="12.75" customHeight="1" x14ac:dyDescent="0.2">
      <c r="A49" s="295" t="s">
        <v>45</v>
      </c>
      <c r="B49" s="296"/>
      <c r="C49" s="296"/>
      <c r="D49" s="296"/>
      <c r="E49" s="296"/>
      <c r="F49" s="297"/>
      <c r="G49" s="16">
        <v>42</v>
      </c>
      <c r="H49" s="58">
        <v>3516</v>
      </c>
      <c r="I49" s="58">
        <v>83613</v>
      </c>
    </row>
    <row r="50" spans="1:9" ht="12.75" customHeight="1" x14ac:dyDescent="0.2">
      <c r="A50" s="295" t="s">
        <v>46</v>
      </c>
      <c r="B50" s="296"/>
      <c r="C50" s="296"/>
      <c r="D50" s="296"/>
      <c r="E50" s="296"/>
      <c r="F50" s="297"/>
      <c r="G50" s="16">
        <v>43</v>
      </c>
      <c r="H50" s="58">
        <v>2212144</v>
      </c>
      <c r="I50" s="58">
        <v>4836628</v>
      </c>
    </row>
    <row r="51" spans="1:9" ht="12.75" customHeight="1" x14ac:dyDescent="0.2">
      <c r="A51" s="295" t="s">
        <v>47</v>
      </c>
      <c r="B51" s="296"/>
      <c r="C51" s="296"/>
      <c r="D51" s="296"/>
      <c r="E51" s="296"/>
      <c r="F51" s="297"/>
      <c r="G51" s="16">
        <v>44</v>
      </c>
      <c r="H51" s="58">
        <v>0</v>
      </c>
      <c r="I51" s="58">
        <v>0</v>
      </c>
    </row>
    <row r="52" spans="1:9" ht="12.75" customHeight="1" x14ac:dyDescent="0.2">
      <c r="A52" s="295" t="s">
        <v>48</v>
      </c>
      <c r="B52" s="296"/>
      <c r="C52" s="296"/>
      <c r="D52" s="296"/>
      <c r="E52" s="296"/>
      <c r="F52" s="297"/>
      <c r="G52" s="16">
        <v>45</v>
      </c>
      <c r="H52" s="58">
        <v>0</v>
      </c>
      <c r="I52" s="58">
        <v>0</v>
      </c>
    </row>
    <row r="53" spans="1:9" ht="12.75" customHeight="1" x14ac:dyDescent="0.2">
      <c r="A53" s="304" t="s">
        <v>49</v>
      </c>
      <c r="B53" s="305"/>
      <c r="C53" s="305"/>
      <c r="D53" s="305"/>
      <c r="E53" s="305"/>
      <c r="F53" s="306"/>
      <c r="G53" s="17">
        <v>46</v>
      </c>
      <c r="H53" s="59">
        <f>SUM(H54:H59)</f>
        <v>36843478</v>
      </c>
      <c r="I53" s="59">
        <f>SUM(I54:I59)</f>
        <v>33132045</v>
      </c>
    </row>
    <row r="54" spans="1:9" ht="12.75" customHeight="1" x14ac:dyDescent="0.2">
      <c r="A54" s="295" t="s">
        <v>50</v>
      </c>
      <c r="B54" s="296"/>
      <c r="C54" s="296"/>
      <c r="D54" s="296"/>
      <c r="E54" s="296"/>
      <c r="F54" s="297"/>
      <c r="G54" s="16">
        <v>47</v>
      </c>
      <c r="H54" s="58">
        <v>3311268</v>
      </c>
      <c r="I54" s="58">
        <v>4894625</v>
      </c>
    </row>
    <row r="55" spans="1:9" ht="12.75" customHeight="1" x14ac:dyDescent="0.2">
      <c r="A55" s="295" t="s">
        <v>51</v>
      </c>
      <c r="B55" s="296"/>
      <c r="C55" s="296"/>
      <c r="D55" s="296"/>
      <c r="E55" s="296"/>
      <c r="F55" s="297"/>
      <c r="G55" s="16">
        <v>48</v>
      </c>
      <c r="H55" s="58">
        <v>0</v>
      </c>
      <c r="I55" s="58">
        <v>0</v>
      </c>
    </row>
    <row r="56" spans="1:9" ht="12.75" customHeight="1" x14ac:dyDescent="0.2">
      <c r="A56" s="295" t="s">
        <v>52</v>
      </c>
      <c r="B56" s="296"/>
      <c r="C56" s="296"/>
      <c r="D56" s="296"/>
      <c r="E56" s="296"/>
      <c r="F56" s="297"/>
      <c r="G56" s="16">
        <v>49</v>
      </c>
      <c r="H56" s="58">
        <v>31424621</v>
      </c>
      <c r="I56" s="58">
        <v>25881385</v>
      </c>
    </row>
    <row r="57" spans="1:9" ht="12.75" customHeight="1" x14ac:dyDescent="0.2">
      <c r="A57" s="295" t="s">
        <v>53</v>
      </c>
      <c r="B57" s="296"/>
      <c r="C57" s="296"/>
      <c r="D57" s="296"/>
      <c r="E57" s="296"/>
      <c r="F57" s="297"/>
      <c r="G57" s="16">
        <v>50</v>
      </c>
      <c r="H57" s="58">
        <v>232613</v>
      </c>
      <c r="I57" s="58">
        <v>27092</v>
      </c>
    </row>
    <row r="58" spans="1:9" ht="12.75" customHeight="1" x14ac:dyDescent="0.2">
      <c r="A58" s="295" t="s">
        <v>54</v>
      </c>
      <c r="B58" s="296"/>
      <c r="C58" s="296"/>
      <c r="D58" s="296"/>
      <c r="E58" s="296"/>
      <c r="F58" s="297"/>
      <c r="G58" s="16">
        <v>51</v>
      </c>
      <c r="H58" s="58">
        <v>1863561</v>
      </c>
      <c r="I58" s="58">
        <v>2317642</v>
      </c>
    </row>
    <row r="59" spans="1:9" ht="12.75" customHeight="1" x14ac:dyDescent="0.2">
      <c r="A59" s="295" t="s">
        <v>55</v>
      </c>
      <c r="B59" s="296"/>
      <c r="C59" s="296"/>
      <c r="D59" s="296"/>
      <c r="E59" s="296"/>
      <c r="F59" s="297"/>
      <c r="G59" s="16">
        <v>52</v>
      </c>
      <c r="H59" s="58">
        <v>11415</v>
      </c>
      <c r="I59" s="58">
        <v>11301</v>
      </c>
    </row>
    <row r="60" spans="1:9" ht="12.75" customHeight="1" x14ac:dyDescent="0.2">
      <c r="A60" s="304" t="s">
        <v>56</v>
      </c>
      <c r="B60" s="305"/>
      <c r="C60" s="305"/>
      <c r="D60" s="305"/>
      <c r="E60" s="305"/>
      <c r="F60" s="306"/>
      <c r="G60" s="17">
        <v>53</v>
      </c>
      <c r="H60" s="59">
        <f>SUM(H61:H69)</f>
        <v>1114985</v>
      </c>
      <c r="I60" s="59">
        <f>SUM(I61:I69)</f>
        <v>0</v>
      </c>
    </row>
    <row r="61" spans="1:9" ht="12.75" customHeight="1" x14ac:dyDescent="0.2">
      <c r="A61" s="295" t="s">
        <v>24</v>
      </c>
      <c r="B61" s="296"/>
      <c r="C61" s="296"/>
      <c r="D61" s="296"/>
      <c r="E61" s="296"/>
      <c r="F61" s="297"/>
      <c r="G61" s="16">
        <v>54</v>
      </c>
      <c r="H61" s="58">
        <v>0</v>
      </c>
      <c r="I61" s="58">
        <v>0</v>
      </c>
    </row>
    <row r="62" spans="1:9" ht="12.75" customHeight="1" x14ac:dyDescent="0.2">
      <c r="A62" s="295" t="s">
        <v>25</v>
      </c>
      <c r="B62" s="296"/>
      <c r="C62" s="296"/>
      <c r="D62" s="296"/>
      <c r="E62" s="296"/>
      <c r="F62" s="297"/>
      <c r="G62" s="16">
        <v>55</v>
      </c>
      <c r="H62" s="58">
        <v>0</v>
      </c>
      <c r="I62" s="58">
        <v>0</v>
      </c>
    </row>
    <row r="63" spans="1:9" ht="12.75" customHeight="1" x14ac:dyDescent="0.2">
      <c r="A63" s="295" t="s">
        <v>26</v>
      </c>
      <c r="B63" s="296"/>
      <c r="C63" s="296"/>
      <c r="D63" s="296"/>
      <c r="E63" s="296"/>
      <c r="F63" s="297"/>
      <c r="G63" s="16">
        <v>56</v>
      </c>
      <c r="H63" s="58">
        <v>0</v>
      </c>
      <c r="I63" s="58">
        <v>0</v>
      </c>
    </row>
    <row r="64" spans="1:9" ht="23.45" customHeight="1" x14ac:dyDescent="0.2">
      <c r="A64" s="295" t="s">
        <v>57</v>
      </c>
      <c r="B64" s="296"/>
      <c r="C64" s="296"/>
      <c r="D64" s="296"/>
      <c r="E64" s="296"/>
      <c r="F64" s="297"/>
      <c r="G64" s="16">
        <v>57</v>
      </c>
      <c r="H64" s="58">
        <v>0</v>
      </c>
      <c r="I64" s="58">
        <v>0</v>
      </c>
    </row>
    <row r="65" spans="1:9" ht="21" customHeight="1" x14ac:dyDescent="0.2">
      <c r="A65" s="295" t="s">
        <v>28</v>
      </c>
      <c r="B65" s="296"/>
      <c r="C65" s="296"/>
      <c r="D65" s="296"/>
      <c r="E65" s="296"/>
      <c r="F65" s="297"/>
      <c r="G65" s="16">
        <v>58</v>
      </c>
      <c r="H65" s="58">
        <v>0</v>
      </c>
      <c r="I65" s="58">
        <v>0</v>
      </c>
    </row>
    <row r="66" spans="1:9" ht="22.9" customHeight="1" x14ac:dyDescent="0.2">
      <c r="A66" s="295" t="s">
        <v>29</v>
      </c>
      <c r="B66" s="296"/>
      <c r="C66" s="296"/>
      <c r="D66" s="296"/>
      <c r="E66" s="296"/>
      <c r="F66" s="297"/>
      <c r="G66" s="16">
        <v>59</v>
      </c>
      <c r="H66" s="58">
        <v>0</v>
      </c>
      <c r="I66" s="58">
        <v>0</v>
      </c>
    </row>
    <row r="67" spans="1:9" ht="12.75" customHeight="1" x14ac:dyDescent="0.2">
      <c r="A67" s="295" t="s">
        <v>30</v>
      </c>
      <c r="B67" s="296"/>
      <c r="C67" s="296"/>
      <c r="D67" s="296"/>
      <c r="E67" s="296"/>
      <c r="F67" s="297"/>
      <c r="G67" s="16">
        <v>60</v>
      </c>
      <c r="H67" s="58">
        <v>0</v>
      </c>
      <c r="I67" s="58">
        <v>0</v>
      </c>
    </row>
    <row r="68" spans="1:9" ht="12.75" customHeight="1" x14ac:dyDescent="0.2">
      <c r="A68" s="295" t="s">
        <v>31</v>
      </c>
      <c r="B68" s="296"/>
      <c r="C68" s="296"/>
      <c r="D68" s="296"/>
      <c r="E68" s="296"/>
      <c r="F68" s="297"/>
      <c r="G68" s="16">
        <v>61</v>
      </c>
      <c r="H68" s="58">
        <v>0</v>
      </c>
      <c r="I68" s="58">
        <v>0</v>
      </c>
    </row>
    <row r="69" spans="1:9" ht="12.75" customHeight="1" x14ac:dyDescent="0.2">
      <c r="A69" s="295" t="s">
        <v>58</v>
      </c>
      <c r="B69" s="296"/>
      <c r="C69" s="296"/>
      <c r="D69" s="296"/>
      <c r="E69" s="296"/>
      <c r="F69" s="297"/>
      <c r="G69" s="16">
        <v>62</v>
      </c>
      <c r="H69" s="58">
        <v>1114985</v>
      </c>
      <c r="I69" s="58">
        <v>0</v>
      </c>
    </row>
    <row r="70" spans="1:9" ht="12.75" customHeight="1" x14ac:dyDescent="0.2">
      <c r="A70" s="279" t="s">
        <v>59</v>
      </c>
      <c r="B70" s="280"/>
      <c r="C70" s="280"/>
      <c r="D70" s="280"/>
      <c r="E70" s="280"/>
      <c r="F70" s="281"/>
      <c r="G70" s="16">
        <v>63</v>
      </c>
      <c r="H70" s="58">
        <v>138195</v>
      </c>
      <c r="I70" s="58">
        <v>2139510</v>
      </c>
    </row>
    <row r="71" spans="1:9" ht="12.75" customHeight="1" x14ac:dyDescent="0.2">
      <c r="A71" s="282" t="s">
        <v>60</v>
      </c>
      <c r="B71" s="283"/>
      <c r="C71" s="283"/>
      <c r="D71" s="283"/>
      <c r="E71" s="283"/>
      <c r="F71" s="284"/>
      <c r="G71" s="16">
        <v>64</v>
      </c>
      <c r="H71" s="58">
        <v>1485807</v>
      </c>
      <c r="I71" s="58">
        <v>1265850</v>
      </c>
    </row>
    <row r="72" spans="1:9" ht="12.75" customHeight="1" x14ac:dyDescent="0.2">
      <c r="A72" s="287" t="s">
        <v>61</v>
      </c>
      <c r="B72" s="288"/>
      <c r="C72" s="288"/>
      <c r="D72" s="288"/>
      <c r="E72" s="288"/>
      <c r="F72" s="289"/>
      <c r="G72" s="17">
        <v>65</v>
      </c>
      <c r="H72" s="59">
        <f>H8+H9+H44+H71</f>
        <v>206725890</v>
      </c>
      <c r="I72" s="59">
        <f>I8+I9+I44+I71</f>
        <v>199276367</v>
      </c>
    </row>
    <row r="73" spans="1:9" ht="12.75" customHeight="1" x14ac:dyDescent="0.2">
      <c r="A73" s="290" t="s">
        <v>62</v>
      </c>
      <c r="B73" s="291"/>
      <c r="C73" s="291"/>
      <c r="D73" s="291"/>
      <c r="E73" s="291"/>
      <c r="F73" s="292"/>
      <c r="G73" s="19">
        <v>66</v>
      </c>
      <c r="H73" s="60">
        <v>0</v>
      </c>
      <c r="I73" s="60">
        <v>0</v>
      </c>
    </row>
    <row r="74" spans="1:9" x14ac:dyDescent="0.2">
      <c r="A74" s="293" t="s">
        <v>63</v>
      </c>
      <c r="B74" s="294"/>
      <c r="C74" s="294"/>
      <c r="D74" s="294"/>
      <c r="E74" s="294"/>
      <c r="F74" s="294"/>
      <c r="G74" s="294"/>
      <c r="H74" s="294"/>
      <c r="I74" s="294"/>
    </row>
    <row r="75" spans="1:9" ht="12.75" customHeight="1" x14ac:dyDescent="0.2">
      <c r="A75" s="277" t="s">
        <v>64</v>
      </c>
      <c r="B75" s="277"/>
      <c r="C75" s="277"/>
      <c r="D75" s="277"/>
      <c r="E75" s="277"/>
      <c r="F75" s="277"/>
      <c r="G75" s="17">
        <v>67</v>
      </c>
      <c r="H75" s="59">
        <f>H76+H77+H78+H84+H85+H89+H92+H95</f>
        <v>127191561</v>
      </c>
      <c r="I75" s="59">
        <f>I76+I77+I78+I84+I85+I89+I92+I95</f>
        <v>123700404</v>
      </c>
    </row>
    <row r="76" spans="1:9" ht="12.75" customHeight="1" x14ac:dyDescent="0.2">
      <c r="A76" s="285" t="s">
        <v>65</v>
      </c>
      <c r="B76" s="285"/>
      <c r="C76" s="285"/>
      <c r="D76" s="285"/>
      <c r="E76" s="285"/>
      <c r="F76" s="285"/>
      <c r="G76" s="16">
        <v>68</v>
      </c>
      <c r="H76" s="44">
        <v>96259900</v>
      </c>
      <c r="I76" s="44">
        <v>96259900</v>
      </c>
    </row>
    <row r="77" spans="1:9" ht="12.75" customHeight="1" x14ac:dyDescent="0.2">
      <c r="A77" s="285" t="s">
        <v>66</v>
      </c>
      <c r="B77" s="285"/>
      <c r="C77" s="285"/>
      <c r="D77" s="285"/>
      <c r="E77" s="285"/>
      <c r="F77" s="285"/>
      <c r="G77" s="16">
        <v>69</v>
      </c>
      <c r="H77" s="44">
        <v>0</v>
      </c>
      <c r="I77" s="44">
        <v>0</v>
      </c>
    </row>
    <row r="78" spans="1:9" ht="12.75" customHeight="1" x14ac:dyDescent="0.2">
      <c r="A78" s="286" t="s">
        <v>67</v>
      </c>
      <c r="B78" s="286"/>
      <c r="C78" s="286"/>
      <c r="D78" s="286"/>
      <c r="E78" s="286"/>
      <c r="F78" s="286"/>
      <c r="G78" s="17">
        <v>70</v>
      </c>
      <c r="H78" s="59">
        <f>SUM(H79:H83)</f>
        <v>14780033</v>
      </c>
      <c r="I78" s="59">
        <f>SUM(I79:I83)</f>
        <v>14780033</v>
      </c>
    </row>
    <row r="79" spans="1:9" ht="12.75" customHeight="1" x14ac:dyDescent="0.2">
      <c r="A79" s="275" t="s">
        <v>68</v>
      </c>
      <c r="B79" s="275"/>
      <c r="C79" s="275"/>
      <c r="D79" s="275"/>
      <c r="E79" s="275"/>
      <c r="F79" s="275"/>
      <c r="G79" s="16">
        <v>71</v>
      </c>
      <c r="H79" s="44">
        <v>4812995</v>
      </c>
      <c r="I79" s="44">
        <v>4812995</v>
      </c>
    </row>
    <row r="80" spans="1:9" ht="12.75" customHeight="1" x14ac:dyDescent="0.2">
      <c r="A80" s="275" t="s">
        <v>69</v>
      </c>
      <c r="B80" s="275"/>
      <c r="C80" s="275"/>
      <c r="D80" s="275"/>
      <c r="E80" s="275"/>
      <c r="F80" s="275"/>
      <c r="G80" s="16">
        <v>72</v>
      </c>
      <c r="H80" s="44">
        <v>4752240</v>
      </c>
      <c r="I80" s="44">
        <v>4842960</v>
      </c>
    </row>
    <row r="81" spans="1:9" ht="12.75" customHeight="1" x14ac:dyDescent="0.2">
      <c r="A81" s="275" t="s">
        <v>70</v>
      </c>
      <c r="B81" s="275"/>
      <c r="C81" s="275"/>
      <c r="D81" s="275"/>
      <c r="E81" s="275"/>
      <c r="F81" s="275"/>
      <c r="G81" s="16">
        <v>73</v>
      </c>
      <c r="H81" s="44">
        <v>-4752240</v>
      </c>
      <c r="I81" s="44">
        <v>-4842960</v>
      </c>
    </row>
    <row r="82" spans="1:9" ht="12.75" customHeight="1" x14ac:dyDescent="0.2">
      <c r="A82" s="275" t="s">
        <v>71</v>
      </c>
      <c r="B82" s="275"/>
      <c r="C82" s="275"/>
      <c r="D82" s="275"/>
      <c r="E82" s="275"/>
      <c r="F82" s="275"/>
      <c r="G82" s="16">
        <v>74</v>
      </c>
      <c r="H82" s="44">
        <v>0</v>
      </c>
      <c r="I82" s="44">
        <v>0</v>
      </c>
    </row>
    <row r="83" spans="1:9" ht="12.75" customHeight="1" x14ac:dyDescent="0.2">
      <c r="A83" s="275" t="s">
        <v>72</v>
      </c>
      <c r="B83" s="275"/>
      <c r="C83" s="275"/>
      <c r="D83" s="275"/>
      <c r="E83" s="275"/>
      <c r="F83" s="275"/>
      <c r="G83" s="16">
        <v>75</v>
      </c>
      <c r="H83" s="44">
        <v>9967038</v>
      </c>
      <c r="I83" s="44">
        <v>9967038</v>
      </c>
    </row>
    <row r="84" spans="1:9" ht="12.75" customHeight="1" x14ac:dyDescent="0.2">
      <c r="A84" s="285" t="s">
        <v>73</v>
      </c>
      <c r="B84" s="285"/>
      <c r="C84" s="285"/>
      <c r="D84" s="285"/>
      <c r="E84" s="285"/>
      <c r="F84" s="285"/>
      <c r="G84" s="16">
        <v>76</v>
      </c>
      <c r="H84" s="44">
        <v>3785313</v>
      </c>
      <c r="I84" s="44">
        <v>3785313</v>
      </c>
    </row>
    <row r="85" spans="1:9" ht="12.75" customHeight="1" x14ac:dyDescent="0.2">
      <c r="A85" s="286" t="s">
        <v>74</v>
      </c>
      <c r="B85" s="286"/>
      <c r="C85" s="286"/>
      <c r="D85" s="286"/>
      <c r="E85" s="286"/>
      <c r="F85" s="286"/>
      <c r="G85" s="17">
        <v>77</v>
      </c>
      <c r="H85" s="59">
        <f>H86+H87+H88</f>
        <v>0</v>
      </c>
      <c r="I85" s="59">
        <f>I86+I87+I88</f>
        <v>0</v>
      </c>
    </row>
    <row r="86" spans="1:9" ht="12.75" customHeight="1" x14ac:dyDescent="0.2">
      <c r="A86" s="275" t="s">
        <v>75</v>
      </c>
      <c r="B86" s="275"/>
      <c r="C86" s="275"/>
      <c r="D86" s="275"/>
      <c r="E86" s="275"/>
      <c r="F86" s="275"/>
      <c r="G86" s="16">
        <v>78</v>
      </c>
      <c r="H86" s="58">
        <v>0</v>
      </c>
      <c r="I86" s="58">
        <v>0</v>
      </c>
    </row>
    <row r="87" spans="1:9" ht="12.75" customHeight="1" x14ac:dyDescent="0.2">
      <c r="A87" s="275" t="s">
        <v>76</v>
      </c>
      <c r="B87" s="275"/>
      <c r="C87" s="275"/>
      <c r="D87" s="275"/>
      <c r="E87" s="275"/>
      <c r="F87" s="275"/>
      <c r="G87" s="16">
        <v>79</v>
      </c>
      <c r="H87" s="58">
        <v>0</v>
      </c>
      <c r="I87" s="58">
        <v>0</v>
      </c>
    </row>
    <row r="88" spans="1:9" ht="12.75" customHeight="1" x14ac:dyDescent="0.2">
      <c r="A88" s="275" t="s">
        <v>77</v>
      </c>
      <c r="B88" s="275"/>
      <c r="C88" s="275"/>
      <c r="D88" s="275"/>
      <c r="E88" s="275"/>
      <c r="F88" s="275"/>
      <c r="G88" s="16">
        <v>80</v>
      </c>
      <c r="H88" s="58">
        <v>0</v>
      </c>
      <c r="I88" s="58">
        <v>0</v>
      </c>
    </row>
    <row r="89" spans="1:9" ht="12.75" customHeight="1" x14ac:dyDescent="0.2">
      <c r="A89" s="286" t="s">
        <v>78</v>
      </c>
      <c r="B89" s="286"/>
      <c r="C89" s="286"/>
      <c r="D89" s="286"/>
      <c r="E89" s="286"/>
      <c r="F89" s="286"/>
      <c r="G89" s="17">
        <v>81</v>
      </c>
      <c r="H89" s="59">
        <f>H90-H91</f>
        <v>12835445</v>
      </c>
      <c r="I89" s="59">
        <f>I90-I91</f>
        <v>12275595</v>
      </c>
    </row>
    <row r="90" spans="1:9" ht="12.75" customHeight="1" x14ac:dyDescent="0.2">
      <c r="A90" s="275" t="s">
        <v>79</v>
      </c>
      <c r="B90" s="275"/>
      <c r="C90" s="275"/>
      <c r="D90" s="275"/>
      <c r="E90" s="275"/>
      <c r="F90" s="275"/>
      <c r="G90" s="16">
        <v>82</v>
      </c>
      <c r="H90" s="44">
        <v>12835445</v>
      </c>
      <c r="I90" s="44">
        <v>12275595</v>
      </c>
    </row>
    <row r="91" spans="1:9" ht="12.75" customHeight="1" x14ac:dyDescent="0.2">
      <c r="A91" s="275" t="s">
        <v>80</v>
      </c>
      <c r="B91" s="275"/>
      <c r="C91" s="275"/>
      <c r="D91" s="275"/>
      <c r="E91" s="275"/>
      <c r="F91" s="275"/>
      <c r="G91" s="16">
        <v>83</v>
      </c>
      <c r="H91" s="44">
        <v>0</v>
      </c>
      <c r="I91" s="44">
        <v>0</v>
      </c>
    </row>
    <row r="92" spans="1:9" ht="12.75" customHeight="1" x14ac:dyDescent="0.2">
      <c r="A92" s="286" t="s">
        <v>81</v>
      </c>
      <c r="B92" s="286"/>
      <c r="C92" s="286"/>
      <c r="D92" s="286"/>
      <c r="E92" s="286"/>
      <c r="F92" s="286"/>
      <c r="G92" s="17">
        <v>84</v>
      </c>
      <c r="H92" s="59">
        <f>H93-H94</f>
        <v>-469130</v>
      </c>
      <c r="I92" s="59">
        <f>I93-I94</f>
        <v>-3400437</v>
      </c>
    </row>
    <row r="93" spans="1:9" ht="12.75" customHeight="1" x14ac:dyDescent="0.2">
      <c r="A93" s="275" t="s">
        <v>82</v>
      </c>
      <c r="B93" s="275"/>
      <c r="C93" s="275"/>
      <c r="D93" s="275"/>
      <c r="E93" s="275"/>
      <c r="F93" s="275"/>
      <c r="G93" s="16">
        <v>85</v>
      </c>
      <c r="H93" s="44">
        <v>0</v>
      </c>
      <c r="I93" s="44">
        <v>0</v>
      </c>
    </row>
    <row r="94" spans="1:9" ht="12.75" customHeight="1" x14ac:dyDescent="0.2">
      <c r="A94" s="275" t="s">
        <v>83</v>
      </c>
      <c r="B94" s="275"/>
      <c r="C94" s="275"/>
      <c r="D94" s="275"/>
      <c r="E94" s="275"/>
      <c r="F94" s="275"/>
      <c r="G94" s="16">
        <v>86</v>
      </c>
      <c r="H94" s="44">
        <v>469130</v>
      </c>
      <c r="I94" s="44">
        <v>3400437</v>
      </c>
    </row>
    <row r="95" spans="1:9" ht="12.75" customHeight="1" x14ac:dyDescent="0.2">
      <c r="A95" s="285" t="s">
        <v>84</v>
      </c>
      <c r="B95" s="285"/>
      <c r="C95" s="285"/>
      <c r="D95" s="285"/>
      <c r="E95" s="285"/>
      <c r="F95" s="285"/>
      <c r="G95" s="16">
        <v>87</v>
      </c>
      <c r="H95" s="44">
        <v>0</v>
      </c>
      <c r="I95" s="44">
        <v>0</v>
      </c>
    </row>
    <row r="96" spans="1:9" ht="12.75" customHeight="1" x14ac:dyDescent="0.2">
      <c r="A96" s="277" t="s">
        <v>85</v>
      </c>
      <c r="B96" s="277"/>
      <c r="C96" s="277"/>
      <c r="D96" s="277"/>
      <c r="E96" s="277"/>
      <c r="F96" s="277"/>
      <c r="G96" s="17">
        <v>88</v>
      </c>
      <c r="H96" s="59">
        <f>SUM(H97:H102)</f>
        <v>1200946</v>
      </c>
      <c r="I96" s="59">
        <f>SUM(I97:I102)</f>
        <v>1179337</v>
      </c>
    </row>
    <row r="97" spans="1:9" ht="12.75" customHeight="1" x14ac:dyDescent="0.2">
      <c r="A97" s="275" t="s">
        <v>86</v>
      </c>
      <c r="B97" s="275"/>
      <c r="C97" s="275"/>
      <c r="D97" s="275"/>
      <c r="E97" s="275"/>
      <c r="F97" s="275"/>
      <c r="G97" s="16">
        <v>89</v>
      </c>
      <c r="H97" s="44">
        <v>1200946</v>
      </c>
      <c r="I97" s="44">
        <v>1179337</v>
      </c>
    </row>
    <row r="98" spans="1:9" ht="12.75" customHeight="1" x14ac:dyDescent="0.2">
      <c r="A98" s="275" t="s">
        <v>87</v>
      </c>
      <c r="B98" s="275"/>
      <c r="C98" s="275"/>
      <c r="D98" s="275"/>
      <c r="E98" s="275"/>
      <c r="F98" s="275"/>
      <c r="G98" s="16">
        <v>90</v>
      </c>
      <c r="H98" s="44">
        <v>0</v>
      </c>
      <c r="I98" s="44">
        <v>0</v>
      </c>
    </row>
    <row r="99" spans="1:9" ht="12.75" customHeight="1" x14ac:dyDescent="0.2">
      <c r="A99" s="275" t="s">
        <v>88</v>
      </c>
      <c r="B99" s="275"/>
      <c r="C99" s="275"/>
      <c r="D99" s="275"/>
      <c r="E99" s="275"/>
      <c r="F99" s="275"/>
      <c r="G99" s="16">
        <v>91</v>
      </c>
      <c r="H99" s="44">
        <v>0</v>
      </c>
      <c r="I99" s="44">
        <v>0</v>
      </c>
    </row>
    <row r="100" spans="1:9" ht="12.75" customHeight="1" x14ac:dyDescent="0.2">
      <c r="A100" s="275" t="s">
        <v>89</v>
      </c>
      <c r="B100" s="275"/>
      <c r="C100" s="275"/>
      <c r="D100" s="275"/>
      <c r="E100" s="275"/>
      <c r="F100" s="275"/>
      <c r="G100" s="16">
        <v>92</v>
      </c>
      <c r="H100" s="58">
        <v>0</v>
      </c>
      <c r="I100" s="58">
        <v>0</v>
      </c>
    </row>
    <row r="101" spans="1:9" ht="12.75" customHeight="1" x14ac:dyDescent="0.2">
      <c r="A101" s="275" t="s">
        <v>90</v>
      </c>
      <c r="B101" s="275"/>
      <c r="C101" s="275"/>
      <c r="D101" s="275"/>
      <c r="E101" s="275"/>
      <c r="F101" s="275"/>
      <c r="G101" s="16">
        <v>93</v>
      </c>
      <c r="H101" s="58">
        <v>0</v>
      </c>
      <c r="I101" s="58">
        <v>0</v>
      </c>
    </row>
    <row r="102" spans="1:9" ht="12.75" customHeight="1" x14ac:dyDescent="0.2">
      <c r="A102" s="275" t="s">
        <v>91</v>
      </c>
      <c r="B102" s="275"/>
      <c r="C102" s="275"/>
      <c r="D102" s="275"/>
      <c r="E102" s="275"/>
      <c r="F102" s="275"/>
      <c r="G102" s="16">
        <v>94</v>
      </c>
      <c r="H102" s="58">
        <v>0</v>
      </c>
      <c r="I102" s="58">
        <v>0</v>
      </c>
    </row>
    <row r="103" spans="1:9" ht="12.75" customHeight="1" x14ac:dyDescent="0.2">
      <c r="A103" s="277" t="s">
        <v>92</v>
      </c>
      <c r="B103" s="277"/>
      <c r="C103" s="277"/>
      <c r="D103" s="277"/>
      <c r="E103" s="277"/>
      <c r="F103" s="277"/>
      <c r="G103" s="17">
        <v>95</v>
      </c>
      <c r="H103" s="59">
        <f>SUM(H104:H114)</f>
        <v>10102887</v>
      </c>
      <c r="I103" s="59">
        <f>SUM(I104:I114)</f>
        <v>5907877</v>
      </c>
    </row>
    <row r="104" spans="1:9" ht="12.75" customHeight="1" x14ac:dyDescent="0.2">
      <c r="A104" s="275" t="s">
        <v>93</v>
      </c>
      <c r="B104" s="275"/>
      <c r="C104" s="275"/>
      <c r="D104" s="275"/>
      <c r="E104" s="275"/>
      <c r="F104" s="275"/>
      <c r="G104" s="16">
        <v>96</v>
      </c>
      <c r="H104" s="45">
        <v>0</v>
      </c>
      <c r="I104" s="45">
        <v>0</v>
      </c>
    </row>
    <row r="105" spans="1:9" ht="12.75" customHeight="1" x14ac:dyDescent="0.2">
      <c r="A105" s="275" t="s">
        <v>94</v>
      </c>
      <c r="B105" s="275"/>
      <c r="C105" s="275"/>
      <c r="D105" s="275"/>
      <c r="E105" s="275"/>
      <c r="F105" s="275"/>
      <c r="G105" s="16">
        <v>97</v>
      </c>
      <c r="H105" s="44">
        <v>0</v>
      </c>
      <c r="I105" s="44">
        <v>0</v>
      </c>
    </row>
    <row r="106" spans="1:9" ht="12.75" customHeight="1" x14ac:dyDescent="0.2">
      <c r="A106" s="275" t="s">
        <v>95</v>
      </c>
      <c r="B106" s="275"/>
      <c r="C106" s="275"/>
      <c r="D106" s="275"/>
      <c r="E106" s="275"/>
      <c r="F106" s="275"/>
      <c r="G106" s="16">
        <v>98</v>
      </c>
      <c r="H106" s="44">
        <v>0</v>
      </c>
      <c r="I106" s="44">
        <v>0</v>
      </c>
    </row>
    <row r="107" spans="1:9" ht="22.15" customHeight="1" x14ac:dyDescent="0.2">
      <c r="A107" s="275" t="s">
        <v>96</v>
      </c>
      <c r="B107" s="275"/>
      <c r="C107" s="275"/>
      <c r="D107" s="275"/>
      <c r="E107" s="275"/>
      <c r="F107" s="275"/>
      <c r="G107" s="16">
        <v>99</v>
      </c>
      <c r="H107" s="44">
        <v>0</v>
      </c>
      <c r="I107" s="44">
        <v>0</v>
      </c>
    </row>
    <row r="108" spans="1:9" ht="12.75" customHeight="1" x14ac:dyDescent="0.2">
      <c r="A108" s="275" t="s">
        <v>97</v>
      </c>
      <c r="B108" s="275"/>
      <c r="C108" s="275"/>
      <c r="D108" s="275"/>
      <c r="E108" s="275"/>
      <c r="F108" s="275"/>
      <c r="G108" s="16">
        <v>100</v>
      </c>
      <c r="H108" s="44">
        <v>0</v>
      </c>
      <c r="I108" s="44">
        <v>0</v>
      </c>
    </row>
    <row r="109" spans="1:9" ht="12.75" customHeight="1" x14ac:dyDescent="0.2">
      <c r="A109" s="275" t="s">
        <v>98</v>
      </c>
      <c r="B109" s="275"/>
      <c r="C109" s="275"/>
      <c r="D109" s="275"/>
      <c r="E109" s="275"/>
      <c r="F109" s="275"/>
      <c r="G109" s="16">
        <v>101</v>
      </c>
      <c r="H109" s="44">
        <v>9984626</v>
      </c>
      <c r="I109" s="44">
        <v>5821941</v>
      </c>
    </row>
    <row r="110" spans="1:9" ht="12.75" customHeight="1" x14ac:dyDescent="0.2">
      <c r="A110" s="275" t="s">
        <v>99</v>
      </c>
      <c r="B110" s="275"/>
      <c r="C110" s="275"/>
      <c r="D110" s="275"/>
      <c r="E110" s="275"/>
      <c r="F110" s="275"/>
      <c r="G110" s="16">
        <v>102</v>
      </c>
      <c r="H110" s="44">
        <v>0</v>
      </c>
      <c r="I110" s="44">
        <v>0</v>
      </c>
    </row>
    <row r="111" spans="1:9" ht="12.75" customHeight="1" x14ac:dyDescent="0.2">
      <c r="A111" s="275" t="s">
        <v>100</v>
      </c>
      <c r="B111" s="275"/>
      <c r="C111" s="275"/>
      <c r="D111" s="275"/>
      <c r="E111" s="275"/>
      <c r="F111" s="275"/>
      <c r="G111" s="16">
        <v>103</v>
      </c>
      <c r="H111" s="45">
        <v>0</v>
      </c>
      <c r="I111" s="45">
        <v>0</v>
      </c>
    </row>
    <row r="112" spans="1:9" ht="12.75" customHeight="1" x14ac:dyDescent="0.2">
      <c r="A112" s="275" t="s">
        <v>101</v>
      </c>
      <c r="B112" s="275"/>
      <c r="C112" s="275"/>
      <c r="D112" s="275"/>
      <c r="E112" s="275"/>
      <c r="F112" s="275"/>
      <c r="G112" s="16">
        <v>104</v>
      </c>
      <c r="H112" s="44">
        <v>0</v>
      </c>
      <c r="I112" s="44">
        <v>0</v>
      </c>
    </row>
    <row r="113" spans="1:9" ht="12.75" customHeight="1" x14ac:dyDescent="0.2">
      <c r="A113" s="275" t="s">
        <v>102</v>
      </c>
      <c r="B113" s="275"/>
      <c r="C113" s="275"/>
      <c r="D113" s="275"/>
      <c r="E113" s="275"/>
      <c r="F113" s="275"/>
      <c r="G113" s="16">
        <v>105</v>
      </c>
      <c r="H113" s="58">
        <v>118261</v>
      </c>
      <c r="I113" s="58">
        <v>85936</v>
      </c>
    </row>
    <row r="114" spans="1:9" ht="12.75" customHeight="1" x14ac:dyDescent="0.2">
      <c r="A114" s="275" t="s">
        <v>103</v>
      </c>
      <c r="B114" s="275"/>
      <c r="C114" s="275"/>
      <c r="D114" s="275"/>
      <c r="E114" s="275"/>
      <c r="F114" s="275"/>
      <c r="G114" s="16">
        <v>106</v>
      </c>
      <c r="H114" s="58">
        <v>0</v>
      </c>
      <c r="I114" s="58">
        <v>0</v>
      </c>
    </row>
    <row r="115" spans="1:9" ht="12.75" customHeight="1" x14ac:dyDescent="0.2">
      <c r="A115" s="277" t="s">
        <v>104</v>
      </c>
      <c r="B115" s="277"/>
      <c r="C115" s="277"/>
      <c r="D115" s="277"/>
      <c r="E115" s="277"/>
      <c r="F115" s="277"/>
      <c r="G115" s="17">
        <v>107</v>
      </c>
      <c r="H115" s="59">
        <f>SUM(H116:H129)</f>
        <v>68204802</v>
      </c>
      <c r="I115" s="59">
        <f>SUM(I116:I129)</f>
        <v>68281878</v>
      </c>
    </row>
    <row r="116" spans="1:9" ht="12.75" customHeight="1" x14ac:dyDescent="0.2">
      <c r="A116" s="275" t="s">
        <v>93</v>
      </c>
      <c r="B116" s="275"/>
      <c r="C116" s="275"/>
      <c r="D116" s="275"/>
      <c r="E116" s="275"/>
      <c r="F116" s="275"/>
      <c r="G116" s="16">
        <v>108</v>
      </c>
      <c r="H116" s="44">
        <v>1642086</v>
      </c>
      <c r="I116" s="44">
        <v>3461277</v>
      </c>
    </row>
    <row r="117" spans="1:9" ht="12.75" customHeight="1" x14ac:dyDescent="0.2">
      <c r="A117" s="275" t="s">
        <v>94</v>
      </c>
      <c r="B117" s="275"/>
      <c r="C117" s="275"/>
      <c r="D117" s="275"/>
      <c r="E117" s="275"/>
      <c r="F117" s="275"/>
      <c r="G117" s="16">
        <v>109</v>
      </c>
      <c r="H117" s="44">
        <v>0</v>
      </c>
      <c r="I117" s="44">
        <v>0</v>
      </c>
    </row>
    <row r="118" spans="1:9" ht="12.75" customHeight="1" x14ac:dyDescent="0.2">
      <c r="A118" s="275" t="s">
        <v>95</v>
      </c>
      <c r="B118" s="275"/>
      <c r="C118" s="275"/>
      <c r="D118" s="275"/>
      <c r="E118" s="275"/>
      <c r="F118" s="275"/>
      <c r="G118" s="16">
        <v>110</v>
      </c>
      <c r="H118" s="44">
        <v>0</v>
      </c>
      <c r="I118" s="44">
        <v>0</v>
      </c>
    </row>
    <row r="119" spans="1:9" ht="25.9" customHeight="1" x14ac:dyDescent="0.2">
      <c r="A119" s="275" t="s">
        <v>96</v>
      </c>
      <c r="B119" s="275"/>
      <c r="C119" s="275"/>
      <c r="D119" s="275"/>
      <c r="E119" s="275"/>
      <c r="F119" s="275"/>
      <c r="G119" s="16">
        <v>111</v>
      </c>
      <c r="H119" s="44">
        <v>0</v>
      </c>
      <c r="I119" s="44">
        <v>0</v>
      </c>
    </row>
    <row r="120" spans="1:9" ht="12.75" customHeight="1" x14ac:dyDescent="0.2">
      <c r="A120" s="275" t="s">
        <v>97</v>
      </c>
      <c r="B120" s="275"/>
      <c r="C120" s="275"/>
      <c r="D120" s="275"/>
      <c r="E120" s="275"/>
      <c r="F120" s="275"/>
      <c r="G120" s="16">
        <v>112</v>
      </c>
      <c r="H120" s="44">
        <v>0</v>
      </c>
      <c r="I120" s="44">
        <v>0</v>
      </c>
    </row>
    <row r="121" spans="1:9" ht="12.75" customHeight="1" x14ac:dyDescent="0.2">
      <c r="A121" s="275" t="s">
        <v>98</v>
      </c>
      <c r="B121" s="275"/>
      <c r="C121" s="275"/>
      <c r="D121" s="275"/>
      <c r="E121" s="275"/>
      <c r="F121" s="275"/>
      <c r="G121" s="16">
        <v>113</v>
      </c>
      <c r="H121" s="44">
        <v>16503986</v>
      </c>
      <c r="I121" s="44">
        <v>23328667</v>
      </c>
    </row>
    <row r="122" spans="1:9" ht="12.75" customHeight="1" x14ac:dyDescent="0.2">
      <c r="A122" s="275" t="s">
        <v>99</v>
      </c>
      <c r="B122" s="275"/>
      <c r="C122" s="275"/>
      <c r="D122" s="275"/>
      <c r="E122" s="275"/>
      <c r="F122" s="275"/>
      <c r="G122" s="16">
        <v>114</v>
      </c>
      <c r="H122" s="44">
        <v>3994590</v>
      </c>
      <c r="I122" s="44">
        <v>3994590</v>
      </c>
    </row>
    <row r="123" spans="1:9" ht="12.75" customHeight="1" x14ac:dyDescent="0.2">
      <c r="A123" s="275" t="s">
        <v>100</v>
      </c>
      <c r="B123" s="275"/>
      <c r="C123" s="275"/>
      <c r="D123" s="275"/>
      <c r="E123" s="275"/>
      <c r="F123" s="275"/>
      <c r="G123" s="16">
        <v>115</v>
      </c>
      <c r="H123" s="44">
        <v>34791345</v>
      </c>
      <c r="I123" s="44">
        <v>32337058</v>
      </c>
    </row>
    <row r="124" spans="1:9" x14ac:dyDescent="0.2">
      <c r="A124" s="275" t="s">
        <v>101</v>
      </c>
      <c r="B124" s="275"/>
      <c r="C124" s="275"/>
      <c r="D124" s="275"/>
      <c r="E124" s="275"/>
      <c r="F124" s="275"/>
      <c r="G124" s="16">
        <v>116</v>
      </c>
      <c r="H124" s="44">
        <v>7608242</v>
      </c>
      <c r="I124" s="44">
        <v>1950160</v>
      </c>
    </row>
    <row r="125" spans="1:9" x14ac:dyDescent="0.2">
      <c r="A125" s="275" t="s">
        <v>105</v>
      </c>
      <c r="B125" s="275"/>
      <c r="C125" s="275"/>
      <c r="D125" s="275"/>
      <c r="E125" s="275"/>
      <c r="F125" s="275"/>
      <c r="G125" s="16">
        <v>117</v>
      </c>
      <c r="H125" s="44">
        <v>2660975</v>
      </c>
      <c r="I125" s="44">
        <v>2316024</v>
      </c>
    </row>
    <row r="126" spans="1:9" x14ac:dyDescent="0.2">
      <c r="A126" s="275" t="s">
        <v>106</v>
      </c>
      <c r="B126" s="275"/>
      <c r="C126" s="275"/>
      <c r="D126" s="275"/>
      <c r="E126" s="275"/>
      <c r="F126" s="275"/>
      <c r="G126" s="16">
        <v>118</v>
      </c>
      <c r="H126" s="44">
        <v>969187</v>
      </c>
      <c r="I126" s="44">
        <v>859711</v>
      </c>
    </row>
    <row r="127" spans="1:9" x14ac:dyDescent="0.2">
      <c r="A127" s="275" t="s">
        <v>107</v>
      </c>
      <c r="B127" s="275"/>
      <c r="C127" s="275"/>
      <c r="D127" s="275"/>
      <c r="E127" s="275"/>
      <c r="F127" s="275"/>
      <c r="G127" s="16">
        <v>119</v>
      </c>
      <c r="H127" s="44">
        <v>34391</v>
      </c>
      <c r="I127" s="44">
        <v>34391</v>
      </c>
    </row>
    <row r="128" spans="1:9" x14ac:dyDescent="0.2">
      <c r="A128" s="275" t="s">
        <v>108</v>
      </c>
      <c r="B128" s="275"/>
      <c r="C128" s="275"/>
      <c r="D128" s="275"/>
      <c r="E128" s="275"/>
      <c r="F128" s="275"/>
      <c r="G128" s="16">
        <v>120</v>
      </c>
      <c r="H128" s="58">
        <v>0</v>
      </c>
      <c r="I128" s="58">
        <v>0</v>
      </c>
    </row>
    <row r="129" spans="1:9" x14ac:dyDescent="0.2">
      <c r="A129" s="275" t="s">
        <v>109</v>
      </c>
      <c r="B129" s="275"/>
      <c r="C129" s="275"/>
      <c r="D129" s="275"/>
      <c r="E129" s="275"/>
      <c r="F129" s="275"/>
      <c r="G129" s="16">
        <v>121</v>
      </c>
      <c r="H129" s="58">
        <v>0</v>
      </c>
      <c r="I129" s="58">
        <v>0</v>
      </c>
    </row>
    <row r="130" spans="1:9" ht="22.15" customHeight="1" x14ac:dyDescent="0.2">
      <c r="A130" s="276" t="s">
        <v>110</v>
      </c>
      <c r="B130" s="276"/>
      <c r="C130" s="276"/>
      <c r="D130" s="276"/>
      <c r="E130" s="276"/>
      <c r="F130" s="276"/>
      <c r="G130" s="16">
        <v>122</v>
      </c>
      <c r="H130" s="58">
        <v>25694</v>
      </c>
      <c r="I130" s="58">
        <v>206871</v>
      </c>
    </row>
    <row r="131" spans="1:9" x14ac:dyDescent="0.2">
      <c r="A131" s="277" t="s">
        <v>111</v>
      </c>
      <c r="B131" s="277"/>
      <c r="C131" s="277"/>
      <c r="D131" s="277"/>
      <c r="E131" s="277"/>
      <c r="F131" s="277"/>
      <c r="G131" s="17">
        <v>123</v>
      </c>
      <c r="H131" s="59">
        <f>H75+H96+H103+H115+H130</f>
        <v>206725890</v>
      </c>
      <c r="I131" s="59">
        <f>I75+I96+I103+I115+I130</f>
        <v>199276367</v>
      </c>
    </row>
    <row r="132" spans="1:9" x14ac:dyDescent="0.2">
      <c r="A132" s="278" t="s">
        <v>112</v>
      </c>
      <c r="B132" s="278"/>
      <c r="C132" s="278"/>
      <c r="D132" s="278"/>
      <c r="E132" s="278"/>
      <c r="F132" s="278"/>
      <c r="G132" s="19">
        <v>124</v>
      </c>
      <c r="H132" s="60">
        <f>H131-H72</f>
        <v>0</v>
      </c>
      <c r="I132" s="60">
        <f>I131-I72</f>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disablePrompts="1"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0.6" bottom="0.31" header="0.5" footer="0.5"/>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43" zoomScale="55" zoomScaleNormal="55" zoomScaleSheetLayoutView="110" workbookViewId="0">
      <selection activeCell="A87" sqref="A87:I10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43" t="s">
        <v>114</v>
      </c>
      <c r="B1" s="299"/>
      <c r="C1" s="299"/>
      <c r="D1" s="299"/>
      <c r="E1" s="299"/>
      <c r="F1" s="299"/>
      <c r="G1" s="299"/>
      <c r="H1" s="299"/>
      <c r="I1" s="299"/>
    </row>
    <row r="2" spans="1:9" x14ac:dyDescent="0.2">
      <c r="A2" s="342" t="s">
        <v>449</v>
      </c>
      <c r="B2" s="301"/>
      <c r="C2" s="301"/>
      <c r="D2" s="301"/>
      <c r="E2" s="301"/>
      <c r="F2" s="301"/>
      <c r="G2" s="301"/>
      <c r="H2" s="301"/>
      <c r="I2" s="301"/>
    </row>
    <row r="3" spans="1:9" x14ac:dyDescent="0.2">
      <c r="A3" s="321" t="s">
        <v>361</v>
      </c>
      <c r="B3" s="322"/>
      <c r="C3" s="322"/>
      <c r="D3" s="322"/>
      <c r="E3" s="322"/>
      <c r="F3" s="322"/>
      <c r="G3" s="322"/>
      <c r="H3" s="322"/>
      <c r="I3" s="322"/>
    </row>
    <row r="4" spans="1:9" x14ac:dyDescent="0.2">
      <c r="A4" s="341" t="s">
        <v>448</v>
      </c>
      <c r="B4" s="308"/>
      <c r="C4" s="308"/>
      <c r="D4" s="308"/>
      <c r="E4" s="308"/>
      <c r="F4" s="308"/>
      <c r="G4" s="308"/>
      <c r="H4" s="308"/>
      <c r="I4" s="309"/>
    </row>
    <row r="5" spans="1:9" ht="24" thickBot="1" x14ac:dyDescent="0.25">
      <c r="A5" s="339" t="s">
        <v>2</v>
      </c>
      <c r="B5" s="314"/>
      <c r="C5" s="314"/>
      <c r="D5" s="314"/>
      <c r="E5" s="314"/>
      <c r="F5" s="315"/>
      <c r="G5" s="12" t="s">
        <v>115</v>
      </c>
      <c r="H5" s="46" t="s">
        <v>377</v>
      </c>
      <c r="I5" s="46" t="s">
        <v>353</v>
      </c>
    </row>
    <row r="6" spans="1:9" x14ac:dyDescent="0.2">
      <c r="A6" s="340">
        <v>1</v>
      </c>
      <c r="B6" s="311"/>
      <c r="C6" s="311"/>
      <c r="D6" s="311"/>
      <c r="E6" s="311"/>
      <c r="F6" s="312"/>
      <c r="G6" s="14">
        <v>2</v>
      </c>
      <c r="H6" s="20">
        <v>3</v>
      </c>
      <c r="I6" s="20">
        <v>4</v>
      </c>
    </row>
    <row r="7" spans="1:9" x14ac:dyDescent="0.2">
      <c r="A7" s="337" t="s">
        <v>128</v>
      </c>
      <c r="B7" s="337"/>
      <c r="C7" s="337"/>
      <c r="D7" s="337"/>
      <c r="E7" s="337"/>
      <c r="F7" s="337"/>
      <c r="G7" s="24">
        <v>125</v>
      </c>
      <c r="H7" s="63">
        <f>SUM(H8:H12)</f>
        <v>171358651</v>
      </c>
      <c r="I7" s="63">
        <f>SUM(I8:I12)</f>
        <v>153894380</v>
      </c>
    </row>
    <row r="8" spans="1:9" x14ac:dyDescent="0.2">
      <c r="A8" s="275" t="s">
        <v>129</v>
      </c>
      <c r="B8" s="275"/>
      <c r="C8" s="275"/>
      <c r="D8" s="275"/>
      <c r="E8" s="275"/>
      <c r="F8" s="275"/>
      <c r="G8" s="16">
        <v>126</v>
      </c>
      <c r="H8" s="58">
        <v>22589982</v>
      </c>
      <c r="I8" s="58">
        <v>22319296</v>
      </c>
    </row>
    <row r="9" spans="1:9" x14ac:dyDescent="0.2">
      <c r="A9" s="275" t="s">
        <v>130</v>
      </c>
      <c r="B9" s="275"/>
      <c r="C9" s="275"/>
      <c r="D9" s="275"/>
      <c r="E9" s="275"/>
      <c r="F9" s="275"/>
      <c r="G9" s="16">
        <v>127</v>
      </c>
      <c r="H9" s="58">
        <v>137052241</v>
      </c>
      <c r="I9" s="58">
        <v>116735264</v>
      </c>
    </row>
    <row r="10" spans="1:9" x14ac:dyDescent="0.2">
      <c r="A10" s="275" t="s">
        <v>131</v>
      </c>
      <c r="B10" s="275"/>
      <c r="C10" s="275"/>
      <c r="D10" s="275"/>
      <c r="E10" s="275"/>
      <c r="F10" s="275"/>
      <c r="G10" s="16">
        <v>128</v>
      </c>
      <c r="H10" s="58">
        <v>6713094</v>
      </c>
      <c r="I10" s="58">
        <v>6356693</v>
      </c>
    </row>
    <row r="11" spans="1:9" x14ac:dyDescent="0.2">
      <c r="A11" s="275" t="s">
        <v>132</v>
      </c>
      <c r="B11" s="275"/>
      <c r="C11" s="275"/>
      <c r="D11" s="275"/>
      <c r="E11" s="275"/>
      <c r="F11" s="275"/>
      <c r="G11" s="16">
        <v>129</v>
      </c>
      <c r="H11" s="58">
        <v>1953499</v>
      </c>
      <c r="I11" s="58">
        <v>1801252</v>
      </c>
    </row>
    <row r="12" spans="1:9" x14ac:dyDescent="0.2">
      <c r="A12" s="275" t="s">
        <v>133</v>
      </c>
      <c r="B12" s="275"/>
      <c r="C12" s="275"/>
      <c r="D12" s="275"/>
      <c r="E12" s="275"/>
      <c r="F12" s="275"/>
      <c r="G12" s="16">
        <v>130</v>
      </c>
      <c r="H12" s="58">
        <v>3049835</v>
      </c>
      <c r="I12" s="58">
        <v>6681875</v>
      </c>
    </row>
    <row r="13" spans="1:9" x14ac:dyDescent="0.2">
      <c r="A13" s="277" t="s">
        <v>134</v>
      </c>
      <c r="B13" s="277"/>
      <c r="C13" s="277"/>
      <c r="D13" s="277"/>
      <c r="E13" s="277"/>
      <c r="F13" s="277"/>
      <c r="G13" s="17">
        <v>131</v>
      </c>
      <c r="H13" s="59">
        <f>H14+H15+H19+H23+H24+H25+H28+H35</f>
        <v>174140944.88940001</v>
      </c>
      <c r="I13" s="59">
        <f>I14+I15+I19+I23+I24+I25+I28+I35</f>
        <v>154229754</v>
      </c>
    </row>
    <row r="14" spans="1:9" x14ac:dyDescent="0.2">
      <c r="A14" s="275" t="s">
        <v>116</v>
      </c>
      <c r="B14" s="275"/>
      <c r="C14" s="275"/>
      <c r="D14" s="275"/>
      <c r="E14" s="275"/>
      <c r="F14" s="275"/>
      <c r="G14" s="16">
        <v>132</v>
      </c>
      <c r="H14" s="58">
        <v>357434</v>
      </c>
      <c r="I14" s="58">
        <v>-167554</v>
      </c>
    </row>
    <row r="15" spans="1:9" x14ac:dyDescent="0.2">
      <c r="A15" s="336" t="s">
        <v>135</v>
      </c>
      <c r="B15" s="336"/>
      <c r="C15" s="336"/>
      <c r="D15" s="336"/>
      <c r="E15" s="336"/>
      <c r="F15" s="336"/>
      <c r="G15" s="17">
        <v>133</v>
      </c>
      <c r="H15" s="59">
        <f>SUM(H16:H18)</f>
        <v>126371159</v>
      </c>
      <c r="I15" s="59">
        <f>SUM(I16:I18)</f>
        <v>109850082</v>
      </c>
    </row>
    <row r="16" spans="1:9" x14ac:dyDescent="0.2">
      <c r="A16" s="335" t="s">
        <v>136</v>
      </c>
      <c r="B16" s="335"/>
      <c r="C16" s="335"/>
      <c r="D16" s="335"/>
      <c r="E16" s="335"/>
      <c r="F16" s="335"/>
      <c r="G16" s="16">
        <v>134</v>
      </c>
      <c r="H16" s="58">
        <v>88026594</v>
      </c>
      <c r="I16" s="58">
        <v>84628754</v>
      </c>
    </row>
    <row r="17" spans="1:9" x14ac:dyDescent="0.2">
      <c r="A17" s="335" t="s">
        <v>137</v>
      </c>
      <c r="B17" s="335"/>
      <c r="C17" s="335"/>
      <c r="D17" s="335"/>
      <c r="E17" s="335"/>
      <c r="F17" s="335"/>
      <c r="G17" s="16">
        <v>135</v>
      </c>
      <c r="H17" s="58">
        <v>14145984</v>
      </c>
      <c r="I17" s="58">
        <v>3337462</v>
      </c>
    </row>
    <row r="18" spans="1:9" x14ac:dyDescent="0.2">
      <c r="A18" s="335" t="s">
        <v>138</v>
      </c>
      <c r="B18" s="335"/>
      <c r="C18" s="335"/>
      <c r="D18" s="335"/>
      <c r="E18" s="335"/>
      <c r="F18" s="335"/>
      <c r="G18" s="16">
        <v>136</v>
      </c>
      <c r="H18" s="58">
        <v>24198581</v>
      </c>
      <c r="I18" s="58">
        <v>21883866</v>
      </c>
    </row>
    <row r="19" spans="1:9" x14ac:dyDescent="0.2">
      <c r="A19" s="336" t="s">
        <v>139</v>
      </c>
      <c r="B19" s="336"/>
      <c r="C19" s="336"/>
      <c r="D19" s="336"/>
      <c r="E19" s="336"/>
      <c r="F19" s="336"/>
      <c r="G19" s="17">
        <v>137</v>
      </c>
      <c r="H19" s="59">
        <f>SUM(H20:H22)</f>
        <v>30478220</v>
      </c>
      <c r="I19" s="59">
        <f>SUM(I20:I22)</f>
        <v>29633007</v>
      </c>
    </row>
    <row r="20" spans="1:9" x14ac:dyDescent="0.2">
      <c r="A20" s="335" t="s">
        <v>117</v>
      </c>
      <c r="B20" s="335"/>
      <c r="C20" s="335"/>
      <c r="D20" s="335"/>
      <c r="E20" s="335"/>
      <c r="F20" s="335"/>
      <c r="G20" s="16">
        <v>138</v>
      </c>
      <c r="H20" s="58">
        <v>20434118</v>
      </c>
      <c r="I20" s="58">
        <v>19940240</v>
      </c>
    </row>
    <row r="21" spans="1:9" x14ac:dyDescent="0.2">
      <c r="A21" s="335" t="s">
        <v>118</v>
      </c>
      <c r="B21" s="335"/>
      <c r="C21" s="335"/>
      <c r="D21" s="335"/>
      <c r="E21" s="335"/>
      <c r="F21" s="335"/>
      <c r="G21" s="16">
        <v>139</v>
      </c>
      <c r="H21" s="58">
        <v>5987874</v>
      </c>
      <c r="I21" s="58">
        <v>5816755</v>
      </c>
    </row>
    <row r="22" spans="1:9" x14ac:dyDescent="0.2">
      <c r="A22" s="335" t="s">
        <v>119</v>
      </c>
      <c r="B22" s="335"/>
      <c r="C22" s="335"/>
      <c r="D22" s="335"/>
      <c r="E22" s="335"/>
      <c r="F22" s="335"/>
      <c r="G22" s="16">
        <v>140</v>
      </c>
      <c r="H22" s="58">
        <v>4056228</v>
      </c>
      <c r="I22" s="58">
        <v>3876012</v>
      </c>
    </row>
    <row r="23" spans="1:9" x14ac:dyDescent="0.2">
      <c r="A23" s="275" t="s">
        <v>120</v>
      </c>
      <c r="B23" s="275"/>
      <c r="C23" s="275"/>
      <c r="D23" s="275"/>
      <c r="E23" s="275"/>
      <c r="F23" s="275"/>
      <c r="G23" s="16">
        <v>141</v>
      </c>
      <c r="H23" s="58">
        <v>6600322</v>
      </c>
      <c r="I23" s="58">
        <v>6884942</v>
      </c>
    </row>
    <row r="24" spans="1:9" x14ac:dyDescent="0.2">
      <c r="A24" s="275" t="s">
        <v>121</v>
      </c>
      <c r="B24" s="275"/>
      <c r="C24" s="275"/>
      <c r="D24" s="275"/>
      <c r="E24" s="275"/>
      <c r="F24" s="275"/>
      <c r="G24" s="16">
        <v>142</v>
      </c>
      <c r="H24" s="58">
        <v>8127641</v>
      </c>
      <c r="I24" s="58">
        <v>5832596</v>
      </c>
    </row>
    <row r="25" spans="1:9" x14ac:dyDescent="0.2">
      <c r="A25" s="336" t="s">
        <v>140</v>
      </c>
      <c r="B25" s="336"/>
      <c r="C25" s="336"/>
      <c r="D25" s="336"/>
      <c r="E25" s="336"/>
      <c r="F25" s="336"/>
      <c r="G25" s="17">
        <v>143</v>
      </c>
      <c r="H25" s="59">
        <f>H26+H27</f>
        <v>1291177.6093999997</v>
      </c>
      <c r="I25" s="59">
        <f>I26+I27</f>
        <v>655531</v>
      </c>
    </row>
    <row r="26" spans="1:9" x14ac:dyDescent="0.2">
      <c r="A26" s="335" t="s">
        <v>141</v>
      </c>
      <c r="B26" s="335"/>
      <c r="C26" s="335"/>
      <c r="D26" s="335"/>
      <c r="E26" s="335"/>
      <c r="F26" s="335"/>
      <c r="G26" s="16">
        <v>144</v>
      </c>
      <c r="H26" s="58">
        <v>243144</v>
      </c>
      <c r="I26" s="58">
        <v>8161</v>
      </c>
    </row>
    <row r="27" spans="1:9" x14ac:dyDescent="0.2">
      <c r="A27" s="335" t="s">
        <v>142</v>
      </c>
      <c r="B27" s="335"/>
      <c r="C27" s="335"/>
      <c r="D27" s="335"/>
      <c r="E27" s="335"/>
      <c r="F27" s="335"/>
      <c r="G27" s="16">
        <v>145</v>
      </c>
      <c r="H27" s="58">
        <v>1048033.6093999997</v>
      </c>
      <c r="I27" s="58">
        <v>647370</v>
      </c>
    </row>
    <row r="28" spans="1:9" x14ac:dyDescent="0.2">
      <c r="A28" s="336" t="s">
        <v>143</v>
      </c>
      <c r="B28" s="336"/>
      <c r="C28" s="336"/>
      <c r="D28" s="336"/>
      <c r="E28" s="336"/>
      <c r="F28" s="336"/>
      <c r="G28" s="17">
        <v>146</v>
      </c>
      <c r="H28" s="59">
        <f>SUM(H29:H34)</f>
        <v>147204.28</v>
      </c>
      <c r="I28" s="59">
        <f>SUM(I29:I34)</f>
        <v>95625</v>
      </c>
    </row>
    <row r="29" spans="1:9" x14ac:dyDescent="0.2">
      <c r="A29" s="335" t="s">
        <v>144</v>
      </c>
      <c r="B29" s="335"/>
      <c r="C29" s="335"/>
      <c r="D29" s="335"/>
      <c r="E29" s="335"/>
      <c r="F29" s="335"/>
      <c r="G29" s="16">
        <v>147</v>
      </c>
      <c r="H29" s="58">
        <v>147204.28</v>
      </c>
      <c r="I29" s="58">
        <v>95625</v>
      </c>
    </row>
    <row r="30" spans="1:9" x14ac:dyDescent="0.2">
      <c r="A30" s="335" t="s">
        <v>145</v>
      </c>
      <c r="B30" s="335"/>
      <c r="C30" s="335"/>
      <c r="D30" s="335"/>
      <c r="E30" s="335"/>
      <c r="F30" s="335"/>
      <c r="G30" s="16">
        <v>148</v>
      </c>
      <c r="H30" s="58">
        <v>0</v>
      </c>
      <c r="I30" s="58">
        <v>0</v>
      </c>
    </row>
    <row r="31" spans="1:9" x14ac:dyDescent="0.2">
      <c r="A31" s="335" t="s">
        <v>146</v>
      </c>
      <c r="B31" s="335"/>
      <c r="C31" s="335"/>
      <c r="D31" s="335"/>
      <c r="E31" s="335"/>
      <c r="F31" s="335"/>
      <c r="G31" s="16">
        <v>149</v>
      </c>
      <c r="H31" s="58">
        <v>0</v>
      </c>
      <c r="I31" s="58">
        <v>0</v>
      </c>
    </row>
    <row r="32" spans="1:9" x14ac:dyDescent="0.2">
      <c r="A32" s="335" t="s">
        <v>147</v>
      </c>
      <c r="B32" s="335"/>
      <c r="C32" s="335"/>
      <c r="D32" s="335"/>
      <c r="E32" s="335"/>
      <c r="F32" s="335"/>
      <c r="G32" s="16">
        <v>150</v>
      </c>
      <c r="H32" s="58">
        <v>0</v>
      </c>
      <c r="I32" s="58">
        <v>0</v>
      </c>
    </row>
    <row r="33" spans="1:9" x14ac:dyDescent="0.2">
      <c r="A33" s="335" t="s">
        <v>148</v>
      </c>
      <c r="B33" s="335"/>
      <c r="C33" s="335"/>
      <c r="D33" s="335"/>
      <c r="E33" s="335"/>
      <c r="F33" s="335"/>
      <c r="G33" s="16">
        <v>151</v>
      </c>
      <c r="H33" s="58">
        <v>0</v>
      </c>
      <c r="I33" s="58">
        <v>0</v>
      </c>
    </row>
    <row r="34" spans="1:9" x14ac:dyDescent="0.2">
      <c r="A34" s="335" t="s">
        <v>149</v>
      </c>
      <c r="B34" s="335"/>
      <c r="C34" s="335"/>
      <c r="D34" s="335"/>
      <c r="E34" s="335"/>
      <c r="F34" s="335"/>
      <c r="G34" s="16">
        <v>152</v>
      </c>
      <c r="H34" s="58">
        <v>0</v>
      </c>
      <c r="I34" s="58">
        <v>0</v>
      </c>
    </row>
    <row r="35" spans="1:9" x14ac:dyDescent="0.2">
      <c r="A35" s="275" t="s">
        <v>122</v>
      </c>
      <c r="B35" s="275"/>
      <c r="C35" s="275"/>
      <c r="D35" s="275"/>
      <c r="E35" s="275"/>
      <c r="F35" s="275"/>
      <c r="G35" s="16">
        <v>153</v>
      </c>
      <c r="H35" s="58">
        <v>767787</v>
      </c>
      <c r="I35" s="58">
        <v>1445525</v>
      </c>
    </row>
    <row r="36" spans="1:9" x14ac:dyDescent="0.2">
      <c r="A36" s="277" t="s">
        <v>150</v>
      </c>
      <c r="B36" s="277"/>
      <c r="C36" s="277"/>
      <c r="D36" s="277"/>
      <c r="E36" s="277"/>
      <c r="F36" s="277"/>
      <c r="G36" s="17">
        <v>154</v>
      </c>
      <c r="H36" s="59">
        <f>SUM(H37:H46)</f>
        <v>1259959</v>
      </c>
      <c r="I36" s="59">
        <f>SUM(I37:I46)</f>
        <v>1196378</v>
      </c>
    </row>
    <row r="37" spans="1:9" x14ac:dyDescent="0.2">
      <c r="A37" s="275" t="s">
        <v>151</v>
      </c>
      <c r="B37" s="275"/>
      <c r="C37" s="275"/>
      <c r="D37" s="275"/>
      <c r="E37" s="275"/>
      <c r="F37" s="275"/>
      <c r="G37" s="16">
        <v>155</v>
      </c>
      <c r="H37" s="58">
        <v>0</v>
      </c>
      <c r="I37" s="58">
        <v>0</v>
      </c>
    </row>
    <row r="38" spans="1:9" ht="25.15" customHeight="1" x14ac:dyDescent="0.2">
      <c r="A38" s="275" t="s">
        <v>152</v>
      </c>
      <c r="B38" s="275"/>
      <c r="C38" s="275"/>
      <c r="D38" s="275"/>
      <c r="E38" s="275"/>
      <c r="F38" s="275"/>
      <c r="G38" s="16">
        <v>156</v>
      </c>
      <c r="H38" s="58">
        <v>0</v>
      </c>
      <c r="I38" s="58">
        <v>0</v>
      </c>
    </row>
    <row r="39" spans="1:9" ht="28.15" customHeight="1" x14ac:dyDescent="0.2">
      <c r="A39" s="275" t="s">
        <v>153</v>
      </c>
      <c r="B39" s="275"/>
      <c r="C39" s="275"/>
      <c r="D39" s="275"/>
      <c r="E39" s="275"/>
      <c r="F39" s="275"/>
      <c r="G39" s="16">
        <v>157</v>
      </c>
      <c r="H39" s="58">
        <v>1057251</v>
      </c>
      <c r="I39" s="58">
        <v>968204</v>
      </c>
    </row>
    <row r="40" spans="1:9" ht="28.15" customHeight="1" x14ac:dyDescent="0.2">
      <c r="A40" s="275" t="s">
        <v>154</v>
      </c>
      <c r="B40" s="275"/>
      <c r="C40" s="275"/>
      <c r="D40" s="275"/>
      <c r="E40" s="275"/>
      <c r="F40" s="275"/>
      <c r="G40" s="16">
        <v>158</v>
      </c>
      <c r="H40" s="58">
        <v>0</v>
      </c>
      <c r="I40" s="58">
        <v>0</v>
      </c>
    </row>
    <row r="41" spans="1:9" ht="22.9" customHeight="1" x14ac:dyDescent="0.2">
      <c r="A41" s="275" t="s">
        <v>155</v>
      </c>
      <c r="B41" s="275"/>
      <c r="C41" s="275"/>
      <c r="D41" s="275"/>
      <c r="E41" s="275"/>
      <c r="F41" s="275"/>
      <c r="G41" s="16">
        <v>159</v>
      </c>
      <c r="H41" s="58">
        <v>0</v>
      </c>
      <c r="I41" s="58">
        <v>0</v>
      </c>
    </row>
    <row r="42" spans="1:9" x14ac:dyDescent="0.2">
      <c r="A42" s="275" t="s">
        <v>156</v>
      </c>
      <c r="B42" s="275"/>
      <c r="C42" s="275"/>
      <c r="D42" s="275"/>
      <c r="E42" s="275"/>
      <c r="F42" s="275"/>
      <c r="G42" s="16">
        <v>160</v>
      </c>
      <c r="H42" s="58">
        <v>15</v>
      </c>
      <c r="I42" s="58">
        <v>1309</v>
      </c>
    </row>
    <row r="43" spans="1:9" x14ac:dyDescent="0.2">
      <c r="A43" s="275" t="s">
        <v>157</v>
      </c>
      <c r="B43" s="275"/>
      <c r="C43" s="275"/>
      <c r="D43" s="275"/>
      <c r="E43" s="275"/>
      <c r="F43" s="275"/>
      <c r="G43" s="16">
        <v>161</v>
      </c>
      <c r="H43" s="58">
        <v>0</v>
      </c>
      <c r="I43" s="58">
        <v>0</v>
      </c>
    </row>
    <row r="44" spans="1:9" x14ac:dyDescent="0.2">
      <c r="A44" s="275" t="s">
        <v>158</v>
      </c>
      <c r="B44" s="275"/>
      <c r="C44" s="275"/>
      <c r="D44" s="275"/>
      <c r="E44" s="275"/>
      <c r="F44" s="275"/>
      <c r="G44" s="16">
        <v>162</v>
      </c>
      <c r="H44" s="58">
        <v>192693</v>
      </c>
      <c r="I44" s="58">
        <v>226865</v>
      </c>
    </row>
    <row r="45" spans="1:9" x14ac:dyDescent="0.2">
      <c r="A45" s="275" t="s">
        <v>159</v>
      </c>
      <c r="B45" s="275"/>
      <c r="C45" s="275"/>
      <c r="D45" s="275"/>
      <c r="E45" s="275"/>
      <c r="F45" s="275"/>
      <c r="G45" s="16">
        <v>163</v>
      </c>
      <c r="H45" s="58">
        <v>0</v>
      </c>
      <c r="I45" s="58">
        <v>0</v>
      </c>
    </row>
    <row r="46" spans="1:9" x14ac:dyDescent="0.2">
      <c r="A46" s="275" t="s">
        <v>160</v>
      </c>
      <c r="B46" s="275"/>
      <c r="C46" s="275"/>
      <c r="D46" s="275"/>
      <c r="E46" s="275"/>
      <c r="F46" s="275"/>
      <c r="G46" s="16">
        <v>164</v>
      </c>
      <c r="H46" s="58">
        <v>10000</v>
      </c>
      <c r="I46" s="58">
        <v>0</v>
      </c>
    </row>
    <row r="47" spans="1:9" x14ac:dyDescent="0.2">
      <c r="A47" s="277" t="s">
        <v>161</v>
      </c>
      <c r="B47" s="277"/>
      <c r="C47" s="277"/>
      <c r="D47" s="277"/>
      <c r="E47" s="277"/>
      <c r="F47" s="277"/>
      <c r="G47" s="17">
        <v>165</v>
      </c>
      <c r="H47" s="59">
        <f>SUM(H48:H54)</f>
        <v>989984</v>
      </c>
      <c r="I47" s="59">
        <f>SUM(I48:I54)</f>
        <v>1015538</v>
      </c>
    </row>
    <row r="48" spans="1:9" ht="23.45" customHeight="1" x14ac:dyDescent="0.2">
      <c r="A48" s="275" t="s">
        <v>162</v>
      </c>
      <c r="B48" s="275"/>
      <c r="C48" s="275"/>
      <c r="D48" s="275"/>
      <c r="E48" s="275"/>
      <c r="F48" s="275"/>
      <c r="G48" s="16">
        <v>166</v>
      </c>
      <c r="H48" s="58">
        <v>0</v>
      </c>
      <c r="I48" s="58">
        <v>0</v>
      </c>
    </row>
    <row r="49" spans="1:9" x14ac:dyDescent="0.2">
      <c r="A49" s="332" t="s">
        <v>163</v>
      </c>
      <c r="B49" s="332"/>
      <c r="C49" s="332"/>
      <c r="D49" s="332"/>
      <c r="E49" s="332"/>
      <c r="F49" s="332"/>
      <c r="G49" s="16">
        <v>167</v>
      </c>
      <c r="H49" s="58">
        <v>0</v>
      </c>
      <c r="I49" s="58">
        <v>0</v>
      </c>
    </row>
    <row r="50" spans="1:9" x14ac:dyDescent="0.2">
      <c r="A50" s="332" t="s">
        <v>164</v>
      </c>
      <c r="B50" s="332"/>
      <c r="C50" s="332"/>
      <c r="D50" s="332"/>
      <c r="E50" s="332"/>
      <c r="F50" s="332"/>
      <c r="G50" s="16">
        <v>168</v>
      </c>
      <c r="H50" s="58">
        <v>765091</v>
      </c>
      <c r="I50" s="58">
        <v>569643</v>
      </c>
    </row>
    <row r="51" spans="1:9" x14ac:dyDescent="0.2">
      <c r="A51" s="332" t="s">
        <v>165</v>
      </c>
      <c r="B51" s="332"/>
      <c r="C51" s="332"/>
      <c r="D51" s="332"/>
      <c r="E51" s="332"/>
      <c r="F51" s="332"/>
      <c r="G51" s="16">
        <v>169</v>
      </c>
      <c r="H51" s="58">
        <v>224893</v>
      </c>
      <c r="I51" s="58">
        <v>445895</v>
      </c>
    </row>
    <row r="52" spans="1:9" x14ac:dyDescent="0.2">
      <c r="A52" s="332" t="s">
        <v>166</v>
      </c>
      <c r="B52" s="332"/>
      <c r="C52" s="332"/>
      <c r="D52" s="332"/>
      <c r="E52" s="332"/>
      <c r="F52" s="332"/>
      <c r="G52" s="16">
        <v>170</v>
      </c>
      <c r="H52" s="58">
        <v>0</v>
      </c>
      <c r="I52" s="58">
        <v>0</v>
      </c>
    </row>
    <row r="53" spans="1:9" x14ac:dyDescent="0.2">
      <c r="A53" s="332" t="s">
        <v>167</v>
      </c>
      <c r="B53" s="332"/>
      <c r="C53" s="332"/>
      <c r="D53" s="332"/>
      <c r="E53" s="332"/>
      <c r="F53" s="332"/>
      <c r="G53" s="16">
        <v>171</v>
      </c>
      <c r="H53" s="58">
        <v>0</v>
      </c>
      <c r="I53" s="58">
        <v>0</v>
      </c>
    </row>
    <row r="54" spans="1:9" x14ac:dyDescent="0.2">
      <c r="A54" s="332" t="s">
        <v>168</v>
      </c>
      <c r="B54" s="332"/>
      <c r="C54" s="332"/>
      <c r="D54" s="332"/>
      <c r="E54" s="332"/>
      <c r="F54" s="332"/>
      <c r="G54" s="16">
        <v>172</v>
      </c>
      <c r="H54" s="58">
        <v>0</v>
      </c>
      <c r="I54" s="58">
        <v>0</v>
      </c>
    </row>
    <row r="55" spans="1:9" ht="30.6" customHeight="1" x14ac:dyDescent="0.2">
      <c r="A55" s="276" t="s">
        <v>169</v>
      </c>
      <c r="B55" s="276"/>
      <c r="C55" s="276"/>
      <c r="D55" s="276"/>
      <c r="E55" s="276"/>
      <c r="F55" s="276"/>
      <c r="G55" s="16">
        <v>173</v>
      </c>
      <c r="H55" s="58">
        <v>2190000</v>
      </c>
      <c r="I55" s="58">
        <v>0</v>
      </c>
    </row>
    <row r="56" spans="1:9" x14ac:dyDescent="0.2">
      <c r="A56" s="276" t="s">
        <v>170</v>
      </c>
      <c r="B56" s="276"/>
      <c r="C56" s="276"/>
      <c r="D56" s="276"/>
      <c r="E56" s="276"/>
      <c r="F56" s="276"/>
      <c r="G56" s="16">
        <v>174</v>
      </c>
      <c r="H56" s="58">
        <v>0</v>
      </c>
      <c r="I56" s="58">
        <v>0</v>
      </c>
    </row>
    <row r="57" spans="1:9" ht="28.9" customHeight="1" x14ac:dyDescent="0.2">
      <c r="A57" s="276" t="s">
        <v>171</v>
      </c>
      <c r="B57" s="276"/>
      <c r="C57" s="276"/>
      <c r="D57" s="276"/>
      <c r="E57" s="276"/>
      <c r="F57" s="276"/>
      <c r="G57" s="16">
        <v>175</v>
      </c>
      <c r="H57" s="58">
        <v>0</v>
      </c>
      <c r="I57" s="58">
        <v>4011000</v>
      </c>
    </row>
    <row r="58" spans="1:9" x14ac:dyDescent="0.2">
      <c r="A58" s="276" t="s">
        <v>172</v>
      </c>
      <c r="B58" s="276"/>
      <c r="C58" s="276"/>
      <c r="D58" s="276"/>
      <c r="E58" s="276"/>
      <c r="F58" s="276"/>
      <c r="G58" s="16">
        <v>176</v>
      </c>
      <c r="H58" s="58">
        <v>0</v>
      </c>
      <c r="I58" s="58">
        <v>0</v>
      </c>
    </row>
    <row r="59" spans="1:9" x14ac:dyDescent="0.2">
      <c r="A59" s="277" t="s">
        <v>173</v>
      </c>
      <c r="B59" s="277"/>
      <c r="C59" s="277"/>
      <c r="D59" s="277"/>
      <c r="E59" s="277"/>
      <c r="F59" s="277"/>
      <c r="G59" s="17">
        <v>177</v>
      </c>
      <c r="H59" s="59">
        <f>H7+H36+H55+H56</f>
        <v>174808610</v>
      </c>
      <c r="I59" s="59">
        <f>I7+I36+I55+I56</f>
        <v>155090758</v>
      </c>
    </row>
    <row r="60" spans="1:9" x14ac:dyDescent="0.2">
      <c r="A60" s="277" t="s">
        <v>174</v>
      </c>
      <c r="B60" s="277"/>
      <c r="C60" s="277"/>
      <c r="D60" s="277"/>
      <c r="E60" s="277"/>
      <c r="F60" s="277"/>
      <c r="G60" s="17">
        <v>178</v>
      </c>
      <c r="H60" s="59">
        <f>H13+H47+H57+H58</f>
        <v>175130928.88940001</v>
      </c>
      <c r="I60" s="59">
        <f>I13+I47+I57+I58</f>
        <v>159256292</v>
      </c>
    </row>
    <row r="61" spans="1:9" x14ac:dyDescent="0.2">
      <c r="A61" s="277" t="s">
        <v>175</v>
      </c>
      <c r="B61" s="277"/>
      <c r="C61" s="277"/>
      <c r="D61" s="277"/>
      <c r="E61" s="277"/>
      <c r="F61" s="277"/>
      <c r="G61" s="17">
        <v>179</v>
      </c>
      <c r="H61" s="59">
        <f>H59-H60</f>
        <v>-322318.88940000534</v>
      </c>
      <c r="I61" s="59">
        <f>I59-I60</f>
        <v>-4165534</v>
      </c>
    </row>
    <row r="62" spans="1:9" x14ac:dyDescent="0.2">
      <c r="A62" s="334" t="s">
        <v>176</v>
      </c>
      <c r="B62" s="334"/>
      <c r="C62" s="334"/>
      <c r="D62" s="334"/>
      <c r="E62" s="334"/>
      <c r="F62" s="334"/>
      <c r="G62" s="17">
        <v>180</v>
      </c>
      <c r="H62" s="59">
        <f>+IF((H59-H60)&gt;0,(H59-H60),0)</f>
        <v>0</v>
      </c>
      <c r="I62" s="59">
        <f>+IF((I59-I60)&gt;0,(I59-I60),0)</f>
        <v>0</v>
      </c>
    </row>
    <row r="63" spans="1:9" x14ac:dyDescent="0.2">
      <c r="A63" s="334" t="s">
        <v>177</v>
      </c>
      <c r="B63" s="334"/>
      <c r="C63" s="334"/>
      <c r="D63" s="334"/>
      <c r="E63" s="334"/>
      <c r="F63" s="334"/>
      <c r="G63" s="17">
        <v>181</v>
      </c>
      <c r="H63" s="59">
        <f>+IF((H59-H60)&lt;0,(H59-H60),0)</f>
        <v>-322318.88940000534</v>
      </c>
      <c r="I63" s="59">
        <f>+IF((I59-I60)&lt;0,(I59-I60),0)</f>
        <v>-4165534</v>
      </c>
    </row>
    <row r="64" spans="1:9" x14ac:dyDescent="0.2">
      <c r="A64" s="276" t="s">
        <v>123</v>
      </c>
      <c r="B64" s="276"/>
      <c r="C64" s="276"/>
      <c r="D64" s="276"/>
      <c r="E64" s="276"/>
      <c r="F64" s="276"/>
      <c r="G64" s="16">
        <v>182</v>
      </c>
      <c r="H64" s="58">
        <v>146811</v>
      </c>
      <c r="I64" s="58">
        <v>-765097</v>
      </c>
    </row>
    <row r="65" spans="1:9" x14ac:dyDescent="0.2">
      <c r="A65" s="277" t="s">
        <v>178</v>
      </c>
      <c r="B65" s="277"/>
      <c r="C65" s="277"/>
      <c r="D65" s="277"/>
      <c r="E65" s="277"/>
      <c r="F65" s="277"/>
      <c r="G65" s="17">
        <v>183</v>
      </c>
      <c r="H65" s="59">
        <f>H61-H64</f>
        <v>-469129.88940000534</v>
      </c>
      <c r="I65" s="59">
        <f>I61-I64</f>
        <v>-3400437</v>
      </c>
    </row>
    <row r="66" spans="1:9" x14ac:dyDescent="0.2">
      <c r="A66" s="334" t="s">
        <v>179</v>
      </c>
      <c r="B66" s="334"/>
      <c r="C66" s="334"/>
      <c r="D66" s="334"/>
      <c r="E66" s="334"/>
      <c r="F66" s="334"/>
      <c r="G66" s="17">
        <v>184</v>
      </c>
      <c r="H66" s="59">
        <f>+IF((H61-H64)&gt;0,(H61-H64),0)</f>
        <v>0</v>
      </c>
      <c r="I66" s="59">
        <f>+IF((I61-I64)&gt;0,(I61-I64),0)</f>
        <v>0</v>
      </c>
    </row>
    <row r="67" spans="1:9" x14ac:dyDescent="0.2">
      <c r="A67" s="338" t="s">
        <v>180</v>
      </c>
      <c r="B67" s="338"/>
      <c r="C67" s="338"/>
      <c r="D67" s="338"/>
      <c r="E67" s="338"/>
      <c r="F67" s="338"/>
      <c r="G67" s="18">
        <v>185</v>
      </c>
      <c r="H67" s="64">
        <f>+IF((H61-H64)&lt;0,(H61-H64),0)</f>
        <v>-469129.88940000534</v>
      </c>
      <c r="I67" s="64">
        <f>+IF((I61-I64)&lt;0,(I61-I64),0)</f>
        <v>-3400437</v>
      </c>
    </row>
    <row r="68" spans="1:9" x14ac:dyDescent="0.2">
      <c r="A68" s="293" t="s">
        <v>181</v>
      </c>
      <c r="B68" s="293"/>
      <c r="C68" s="293"/>
      <c r="D68" s="293"/>
      <c r="E68" s="293"/>
      <c r="F68" s="293"/>
      <c r="G68" s="325"/>
      <c r="H68" s="325"/>
      <c r="I68" s="325"/>
    </row>
    <row r="69" spans="1:9" ht="25.9" customHeight="1" x14ac:dyDescent="0.2">
      <c r="A69" s="277" t="s">
        <v>182</v>
      </c>
      <c r="B69" s="277"/>
      <c r="C69" s="277"/>
      <c r="D69" s="277"/>
      <c r="E69" s="277"/>
      <c r="F69" s="277"/>
      <c r="G69" s="17">
        <v>186</v>
      </c>
      <c r="H69" s="59">
        <f>H70-H71</f>
        <v>0</v>
      </c>
      <c r="I69" s="59">
        <f>I70-I71</f>
        <v>0</v>
      </c>
    </row>
    <row r="70" spans="1:9" x14ac:dyDescent="0.2">
      <c r="A70" s="332" t="s">
        <v>183</v>
      </c>
      <c r="B70" s="332"/>
      <c r="C70" s="332"/>
      <c r="D70" s="332"/>
      <c r="E70" s="332"/>
      <c r="F70" s="332"/>
      <c r="G70" s="16">
        <v>187</v>
      </c>
      <c r="H70" s="58">
        <v>0</v>
      </c>
      <c r="I70" s="58">
        <v>0</v>
      </c>
    </row>
    <row r="71" spans="1:9" x14ac:dyDescent="0.2">
      <c r="A71" s="332" t="s">
        <v>184</v>
      </c>
      <c r="B71" s="332"/>
      <c r="C71" s="332"/>
      <c r="D71" s="332"/>
      <c r="E71" s="332"/>
      <c r="F71" s="332"/>
      <c r="G71" s="16">
        <v>188</v>
      </c>
      <c r="H71" s="58">
        <v>0</v>
      </c>
      <c r="I71" s="58">
        <v>0</v>
      </c>
    </row>
    <row r="72" spans="1:9" x14ac:dyDescent="0.2">
      <c r="A72" s="276" t="s">
        <v>185</v>
      </c>
      <c r="B72" s="276"/>
      <c r="C72" s="276"/>
      <c r="D72" s="276"/>
      <c r="E72" s="276"/>
      <c r="F72" s="276"/>
      <c r="G72" s="16">
        <v>189</v>
      </c>
      <c r="H72" s="58">
        <v>0</v>
      </c>
      <c r="I72" s="58">
        <v>0</v>
      </c>
    </row>
    <row r="73" spans="1:9" x14ac:dyDescent="0.2">
      <c r="A73" s="334" t="s">
        <v>186</v>
      </c>
      <c r="B73" s="334"/>
      <c r="C73" s="334"/>
      <c r="D73" s="334"/>
      <c r="E73" s="334"/>
      <c r="F73" s="334"/>
      <c r="G73" s="17">
        <v>190</v>
      </c>
      <c r="H73" s="117">
        <v>0</v>
      </c>
      <c r="I73" s="117">
        <v>0</v>
      </c>
    </row>
    <row r="74" spans="1:9" x14ac:dyDescent="0.2">
      <c r="A74" s="338" t="s">
        <v>187</v>
      </c>
      <c r="B74" s="338"/>
      <c r="C74" s="338"/>
      <c r="D74" s="338"/>
      <c r="E74" s="338"/>
      <c r="F74" s="338"/>
      <c r="G74" s="18">
        <v>191</v>
      </c>
      <c r="H74" s="118">
        <v>0</v>
      </c>
      <c r="I74" s="118">
        <v>0</v>
      </c>
    </row>
    <row r="75" spans="1:9" x14ac:dyDescent="0.2">
      <c r="A75" s="293" t="s">
        <v>188</v>
      </c>
      <c r="B75" s="293"/>
      <c r="C75" s="293"/>
      <c r="D75" s="293"/>
      <c r="E75" s="293"/>
      <c r="F75" s="293"/>
      <c r="G75" s="325"/>
      <c r="H75" s="325"/>
      <c r="I75" s="325"/>
    </row>
    <row r="76" spans="1:9" x14ac:dyDescent="0.2">
      <c r="A76" s="277" t="s">
        <v>189</v>
      </c>
      <c r="B76" s="277"/>
      <c r="C76" s="277"/>
      <c r="D76" s="277"/>
      <c r="E76" s="277"/>
      <c r="F76" s="277"/>
      <c r="G76" s="17">
        <v>192</v>
      </c>
      <c r="H76" s="117">
        <v>0</v>
      </c>
      <c r="I76" s="117">
        <v>0</v>
      </c>
    </row>
    <row r="77" spans="1:9" x14ac:dyDescent="0.2">
      <c r="A77" s="333" t="s">
        <v>190</v>
      </c>
      <c r="B77" s="333"/>
      <c r="C77" s="333"/>
      <c r="D77" s="333"/>
      <c r="E77" s="333"/>
      <c r="F77" s="333"/>
      <c r="G77" s="22">
        <v>193</v>
      </c>
      <c r="H77" s="65">
        <v>0</v>
      </c>
      <c r="I77" s="65">
        <v>0</v>
      </c>
    </row>
    <row r="78" spans="1:9" x14ac:dyDescent="0.2">
      <c r="A78" s="333" t="s">
        <v>191</v>
      </c>
      <c r="B78" s="333"/>
      <c r="C78" s="333"/>
      <c r="D78" s="333"/>
      <c r="E78" s="333"/>
      <c r="F78" s="333"/>
      <c r="G78" s="22">
        <v>194</v>
      </c>
      <c r="H78" s="65">
        <v>0</v>
      </c>
      <c r="I78" s="65">
        <v>0</v>
      </c>
    </row>
    <row r="79" spans="1:9" x14ac:dyDescent="0.2">
      <c r="A79" s="277" t="s">
        <v>192</v>
      </c>
      <c r="B79" s="277"/>
      <c r="C79" s="277"/>
      <c r="D79" s="277"/>
      <c r="E79" s="277"/>
      <c r="F79" s="277"/>
      <c r="G79" s="17">
        <v>195</v>
      </c>
      <c r="H79" s="117">
        <v>0</v>
      </c>
      <c r="I79" s="117">
        <v>0</v>
      </c>
    </row>
    <row r="80" spans="1:9" x14ac:dyDescent="0.2">
      <c r="A80" s="277" t="s">
        <v>193</v>
      </c>
      <c r="B80" s="277"/>
      <c r="C80" s="277"/>
      <c r="D80" s="277"/>
      <c r="E80" s="277"/>
      <c r="F80" s="277"/>
      <c r="G80" s="17">
        <v>196</v>
      </c>
      <c r="H80" s="117">
        <v>0</v>
      </c>
      <c r="I80" s="117">
        <v>0</v>
      </c>
    </row>
    <row r="81" spans="1:9" x14ac:dyDescent="0.2">
      <c r="A81" s="334" t="s">
        <v>194</v>
      </c>
      <c r="B81" s="334"/>
      <c r="C81" s="334"/>
      <c r="D81" s="334"/>
      <c r="E81" s="334"/>
      <c r="F81" s="334"/>
      <c r="G81" s="17">
        <v>197</v>
      </c>
      <c r="H81" s="117">
        <v>0</v>
      </c>
      <c r="I81" s="117">
        <v>0</v>
      </c>
    </row>
    <row r="82" spans="1:9" x14ac:dyDescent="0.2">
      <c r="A82" s="338" t="s">
        <v>195</v>
      </c>
      <c r="B82" s="338"/>
      <c r="C82" s="338"/>
      <c r="D82" s="338"/>
      <c r="E82" s="338"/>
      <c r="F82" s="338"/>
      <c r="G82" s="18">
        <v>198</v>
      </c>
      <c r="H82" s="118">
        <v>0</v>
      </c>
      <c r="I82" s="118">
        <v>0</v>
      </c>
    </row>
    <row r="83" spans="1:9" x14ac:dyDescent="0.2">
      <c r="A83" s="293" t="s">
        <v>124</v>
      </c>
      <c r="B83" s="293"/>
      <c r="C83" s="293"/>
      <c r="D83" s="293"/>
      <c r="E83" s="293"/>
      <c r="F83" s="293"/>
      <c r="G83" s="325"/>
      <c r="H83" s="325"/>
      <c r="I83" s="325"/>
    </row>
    <row r="84" spans="1:9" x14ac:dyDescent="0.2">
      <c r="A84" s="326" t="s">
        <v>196</v>
      </c>
      <c r="B84" s="326"/>
      <c r="C84" s="326"/>
      <c r="D84" s="326"/>
      <c r="E84" s="326"/>
      <c r="F84" s="326"/>
      <c r="G84" s="17">
        <v>199</v>
      </c>
      <c r="H84" s="53">
        <f>H85+H86</f>
        <v>0</v>
      </c>
      <c r="I84" s="53">
        <f>I85+I86</f>
        <v>0</v>
      </c>
    </row>
    <row r="85" spans="1:9" x14ac:dyDescent="0.2">
      <c r="A85" s="327" t="s">
        <v>197</v>
      </c>
      <c r="B85" s="327"/>
      <c r="C85" s="327"/>
      <c r="D85" s="327"/>
      <c r="E85" s="327"/>
      <c r="F85" s="327"/>
      <c r="G85" s="16">
        <v>200</v>
      </c>
      <c r="H85" s="52">
        <v>0</v>
      </c>
      <c r="I85" s="52">
        <v>0</v>
      </c>
    </row>
    <row r="86" spans="1:9" x14ac:dyDescent="0.2">
      <c r="A86" s="328" t="s">
        <v>198</v>
      </c>
      <c r="B86" s="328"/>
      <c r="C86" s="328"/>
      <c r="D86" s="328"/>
      <c r="E86" s="328"/>
      <c r="F86" s="328"/>
      <c r="G86" s="19">
        <v>201</v>
      </c>
      <c r="H86" s="66">
        <v>0</v>
      </c>
      <c r="I86" s="66">
        <v>0</v>
      </c>
    </row>
    <row r="87" spans="1:9" x14ac:dyDescent="0.2">
      <c r="A87" s="329" t="s">
        <v>126</v>
      </c>
      <c r="B87" s="329"/>
      <c r="C87" s="329"/>
      <c r="D87" s="329"/>
      <c r="E87" s="329"/>
      <c r="F87" s="329"/>
      <c r="G87" s="330"/>
      <c r="H87" s="330"/>
      <c r="I87" s="330"/>
    </row>
    <row r="88" spans="1:9" x14ac:dyDescent="0.2">
      <c r="A88" s="331" t="s">
        <v>199</v>
      </c>
      <c r="B88" s="331"/>
      <c r="C88" s="331"/>
      <c r="D88" s="331"/>
      <c r="E88" s="331"/>
      <c r="F88" s="331"/>
      <c r="G88" s="16">
        <v>202</v>
      </c>
      <c r="H88" s="52">
        <f>H67</f>
        <v>-469129.88940000534</v>
      </c>
      <c r="I88" s="128">
        <f>I67</f>
        <v>-3400437</v>
      </c>
    </row>
    <row r="89" spans="1:9" ht="24.6" customHeight="1" x14ac:dyDescent="0.2">
      <c r="A89" s="323" t="s">
        <v>200</v>
      </c>
      <c r="B89" s="323"/>
      <c r="C89" s="323"/>
      <c r="D89" s="323"/>
      <c r="E89" s="323"/>
      <c r="F89" s="323"/>
      <c r="G89" s="17">
        <v>203</v>
      </c>
      <c r="H89" s="53">
        <f>SUM(H90:H97)</f>
        <v>0</v>
      </c>
      <c r="I89" s="53">
        <f>SUM(I90:I97)</f>
        <v>0</v>
      </c>
    </row>
    <row r="90" spans="1:9" x14ac:dyDescent="0.2">
      <c r="A90" s="332" t="s">
        <v>201</v>
      </c>
      <c r="B90" s="332"/>
      <c r="C90" s="332"/>
      <c r="D90" s="332"/>
      <c r="E90" s="332"/>
      <c r="F90" s="332"/>
      <c r="G90" s="16">
        <v>204</v>
      </c>
      <c r="H90" s="52">
        <v>0</v>
      </c>
      <c r="I90" s="52">
        <v>0</v>
      </c>
    </row>
    <row r="91" spans="1:9" ht="21.6" customHeight="1" x14ac:dyDescent="0.2">
      <c r="A91" s="332" t="s">
        <v>202</v>
      </c>
      <c r="B91" s="332"/>
      <c r="C91" s="332"/>
      <c r="D91" s="332"/>
      <c r="E91" s="332"/>
      <c r="F91" s="332"/>
      <c r="G91" s="16">
        <v>205</v>
      </c>
      <c r="H91" s="52">
        <v>0</v>
      </c>
      <c r="I91" s="52">
        <v>0</v>
      </c>
    </row>
    <row r="92" spans="1:9" ht="21.6" customHeight="1" x14ac:dyDescent="0.2">
      <c r="A92" s="332" t="s">
        <v>203</v>
      </c>
      <c r="B92" s="332"/>
      <c r="C92" s="332"/>
      <c r="D92" s="332"/>
      <c r="E92" s="332"/>
      <c r="F92" s="332"/>
      <c r="G92" s="16">
        <v>206</v>
      </c>
      <c r="H92" s="52">
        <v>0</v>
      </c>
      <c r="I92" s="52">
        <v>0</v>
      </c>
    </row>
    <row r="93" spans="1:9" x14ac:dyDescent="0.2">
      <c r="A93" s="332" t="s">
        <v>204</v>
      </c>
      <c r="B93" s="332"/>
      <c r="C93" s="332"/>
      <c r="D93" s="332"/>
      <c r="E93" s="332"/>
      <c r="F93" s="332"/>
      <c r="G93" s="16">
        <v>207</v>
      </c>
      <c r="H93" s="52">
        <v>0</v>
      </c>
      <c r="I93" s="52">
        <v>0</v>
      </c>
    </row>
    <row r="94" spans="1:9" x14ac:dyDescent="0.2">
      <c r="A94" s="332" t="s">
        <v>205</v>
      </c>
      <c r="B94" s="332"/>
      <c r="C94" s="332"/>
      <c r="D94" s="332"/>
      <c r="E94" s="332"/>
      <c r="F94" s="332"/>
      <c r="G94" s="16">
        <v>208</v>
      </c>
      <c r="H94" s="52">
        <v>0</v>
      </c>
      <c r="I94" s="52">
        <v>0</v>
      </c>
    </row>
    <row r="95" spans="1:9" ht="20.45" customHeight="1" x14ac:dyDescent="0.2">
      <c r="A95" s="332" t="s">
        <v>206</v>
      </c>
      <c r="B95" s="332"/>
      <c r="C95" s="332"/>
      <c r="D95" s="332"/>
      <c r="E95" s="332"/>
      <c r="F95" s="332"/>
      <c r="G95" s="16">
        <v>209</v>
      </c>
      <c r="H95" s="52">
        <v>0</v>
      </c>
      <c r="I95" s="52">
        <v>0</v>
      </c>
    </row>
    <row r="96" spans="1:9" x14ac:dyDescent="0.2">
      <c r="A96" s="332" t="s">
        <v>207</v>
      </c>
      <c r="B96" s="332"/>
      <c r="C96" s="332"/>
      <c r="D96" s="332"/>
      <c r="E96" s="332"/>
      <c r="F96" s="332"/>
      <c r="G96" s="16">
        <v>210</v>
      </c>
      <c r="H96" s="52">
        <v>0</v>
      </c>
      <c r="I96" s="52">
        <v>0</v>
      </c>
    </row>
    <row r="97" spans="1:9" x14ac:dyDescent="0.2">
      <c r="A97" s="332" t="s">
        <v>208</v>
      </c>
      <c r="B97" s="332"/>
      <c r="C97" s="332"/>
      <c r="D97" s="332"/>
      <c r="E97" s="332"/>
      <c r="F97" s="332"/>
      <c r="G97" s="16">
        <v>211</v>
      </c>
      <c r="H97" s="52">
        <v>0</v>
      </c>
      <c r="I97" s="52">
        <v>0</v>
      </c>
    </row>
    <row r="98" spans="1:9" x14ac:dyDescent="0.2">
      <c r="A98" s="331" t="s">
        <v>127</v>
      </c>
      <c r="B98" s="331"/>
      <c r="C98" s="331"/>
      <c r="D98" s="331"/>
      <c r="E98" s="331"/>
      <c r="F98" s="331"/>
      <c r="G98" s="16">
        <v>212</v>
      </c>
      <c r="H98" s="52">
        <v>0</v>
      </c>
      <c r="I98" s="52">
        <v>0</v>
      </c>
    </row>
    <row r="99" spans="1:9" ht="27.6" customHeight="1" x14ac:dyDescent="0.2">
      <c r="A99" s="323" t="s">
        <v>209</v>
      </c>
      <c r="B99" s="323"/>
      <c r="C99" s="323"/>
      <c r="D99" s="323"/>
      <c r="E99" s="323"/>
      <c r="F99" s="323"/>
      <c r="G99" s="17">
        <v>213</v>
      </c>
      <c r="H99" s="53">
        <f>H89-H98</f>
        <v>0</v>
      </c>
      <c r="I99" s="53">
        <f>I89-I98</f>
        <v>0</v>
      </c>
    </row>
    <row r="100" spans="1:9" x14ac:dyDescent="0.2">
      <c r="A100" s="324" t="s">
        <v>210</v>
      </c>
      <c r="B100" s="324"/>
      <c r="C100" s="324"/>
      <c r="D100" s="324"/>
      <c r="E100" s="324"/>
      <c r="F100" s="324"/>
      <c r="G100" s="18">
        <v>214</v>
      </c>
      <c r="H100" s="54">
        <f>H88+H99</f>
        <v>-469129.88940000534</v>
      </c>
      <c r="I100" s="54">
        <f>I88+I99</f>
        <v>-3400437</v>
      </c>
    </row>
    <row r="101" spans="1:9" x14ac:dyDescent="0.2">
      <c r="A101" s="293" t="s">
        <v>211</v>
      </c>
      <c r="B101" s="293"/>
      <c r="C101" s="293"/>
      <c r="D101" s="293"/>
      <c r="E101" s="293"/>
      <c r="F101" s="293"/>
      <c r="G101" s="325"/>
      <c r="H101" s="325"/>
      <c r="I101" s="325"/>
    </row>
    <row r="102" spans="1:9" x14ac:dyDescent="0.2">
      <c r="A102" s="326" t="s">
        <v>212</v>
      </c>
      <c r="B102" s="326"/>
      <c r="C102" s="326"/>
      <c r="D102" s="326"/>
      <c r="E102" s="326"/>
      <c r="F102" s="326"/>
      <c r="G102" s="17">
        <v>215</v>
      </c>
      <c r="H102" s="53">
        <f>H103+H104</f>
        <v>0</v>
      </c>
      <c r="I102" s="53">
        <f>I103+I104</f>
        <v>0</v>
      </c>
    </row>
    <row r="103" spans="1:9" x14ac:dyDescent="0.2">
      <c r="A103" s="327" t="s">
        <v>125</v>
      </c>
      <c r="B103" s="327"/>
      <c r="C103" s="327"/>
      <c r="D103" s="327"/>
      <c r="E103" s="327"/>
      <c r="F103" s="327"/>
      <c r="G103" s="16">
        <v>216</v>
      </c>
      <c r="H103" s="52">
        <v>0</v>
      </c>
      <c r="I103" s="52">
        <v>0</v>
      </c>
    </row>
    <row r="104" spans="1:9" x14ac:dyDescent="0.2">
      <c r="A104" s="328" t="s">
        <v>213</v>
      </c>
      <c r="B104" s="328"/>
      <c r="C104" s="328"/>
      <c r="D104" s="328"/>
      <c r="E104" s="328"/>
      <c r="F104" s="32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conditionalFormatting sqref="H21:H22">
    <cfRule type="cellIs" dxfId="1" priority="1" stopIfTrue="1" operator="notEqual">
      <formula>ROUND(H21,0)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3" zoomScale="55" zoomScaleNormal="100" zoomScaleSheetLayoutView="55" workbookViewId="0">
      <selection activeCell="A43" sqref="A43: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343" t="s">
        <v>214</v>
      </c>
      <c r="B1" s="371"/>
      <c r="C1" s="371"/>
      <c r="D1" s="371"/>
      <c r="E1" s="371"/>
      <c r="F1" s="371"/>
      <c r="G1" s="371"/>
      <c r="H1" s="371"/>
      <c r="I1" s="371"/>
    </row>
    <row r="2" spans="1:9" x14ac:dyDescent="0.2">
      <c r="A2" s="342" t="s">
        <v>449</v>
      </c>
      <c r="B2" s="301"/>
      <c r="C2" s="301"/>
      <c r="D2" s="301"/>
      <c r="E2" s="301"/>
      <c r="F2" s="301"/>
      <c r="G2" s="301"/>
      <c r="H2" s="301"/>
      <c r="I2" s="301"/>
    </row>
    <row r="3" spans="1:9" x14ac:dyDescent="0.2">
      <c r="A3" s="373" t="s">
        <v>361</v>
      </c>
      <c r="B3" s="374"/>
      <c r="C3" s="374"/>
      <c r="D3" s="374"/>
      <c r="E3" s="374"/>
      <c r="F3" s="374"/>
      <c r="G3" s="374"/>
      <c r="H3" s="374"/>
      <c r="I3" s="374"/>
    </row>
    <row r="4" spans="1:9" x14ac:dyDescent="0.2">
      <c r="A4" s="372" t="s">
        <v>450</v>
      </c>
      <c r="B4" s="308"/>
      <c r="C4" s="308"/>
      <c r="D4" s="308"/>
      <c r="E4" s="308"/>
      <c r="F4" s="308"/>
      <c r="G4" s="308"/>
      <c r="H4" s="308"/>
      <c r="I4" s="309"/>
    </row>
    <row r="5" spans="1:9" ht="23.25" thickBot="1" x14ac:dyDescent="0.25">
      <c r="A5" s="375" t="s">
        <v>2</v>
      </c>
      <c r="B5" s="376"/>
      <c r="C5" s="376"/>
      <c r="D5" s="376"/>
      <c r="E5" s="376"/>
      <c r="F5" s="377"/>
      <c r="G5" s="13" t="s">
        <v>115</v>
      </c>
      <c r="H5" s="46" t="s">
        <v>377</v>
      </c>
      <c r="I5" s="46" t="s">
        <v>353</v>
      </c>
    </row>
    <row r="6" spans="1:9" x14ac:dyDescent="0.2">
      <c r="A6" s="378">
        <v>1</v>
      </c>
      <c r="B6" s="379"/>
      <c r="C6" s="379"/>
      <c r="D6" s="379"/>
      <c r="E6" s="379"/>
      <c r="F6" s="380"/>
      <c r="G6" s="20">
        <v>2</v>
      </c>
      <c r="H6" s="20" t="s">
        <v>215</v>
      </c>
      <c r="I6" s="20" t="s">
        <v>216</v>
      </c>
    </row>
    <row r="7" spans="1:9" x14ac:dyDescent="0.2">
      <c r="A7" s="350" t="s">
        <v>217</v>
      </c>
      <c r="B7" s="351"/>
      <c r="C7" s="351"/>
      <c r="D7" s="351"/>
      <c r="E7" s="351"/>
      <c r="F7" s="351"/>
      <c r="G7" s="351"/>
      <c r="H7" s="351"/>
      <c r="I7" s="352"/>
    </row>
    <row r="8" spans="1:9" ht="12.75" customHeight="1" x14ac:dyDescent="0.2">
      <c r="A8" s="353" t="s">
        <v>218</v>
      </c>
      <c r="B8" s="354"/>
      <c r="C8" s="354"/>
      <c r="D8" s="354"/>
      <c r="E8" s="354"/>
      <c r="F8" s="355"/>
      <c r="G8" s="21">
        <v>1</v>
      </c>
      <c r="H8" s="47">
        <v>-469130</v>
      </c>
      <c r="I8" s="47">
        <v>-3400437</v>
      </c>
    </row>
    <row r="9" spans="1:9" ht="12.75" customHeight="1" x14ac:dyDescent="0.2">
      <c r="A9" s="368" t="s">
        <v>219</v>
      </c>
      <c r="B9" s="369"/>
      <c r="C9" s="369"/>
      <c r="D9" s="369"/>
      <c r="E9" s="369"/>
      <c r="F9" s="370"/>
      <c r="G9" s="17">
        <v>2</v>
      </c>
      <c r="H9" s="48">
        <f>H10+H11+H12+H13+H14+H15+H16+H17</f>
        <v>6273716.9000000004</v>
      </c>
      <c r="I9" s="48">
        <f>I10+I11+I12+I13+I14+I15+I16+I17</f>
        <v>6707661</v>
      </c>
    </row>
    <row r="10" spans="1:9" ht="12.75" customHeight="1" x14ac:dyDescent="0.2">
      <c r="A10" s="365" t="s">
        <v>220</v>
      </c>
      <c r="B10" s="366"/>
      <c r="C10" s="366"/>
      <c r="D10" s="366"/>
      <c r="E10" s="366"/>
      <c r="F10" s="367"/>
      <c r="G10" s="22">
        <v>3</v>
      </c>
      <c r="H10" s="49">
        <v>6600322</v>
      </c>
      <c r="I10" s="49">
        <v>6884942</v>
      </c>
    </row>
    <row r="11" spans="1:9" ht="31.15" customHeight="1" x14ac:dyDescent="0.2">
      <c r="A11" s="365" t="s">
        <v>385</v>
      </c>
      <c r="B11" s="366"/>
      <c r="C11" s="366"/>
      <c r="D11" s="366"/>
      <c r="E11" s="366"/>
      <c r="F11" s="367"/>
      <c r="G11" s="22">
        <v>4</v>
      </c>
      <c r="H11" s="49">
        <v>0</v>
      </c>
      <c r="I11" s="49">
        <v>0</v>
      </c>
    </row>
    <row r="12" spans="1:9" ht="28.15" customHeight="1" x14ac:dyDescent="0.2">
      <c r="A12" s="365" t="s">
        <v>386</v>
      </c>
      <c r="B12" s="366"/>
      <c r="C12" s="366"/>
      <c r="D12" s="366"/>
      <c r="E12" s="366"/>
      <c r="F12" s="367"/>
      <c r="G12" s="22">
        <v>5</v>
      </c>
      <c r="H12" s="49">
        <v>0</v>
      </c>
      <c r="I12" s="49">
        <v>0</v>
      </c>
    </row>
    <row r="13" spans="1:9" ht="12.75" customHeight="1" x14ac:dyDescent="0.2">
      <c r="A13" s="365" t="s">
        <v>221</v>
      </c>
      <c r="B13" s="366"/>
      <c r="C13" s="366"/>
      <c r="D13" s="366"/>
      <c r="E13" s="366"/>
      <c r="F13" s="367"/>
      <c r="G13" s="22">
        <v>6</v>
      </c>
      <c r="H13" s="49">
        <v>-1057266.1000000001</v>
      </c>
      <c r="I13" s="49">
        <v>-969513</v>
      </c>
    </row>
    <row r="14" spans="1:9" ht="12.75" customHeight="1" x14ac:dyDescent="0.2">
      <c r="A14" s="365" t="s">
        <v>222</v>
      </c>
      <c r="B14" s="366"/>
      <c r="C14" s="366"/>
      <c r="D14" s="366"/>
      <c r="E14" s="366"/>
      <c r="F14" s="367"/>
      <c r="G14" s="22">
        <v>7</v>
      </c>
      <c r="H14" s="49">
        <v>730661</v>
      </c>
      <c r="I14" s="49">
        <v>532296</v>
      </c>
    </row>
    <row r="15" spans="1:9" ht="12.75" customHeight="1" x14ac:dyDescent="0.2">
      <c r="A15" s="365" t="s">
        <v>223</v>
      </c>
      <c r="B15" s="366"/>
      <c r="C15" s="366"/>
      <c r="D15" s="366"/>
      <c r="E15" s="366"/>
      <c r="F15" s="367"/>
      <c r="G15" s="22">
        <v>8</v>
      </c>
      <c r="H15" s="49">
        <v>0</v>
      </c>
      <c r="I15" s="49">
        <v>22751</v>
      </c>
    </row>
    <row r="16" spans="1:9" ht="12.75" customHeight="1" x14ac:dyDescent="0.2">
      <c r="A16" s="365" t="s">
        <v>224</v>
      </c>
      <c r="B16" s="366"/>
      <c r="C16" s="366"/>
      <c r="D16" s="366"/>
      <c r="E16" s="366"/>
      <c r="F16" s="367"/>
      <c r="G16" s="22">
        <v>9</v>
      </c>
      <c r="H16" s="49">
        <v>0</v>
      </c>
      <c r="I16" s="49">
        <v>237185</v>
      </c>
    </row>
    <row r="17" spans="1:9" ht="27.6" customHeight="1" x14ac:dyDescent="0.2">
      <c r="A17" s="365" t="s">
        <v>225</v>
      </c>
      <c r="B17" s="366"/>
      <c r="C17" s="366"/>
      <c r="D17" s="366"/>
      <c r="E17" s="366"/>
      <c r="F17" s="367"/>
      <c r="G17" s="22">
        <v>10</v>
      </c>
      <c r="H17" s="49">
        <v>0</v>
      </c>
      <c r="I17" s="49">
        <v>0</v>
      </c>
    </row>
    <row r="18" spans="1:9" ht="29.45" customHeight="1" x14ac:dyDescent="0.2">
      <c r="A18" s="344" t="s">
        <v>388</v>
      </c>
      <c r="B18" s="345"/>
      <c r="C18" s="345"/>
      <c r="D18" s="345"/>
      <c r="E18" s="345"/>
      <c r="F18" s="346"/>
      <c r="G18" s="17">
        <v>11</v>
      </c>
      <c r="H18" s="48">
        <f>H8+H9</f>
        <v>5804586.9000000004</v>
      </c>
      <c r="I18" s="48">
        <f>I8+I9</f>
        <v>3307224</v>
      </c>
    </row>
    <row r="19" spans="1:9" ht="12.75" customHeight="1" x14ac:dyDescent="0.2">
      <c r="A19" s="368" t="s">
        <v>226</v>
      </c>
      <c r="B19" s="369"/>
      <c r="C19" s="369"/>
      <c r="D19" s="369"/>
      <c r="E19" s="369"/>
      <c r="F19" s="370"/>
      <c r="G19" s="17">
        <v>12</v>
      </c>
      <c r="H19" s="48">
        <f>H20+H21+H22+H23</f>
        <v>-2827428</v>
      </c>
      <c r="I19" s="48">
        <f>I20+I21+I22+I23</f>
        <v>1814706</v>
      </c>
    </row>
    <row r="20" spans="1:9" ht="12.75" customHeight="1" x14ac:dyDescent="0.2">
      <c r="A20" s="365" t="s">
        <v>227</v>
      </c>
      <c r="B20" s="366"/>
      <c r="C20" s="366"/>
      <c r="D20" s="366"/>
      <c r="E20" s="366"/>
      <c r="F20" s="367"/>
      <c r="G20" s="22">
        <v>13</v>
      </c>
      <c r="H20" s="49">
        <v>-1998456</v>
      </c>
      <c r="I20" s="49">
        <v>-635096</v>
      </c>
    </row>
    <row r="21" spans="1:9" ht="12.75" customHeight="1" x14ac:dyDescent="0.2">
      <c r="A21" s="365" t="s">
        <v>228</v>
      </c>
      <c r="B21" s="366"/>
      <c r="C21" s="366"/>
      <c r="D21" s="366"/>
      <c r="E21" s="366"/>
      <c r="F21" s="367"/>
      <c r="G21" s="22">
        <v>14</v>
      </c>
      <c r="H21" s="49">
        <v>-9314015</v>
      </c>
      <c r="I21" s="49">
        <v>3959879</v>
      </c>
    </row>
    <row r="22" spans="1:9" ht="12.75" customHeight="1" x14ac:dyDescent="0.2">
      <c r="A22" s="365" t="s">
        <v>229</v>
      </c>
      <c r="B22" s="366"/>
      <c r="C22" s="366"/>
      <c r="D22" s="366"/>
      <c r="E22" s="366"/>
      <c r="F22" s="367"/>
      <c r="G22" s="22">
        <v>15</v>
      </c>
      <c r="H22" s="49">
        <v>3568737</v>
      </c>
      <c r="I22" s="49">
        <v>402759</v>
      </c>
    </row>
    <row r="23" spans="1:9" ht="12.75" customHeight="1" x14ac:dyDescent="0.2">
      <c r="A23" s="365" t="s">
        <v>230</v>
      </c>
      <c r="B23" s="366"/>
      <c r="C23" s="366"/>
      <c r="D23" s="366"/>
      <c r="E23" s="366"/>
      <c r="F23" s="367"/>
      <c r="G23" s="22">
        <v>16</v>
      </c>
      <c r="H23" s="49">
        <v>4916306</v>
      </c>
      <c r="I23" s="49">
        <v>-1912836</v>
      </c>
    </row>
    <row r="24" spans="1:9" ht="12.75" customHeight="1" x14ac:dyDescent="0.2">
      <c r="A24" s="344" t="s">
        <v>231</v>
      </c>
      <c r="B24" s="345"/>
      <c r="C24" s="345"/>
      <c r="D24" s="345"/>
      <c r="E24" s="345"/>
      <c r="F24" s="346"/>
      <c r="G24" s="17">
        <v>17</v>
      </c>
      <c r="H24" s="48">
        <f>H18+H19</f>
        <v>2977158.9000000004</v>
      </c>
      <c r="I24" s="48">
        <f>I18+I19</f>
        <v>5121930</v>
      </c>
    </row>
    <row r="25" spans="1:9" ht="12.75" customHeight="1" x14ac:dyDescent="0.2">
      <c r="A25" s="356" t="s">
        <v>232</v>
      </c>
      <c r="B25" s="357"/>
      <c r="C25" s="357"/>
      <c r="D25" s="357"/>
      <c r="E25" s="357"/>
      <c r="F25" s="358"/>
      <c r="G25" s="22">
        <v>18</v>
      </c>
      <c r="H25" s="49">
        <v>-506125</v>
      </c>
      <c r="I25" s="49">
        <v>-403155</v>
      </c>
    </row>
    <row r="26" spans="1:9" ht="12.75" customHeight="1" x14ac:dyDescent="0.2">
      <c r="A26" s="356" t="s">
        <v>233</v>
      </c>
      <c r="B26" s="357"/>
      <c r="C26" s="357"/>
      <c r="D26" s="357"/>
      <c r="E26" s="357"/>
      <c r="F26" s="358"/>
      <c r="G26" s="22">
        <v>19</v>
      </c>
      <c r="H26" s="49">
        <v>-1445392</v>
      </c>
      <c r="I26" s="49">
        <v>-252615</v>
      </c>
    </row>
    <row r="27" spans="1:9" ht="28.9" customHeight="1" x14ac:dyDescent="0.2">
      <c r="A27" s="347" t="s">
        <v>234</v>
      </c>
      <c r="B27" s="348"/>
      <c r="C27" s="348"/>
      <c r="D27" s="348"/>
      <c r="E27" s="348"/>
      <c r="F27" s="349"/>
      <c r="G27" s="18">
        <v>20</v>
      </c>
      <c r="H27" s="50">
        <f>H24+H25+H26</f>
        <v>1025641.9000000004</v>
      </c>
      <c r="I27" s="50">
        <f>I24+I25+I26</f>
        <v>4466160</v>
      </c>
    </row>
    <row r="28" spans="1:9" x14ac:dyDescent="0.2">
      <c r="A28" s="350" t="s">
        <v>235</v>
      </c>
      <c r="B28" s="351"/>
      <c r="C28" s="351"/>
      <c r="D28" s="351"/>
      <c r="E28" s="351"/>
      <c r="F28" s="351"/>
      <c r="G28" s="351"/>
      <c r="H28" s="351"/>
      <c r="I28" s="352"/>
    </row>
    <row r="29" spans="1:9" ht="23.45" customHeight="1" x14ac:dyDescent="0.2">
      <c r="A29" s="353" t="s">
        <v>236</v>
      </c>
      <c r="B29" s="354"/>
      <c r="C29" s="354"/>
      <c r="D29" s="354"/>
      <c r="E29" s="354"/>
      <c r="F29" s="355"/>
      <c r="G29" s="21">
        <v>21</v>
      </c>
      <c r="H29" s="51">
        <v>1265832</v>
      </c>
      <c r="I29" s="51">
        <v>95833</v>
      </c>
    </row>
    <row r="30" spans="1:9" ht="12.75" customHeight="1" x14ac:dyDescent="0.2">
      <c r="A30" s="356" t="s">
        <v>237</v>
      </c>
      <c r="B30" s="357"/>
      <c r="C30" s="357"/>
      <c r="D30" s="357"/>
      <c r="E30" s="357"/>
      <c r="F30" s="358"/>
      <c r="G30" s="22">
        <v>22</v>
      </c>
      <c r="H30" s="52">
        <v>0</v>
      </c>
      <c r="I30" s="52">
        <v>0</v>
      </c>
    </row>
    <row r="31" spans="1:9" ht="12.75" customHeight="1" x14ac:dyDescent="0.2">
      <c r="A31" s="356" t="s">
        <v>238</v>
      </c>
      <c r="B31" s="357"/>
      <c r="C31" s="357"/>
      <c r="D31" s="357"/>
      <c r="E31" s="357"/>
      <c r="F31" s="358"/>
      <c r="G31" s="22">
        <v>23</v>
      </c>
      <c r="H31" s="52">
        <v>0</v>
      </c>
      <c r="I31" s="52">
        <v>0</v>
      </c>
    </row>
    <row r="32" spans="1:9" ht="12.75" customHeight="1" x14ac:dyDescent="0.2">
      <c r="A32" s="356" t="s">
        <v>239</v>
      </c>
      <c r="B32" s="357"/>
      <c r="C32" s="357"/>
      <c r="D32" s="357"/>
      <c r="E32" s="357"/>
      <c r="F32" s="358"/>
      <c r="G32" s="22">
        <v>24</v>
      </c>
      <c r="H32" s="52">
        <v>0</v>
      </c>
      <c r="I32" s="52">
        <v>0</v>
      </c>
    </row>
    <row r="33" spans="1:9" ht="12.75" customHeight="1" x14ac:dyDescent="0.2">
      <c r="A33" s="356" t="s">
        <v>240</v>
      </c>
      <c r="B33" s="357"/>
      <c r="C33" s="357"/>
      <c r="D33" s="357"/>
      <c r="E33" s="357"/>
      <c r="F33" s="358"/>
      <c r="G33" s="22">
        <v>25</v>
      </c>
      <c r="H33" s="52">
        <v>0</v>
      </c>
      <c r="I33" s="52">
        <v>0</v>
      </c>
    </row>
    <row r="34" spans="1:9" ht="12.75" customHeight="1" x14ac:dyDescent="0.2">
      <c r="A34" s="356" t="s">
        <v>241</v>
      </c>
      <c r="B34" s="357"/>
      <c r="C34" s="357"/>
      <c r="D34" s="357"/>
      <c r="E34" s="357"/>
      <c r="F34" s="358"/>
      <c r="G34" s="22">
        <v>26</v>
      </c>
      <c r="H34" s="52">
        <v>0</v>
      </c>
      <c r="I34" s="52">
        <v>0</v>
      </c>
    </row>
    <row r="35" spans="1:9" ht="27.6" customHeight="1" x14ac:dyDescent="0.2">
      <c r="A35" s="344" t="s">
        <v>242</v>
      </c>
      <c r="B35" s="345"/>
      <c r="C35" s="345"/>
      <c r="D35" s="345"/>
      <c r="E35" s="345"/>
      <c r="F35" s="346"/>
      <c r="G35" s="17">
        <v>27</v>
      </c>
      <c r="H35" s="53">
        <f>H29+H30+H31+H32+H33+H34</f>
        <v>1265832</v>
      </c>
      <c r="I35" s="53">
        <f>I29+I30+I31+I32+I33+I34</f>
        <v>95833</v>
      </c>
    </row>
    <row r="36" spans="1:9" ht="26.45" customHeight="1" x14ac:dyDescent="0.2">
      <c r="A36" s="356" t="s">
        <v>243</v>
      </c>
      <c r="B36" s="357"/>
      <c r="C36" s="357"/>
      <c r="D36" s="357"/>
      <c r="E36" s="357"/>
      <c r="F36" s="358"/>
      <c r="G36" s="22">
        <v>28</v>
      </c>
      <c r="H36" s="52">
        <v>-2442432</v>
      </c>
      <c r="I36" s="52">
        <v>-5384284</v>
      </c>
    </row>
    <row r="37" spans="1:9" ht="12.75" customHeight="1" x14ac:dyDescent="0.2">
      <c r="A37" s="356" t="s">
        <v>244</v>
      </c>
      <c r="B37" s="357"/>
      <c r="C37" s="357"/>
      <c r="D37" s="357"/>
      <c r="E37" s="357"/>
      <c r="F37" s="358"/>
      <c r="G37" s="22">
        <v>29</v>
      </c>
      <c r="H37" s="52">
        <v>0</v>
      </c>
      <c r="I37" s="52">
        <v>0</v>
      </c>
    </row>
    <row r="38" spans="1:9" ht="12.75" customHeight="1" x14ac:dyDescent="0.2">
      <c r="A38" s="356" t="s">
        <v>245</v>
      </c>
      <c r="B38" s="357"/>
      <c r="C38" s="357"/>
      <c r="D38" s="357"/>
      <c r="E38" s="357"/>
      <c r="F38" s="358"/>
      <c r="G38" s="22">
        <v>30</v>
      </c>
      <c r="H38" s="52">
        <v>0</v>
      </c>
      <c r="I38" s="52">
        <v>0</v>
      </c>
    </row>
    <row r="39" spans="1:9" ht="12.75" customHeight="1" x14ac:dyDescent="0.2">
      <c r="A39" s="356" t="s">
        <v>246</v>
      </c>
      <c r="B39" s="357"/>
      <c r="C39" s="357"/>
      <c r="D39" s="357"/>
      <c r="E39" s="357"/>
      <c r="F39" s="358"/>
      <c r="G39" s="22">
        <v>31</v>
      </c>
      <c r="H39" s="52">
        <v>0</v>
      </c>
      <c r="I39" s="52">
        <v>0</v>
      </c>
    </row>
    <row r="40" spans="1:9" ht="12.75" customHeight="1" x14ac:dyDescent="0.2">
      <c r="A40" s="356" t="s">
        <v>247</v>
      </c>
      <c r="B40" s="357"/>
      <c r="C40" s="357"/>
      <c r="D40" s="357"/>
      <c r="E40" s="357"/>
      <c r="F40" s="358"/>
      <c r="G40" s="22">
        <v>32</v>
      </c>
      <c r="H40" s="52">
        <v>0</v>
      </c>
      <c r="I40" s="52">
        <v>0</v>
      </c>
    </row>
    <row r="41" spans="1:9" ht="22.9" customHeight="1" x14ac:dyDescent="0.2">
      <c r="A41" s="344" t="s">
        <v>248</v>
      </c>
      <c r="B41" s="345"/>
      <c r="C41" s="345"/>
      <c r="D41" s="345"/>
      <c r="E41" s="345"/>
      <c r="F41" s="346"/>
      <c r="G41" s="17">
        <v>33</v>
      </c>
      <c r="H41" s="53">
        <f>H36+H37+H38+H39+H40</f>
        <v>-2442432</v>
      </c>
      <c r="I41" s="53">
        <f>I36+I37+I38+I39+I40</f>
        <v>-5384284</v>
      </c>
    </row>
    <row r="42" spans="1:9" ht="30.6" customHeight="1" x14ac:dyDescent="0.2">
      <c r="A42" s="347" t="s">
        <v>249</v>
      </c>
      <c r="B42" s="348"/>
      <c r="C42" s="348"/>
      <c r="D42" s="348"/>
      <c r="E42" s="348"/>
      <c r="F42" s="349"/>
      <c r="G42" s="18">
        <v>34</v>
      </c>
      <c r="H42" s="54">
        <f>H35+H41</f>
        <v>-1176600</v>
      </c>
      <c r="I42" s="54">
        <f>I35+I41</f>
        <v>-5288451</v>
      </c>
    </row>
    <row r="43" spans="1:9" x14ac:dyDescent="0.2">
      <c r="A43" s="350" t="s">
        <v>250</v>
      </c>
      <c r="B43" s="351"/>
      <c r="C43" s="351"/>
      <c r="D43" s="351"/>
      <c r="E43" s="351"/>
      <c r="F43" s="351"/>
      <c r="G43" s="351"/>
      <c r="H43" s="351"/>
      <c r="I43" s="352"/>
    </row>
    <row r="44" spans="1:9" ht="12.75" customHeight="1" x14ac:dyDescent="0.2">
      <c r="A44" s="353" t="s">
        <v>251</v>
      </c>
      <c r="B44" s="354"/>
      <c r="C44" s="354"/>
      <c r="D44" s="354"/>
      <c r="E44" s="354"/>
      <c r="F44" s="355"/>
      <c r="G44" s="21">
        <v>35</v>
      </c>
      <c r="H44" s="51">
        <v>0</v>
      </c>
      <c r="I44" s="51">
        <v>0</v>
      </c>
    </row>
    <row r="45" spans="1:9" ht="27.6" customHeight="1" x14ac:dyDescent="0.2">
      <c r="A45" s="356" t="s">
        <v>252</v>
      </c>
      <c r="B45" s="357"/>
      <c r="C45" s="357"/>
      <c r="D45" s="357"/>
      <c r="E45" s="357"/>
      <c r="F45" s="358"/>
      <c r="G45" s="22">
        <v>36</v>
      </c>
      <c r="H45" s="52">
        <v>0</v>
      </c>
      <c r="I45" s="52">
        <v>0</v>
      </c>
    </row>
    <row r="46" spans="1:9" ht="12.75" customHeight="1" x14ac:dyDescent="0.2">
      <c r="A46" s="356" t="s">
        <v>253</v>
      </c>
      <c r="B46" s="357"/>
      <c r="C46" s="357"/>
      <c r="D46" s="357"/>
      <c r="E46" s="357"/>
      <c r="F46" s="358"/>
      <c r="G46" s="22">
        <v>37</v>
      </c>
      <c r="H46" s="52">
        <v>10425954</v>
      </c>
      <c r="I46" s="52">
        <v>7550000</v>
      </c>
    </row>
    <row r="47" spans="1:9" ht="12.75" customHeight="1" x14ac:dyDescent="0.2">
      <c r="A47" s="356" t="s">
        <v>254</v>
      </c>
      <c r="B47" s="357"/>
      <c r="C47" s="357"/>
      <c r="D47" s="357"/>
      <c r="E47" s="357"/>
      <c r="F47" s="358"/>
      <c r="G47" s="22">
        <v>38</v>
      </c>
      <c r="H47" s="52">
        <v>0</v>
      </c>
      <c r="I47" s="52">
        <v>0</v>
      </c>
    </row>
    <row r="48" spans="1:9" ht="25.9" customHeight="1" x14ac:dyDescent="0.2">
      <c r="A48" s="344" t="s">
        <v>255</v>
      </c>
      <c r="B48" s="345"/>
      <c r="C48" s="345"/>
      <c r="D48" s="345"/>
      <c r="E48" s="345"/>
      <c r="F48" s="346"/>
      <c r="G48" s="17">
        <v>39</v>
      </c>
      <c r="H48" s="53">
        <f>H44+H45+H46+H47</f>
        <v>10425954</v>
      </c>
      <c r="I48" s="53">
        <f>I44+I45+I46+I47</f>
        <v>7550000</v>
      </c>
    </row>
    <row r="49" spans="1:9" ht="24.6" customHeight="1" x14ac:dyDescent="0.2">
      <c r="A49" s="356" t="s">
        <v>387</v>
      </c>
      <c r="B49" s="357"/>
      <c r="C49" s="357"/>
      <c r="D49" s="357"/>
      <c r="E49" s="357"/>
      <c r="F49" s="358"/>
      <c r="G49" s="22">
        <v>40</v>
      </c>
      <c r="H49" s="52">
        <v>-10790816</v>
      </c>
      <c r="I49" s="52">
        <v>-4003884</v>
      </c>
    </row>
    <row r="50" spans="1:9" ht="12.75" customHeight="1" x14ac:dyDescent="0.2">
      <c r="A50" s="356" t="s">
        <v>256</v>
      </c>
      <c r="B50" s="357"/>
      <c r="C50" s="357"/>
      <c r="D50" s="357"/>
      <c r="E50" s="357"/>
      <c r="F50" s="358"/>
      <c r="G50" s="22">
        <v>41</v>
      </c>
      <c r="H50" s="52">
        <v>0</v>
      </c>
      <c r="I50" s="52">
        <v>0</v>
      </c>
    </row>
    <row r="51" spans="1:9" ht="12.75" customHeight="1" x14ac:dyDescent="0.2">
      <c r="A51" s="356" t="s">
        <v>257</v>
      </c>
      <c r="B51" s="357"/>
      <c r="C51" s="357"/>
      <c r="D51" s="357"/>
      <c r="E51" s="357"/>
      <c r="F51" s="358"/>
      <c r="G51" s="22">
        <v>42</v>
      </c>
      <c r="H51" s="52">
        <v>-974094</v>
      </c>
      <c r="I51" s="52">
        <v>-631790</v>
      </c>
    </row>
    <row r="52" spans="1:9" ht="26.45" customHeight="1" x14ac:dyDescent="0.2">
      <c r="A52" s="356" t="s">
        <v>258</v>
      </c>
      <c r="B52" s="357"/>
      <c r="C52" s="357"/>
      <c r="D52" s="357"/>
      <c r="E52" s="357"/>
      <c r="F52" s="358"/>
      <c r="G52" s="22">
        <v>43</v>
      </c>
      <c r="H52" s="52">
        <v>-92640</v>
      </c>
      <c r="I52" s="52">
        <v>-90720</v>
      </c>
    </row>
    <row r="53" spans="1:9" ht="12.75" customHeight="1" x14ac:dyDescent="0.2">
      <c r="A53" s="356" t="s">
        <v>259</v>
      </c>
      <c r="B53" s="357"/>
      <c r="C53" s="357"/>
      <c r="D53" s="357"/>
      <c r="E53" s="357"/>
      <c r="F53" s="358"/>
      <c r="G53" s="22">
        <v>44</v>
      </c>
      <c r="H53" s="52">
        <v>0</v>
      </c>
      <c r="I53" s="52">
        <v>0</v>
      </c>
    </row>
    <row r="54" spans="1:9" ht="27.6" customHeight="1" x14ac:dyDescent="0.2">
      <c r="A54" s="344" t="s">
        <v>260</v>
      </c>
      <c r="B54" s="345"/>
      <c r="C54" s="345"/>
      <c r="D54" s="345"/>
      <c r="E54" s="345"/>
      <c r="F54" s="346"/>
      <c r="G54" s="17">
        <v>45</v>
      </c>
      <c r="H54" s="53">
        <f>H49+H50+H51+H52+H53</f>
        <v>-11857550</v>
      </c>
      <c r="I54" s="53">
        <f>I49+I50+I51+I52+I53</f>
        <v>-4726394</v>
      </c>
    </row>
    <row r="55" spans="1:9" ht="27.6" customHeight="1" x14ac:dyDescent="0.2">
      <c r="A55" s="359" t="s">
        <v>261</v>
      </c>
      <c r="B55" s="360"/>
      <c r="C55" s="360"/>
      <c r="D55" s="360"/>
      <c r="E55" s="360"/>
      <c r="F55" s="361"/>
      <c r="G55" s="17">
        <v>46</v>
      </c>
      <c r="H55" s="53">
        <f>H48+H54</f>
        <v>-1431596</v>
      </c>
      <c r="I55" s="53">
        <f>I48+I54</f>
        <v>2823606</v>
      </c>
    </row>
    <row r="56" spans="1:9" x14ac:dyDescent="0.2">
      <c r="A56" s="295" t="s">
        <v>262</v>
      </c>
      <c r="B56" s="296"/>
      <c r="C56" s="296"/>
      <c r="D56" s="296"/>
      <c r="E56" s="296"/>
      <c r="F56" s="297"/>
      <c r="G56" s="22">
        <v>47</v>
      </c>
      <c r="H56" s="52">
        <v>0</v>
      </c>
      <c r="I56" s="52">
        <v>0</v>
      </c>
    </row>
    <row r="57" spans="1:9" ht="27" customHeight="1" x14ac:dyDescent="0.2">
      <c r="A57" s="359" t="s">
        <v>263</v>
      </c>
      <c r="B57" s="360"/>
      <c r="C57" s="360"/>
      <c r="D57" s="360"/>
      <c r="E57" s="360"/>
      <c r="F57" s="361"/>
      <c r="G57" s="17">
        <v>48</v>
      </c>
      <c r="H57" s="53">
        <f>H27+H42+H55+H56</f>
        <v>-1582554.0999999996</v>
      </c>
      <c r="I57" s="53">
        <f>I27+I42+I55+I56</f>
        <v>2001315</v>
      </c>
    </row>
    <row r="58" spans="1:9" ht="15.6" customHeight="1" x14ac:dyDescent="0.2">
      <c r="A58" s="362" t="s">
        <v>264</v>
      </c>
      <c r="B58" s="363"/>
      <c r="C58" s="363"/>
      <c r="D58" s="363"/>
      <c r="E58" s="363"/>
      <c r="F58" s="364"/>
      <c r="G58" s="22">
        <v>49</v>
      </c>
      <c r="H58" s="52">
        <v>1720749</v>
      </c>
      <c r="I58" s="52">
        <v>138195</v>
      </c>
    </row>
    <row r="59" spans="1:9" ht="28.9" customHeight="1" x14ac:dyDescent="0.2">
      <c r="A59" s="347" t="s">
        <v>265</v>
      </c>
      <c r="B59" s="348"/>
      <c r="C59" s="348"/>
      <c r="D59" s="348"/>
      <c r="E59" s="348"/>
      <c r="F59" s="349"/>
      <c r="G59" s="18">
        <v>50</v>
      </c>
      <c r="H59" s="54">
        <f>H57+H58</f>
        <v>138194.90000000037</v>
      </c>
      <c r="I59" s="54">
        <f>I57+I58</f>
        <v>2139510</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H66" sqref="H66"/>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43" t="s">
        <v>266</v>
      </c>
      <c r="B1" s="371"/>
      <c r="C1" s="371"/>
      <c r="D1" s="371"/>
      <c r="E1" s="371"/>
      <c r="F1" s="371"/>
      <c r="G1" s="371"/>
      <c r="H1" s="371"/>
      <c r="I1" s="371"/>
    </row>
    <row r="2" spans="1:9" ht="12.75" customHeight="1" x14ac:dyDescent="0.2">
      <c r="A2" s="342" t="s">
        <v>409</v>
      </c>
      <c r="B2" s="301"/>
      <c r="C2" s="301"/>
      <c r="D2" s="301"/>
      <c r="E2" s="301"/>
      <c r="F2" s="301"/>
      <c r="G2" s="301"/>
      <c r="H2" s="301"/>
      <c r="I2" s="301"/>
    </row>
    <row r="3" spans="1:9" x14ac:dyDescent="0.2">
      <c r="A3" s="373" t="s">
        <v>361</v>
      </c>
      <c r="B3" s="381"/>
      <c r="C3" s="381"/>
      <c r="D3" s="381"/>
      <c r="E3" s="381"/>
      <c r="F3" s="381"/>
      <c r="G3" s="381"/>
      <c r="H3" s="381"/>
      <c r="I3" s="381"/>
    </row>
    <row r="4" spans="1:9" x14ac:dyDescent="0.2">
      <c r="A4" s="372" t="s">
        <v>410</v>
      </c>
      <c r="B4" s="308"/>
      <c r="C4" s="308"/>
      <c r="D4" s="308"/>
      <c r="E4" s="308"/>
      <c r="F4" s="308"/>
      <c r="G4" s="308"/>
      <c r="H4" s="308"/>
      <c r="I4" s="309"/>
    </row>
    <row r="5" spans="1:9" ht="34.5" thickBot="1" x14ac:dyDescent="0.25">
      <c r="A5" s="375" t="s">
        <v>2</v>
      </c>
      <c r="B5" s="376"/>
      <c r="C5" s="376"/>
      <c r="D5" s="376"/>
      <c r="E5" s="376"/>
      <c r="F5" s="377"/>
      <c r="G5" s="12" t="s">
        <v>115</v>
      </c>
      <c r="H5" s="46" t="s">
        <v>377</v>
      </c>
      <c r="I5" s="46" t="s">
        <v>353</v>
      </c>
    </row>
    <row r="6" spans="1:9" x14ac:dyDescent="0.2">
      <c r="A6" s="378">
        <v>1</v>
      </c>
      <c r="B6" s="379"/>
      <c r="C6" s="379"/>
      <c r="D6" s="379"/>
      <c r="E6" s="379"/>
      <c r="F6" s="380"/>
      <c r="G6" s="14">
        <v>2</v>
      </c>
      <c r="H6" s="20" t="s">
        <v>215</v>
      </c>
      <c r="I6" s="20" t="s">
        <v>216</v>
      </c>
    </row>
    <row r="7" spans="1:9" x14ac:dyDescent="0.2">
      <c r="A7" s="350" t="s">
        <v>217</v>
      </c>
      <c r="B7" s="385"/>
      <c r="C7" s="385"/>
      <c r="D7" s="385"/>
      <c r="E7" s="385"/>
      <c r="F7" s="385"/>
      <c r="G7" s="385"/>
      <c r="H7" s="385"/>
      <c r="I7" s="386"/>
    </row>
    <row r="8" spans="1:9" x14ac:dyDescent="0.2">
      <c r="A8" s="387" t="s">
        <v>267</v>
      </c>
      <c r="B8" s="387"/>
      <c r="C8" s="387"/>
      <c r="D8" s="387"/>
      <c r="E8" s="387"/>
      <c r="F8" s="387"/>
      <c r="G8" s="15">
        <v>1</v>
      </c>
      <c r="H8" s="51">
        <v>0</v>
      </c>
      <c r="I8" s="51">
        <v>0</v>
      </c>
    </row>
    <row r="9" spans="1:9" x14ac:dyDescent="0.2">
      <c r="A9" s="332" t="s">
        <v>268</v>
      </c>
      <c r="B9" s="332"/>
      <c r="C9" s="332"/>
      <c r="D9" s="332"/>
      <c r="E9" s="332"/>
      <c r="F9" s="332"/>
      <c r="G9" s="16">
        <v>2</v>
      </c>
      <c r="H9" s="52">
        <v>0</v>
      </c>
      <c r="I9" s="52">
        <v>0</v>
      </c>
    </row>
    <row r="10" spans="1:9" x14ac:dyDescent="0.2">
      <c r="A10" s="332" t="s">
        <v>269</v>
      </c>
      <c r="B10" s="332"/>
      <c r="C10" s="332"/>
      <c r="D10" s="332"/>
      <c r="E10" s="332"/>
      <c r="F10" s="332"/>
      <c r="G10" s="16">
        <v>3</v>
      </c>
      <c r="H10" s="52">
        <v>0</v>
      </c>
      <c r="I10" s="52">
        <v>0</v>
      </c>
    </row>
    <row r="11" spans="1:9" x14ac:dyDescent="0.2">
      <c r="A11" s="332" t="s">
        <v>270</v>
      </c>
      <c r="B11" s="332"/>
      <c r="C11" s="332"/>
      <c r="D11" s="332"/>
      <c r="E11" s="332"/>
      <c r="F11" s="332"/>
      <c r="G11" s="16">
        <v>4</v>
      </c>
      <c r="H11" s="52">
        <v>0</v>
      </c>
      <c r="I11" s="52">
        <v>0</v>
      </c>
    </row>
    <row r="12" spans="1:9" x14ac:dyDescent="0.2">
      <c r="A12" s="332" t="s">
        <v>271</v>
      </c>
      <c r="B12" s="332"/>
      <c r="C12" s="332"/>
      <c r="D12" s="332"/>
      <c r="E12" s="332"/>
      <c r="F12" s="332"/>
      <c r="G12" s="16">
        <v>5</v>
      </c>
      <c r="H12" s="52">
        <v>0</v>
      </c>
      <c r="I12" s="52">
        <v>0</v>
      </c>
    </row>
    <row r="13" spans="1:9" x14ac:dyDescent="0.2">
      <c r="A13" s="332" t="s">
        <v>272</v>
      </c>
      <c r="B13" s="332"/>
      <c r="C13" s="332"/>
      <c r="D13" s="332"/>
      <c r="E13" s="332"/>
      <c r="F13" s="332"/>
      <c r="G13" s="16">
        <v>6</v>
      </c>
      <c r="H13" s="52">
        <v>0</v>
      </c>
      <c r="I13" s="52">
        <v>0</v>
      </c>
    </row>
    <row r="14" spans="1:9" x14ac:dyDescent="0.2">
      <c r="A14" s="332" t="s">
        <v>273</v>
      </c>
      <c r="B14" s="332"/>
      <c r="C14" s="332"/>
      <c r="D14" s="332"/>
      <c r="E14" s="332"/>
      <c r="F14" s="332"/>
      <c r="G14" s="16">
        <v>7</v>
      </c>
      <c r="H14" s="52">
        <v>0</v>
      </c>
      <c r="I14" s="52">
        <v>0</v>
      </c>
    </row>
    <row r="15" spans="1:9" x14ac:dyDescent="0.2">
      <c r="A15" s="332" t="s">
        <v>274</v>
      </c>
      <c r="B15" s="332"/>
      <c r="C15" s="332"/>
      <c r="D15" s="332"/>
      <c r="E15" s="332"/>
      <c r="F15" s="332"/>
      <c r="G15" s="16">
        <v>8</v>
      </c>
      <c r="H15" s="52">
        <v>0</v>
      </c>
      <c r="I15" s="52">
        <v>0</v>
      </c>
    </row>
    <row r="16" spans="1:9" x14ac:dyDescent="0.2">
      <c r="A16" s="323" t="s">
        <v>275</v>
      </c>
      <c r="B16" s="323"/>
      <c r="C16" s="323"/>
      <c r="D16" s="323"/>
      <c r="E16" s="323"/>
      <c r="F16" s="323"/>
      <c r="G16" s="17">
        <v>9</v>
      </c>
      <c r="H16" s="53">
        <f>SUM(H8:H15)</f>
        <v>0</v>
      </c>
      <c r="I16" s="53">
        <f>SUM(I8:I15)</f>
        <v>0</v>
      </c>
    </row>
    <row r="17" spans="1:9" x14ac:dyDescent="0.2">
      <c r="A17" s="332" t="s">
        <v>276</v>
      </c>
      <c r="B17" s="332"/>
      <c r="C17" s="332"/>
      <c r="D17" s="332"/>
      <c r="E17" s="332"/>
      <c r="F17" s="332"/>
      <c r="G17" s="16">
        <v>10</v>
      </c>
      <c r="H17" s="52">
        <v>0</v>
      </c>
      <c r="I17" s="52">
        <v>0</v>
      </c>
    </row>
    <row r="18" spans="1:9" x14ac:dyDescent="0.2">
      <c r="A18" s="332" t="s">
        <v>277</v>
      </c>
      <c r="B18" s="332"/>
      <c r="C18" s="332"/>
      <c r="D18" s="332"/>
      <c r="E18" s="332"/>
      <c r="F18" s="332"/>
      <c r="G18" s="16">
        <v>11</v>
      </c>
      <c r="H18" s="52">
        <v>0</v>
      </c>
      <c r="I18" s="52">
        <v>0</v>
      </c>
    </row>
    <row r="19" spans="1:9" ht="25.9" customHeight="1" x14ac:dyDescent="0.2">
      <c r="A19" s="384" t="s">
        <v>278</v>
      </c>
      <c r="B19" s="384"/>
      <c r="C19" s="384"/>
      <c r="D19" s="384"/>
      <c r="E19" s="384"/>
      <c r="F19" s="384"/>
      <c r="G19" s="18">
        <v>12</v>
      </c>
      <c r="H19" s="54">
        <f>H16+H17+H18</f>
        <v>0</v>
      </c>
      <c r="I19" s="54">
        <f>I16+I17+I18</f>
        <v>0</v>
      </c>
    </row>
    <row r="20" spans="1:9" x14ac:dyDescent="0.2">
      <c r="A20" s="350" t="s">
        <v>235</v>
      </c>
      <c r="B20" s="385"/>
      <c r="C20" s="385"/>
      <c r="D20" s="385"/>
      <c r="E20" s="385"/>
      <c r="F20" s="385"/>
      <c r="G20" s="385"/>
      <c r="H20" s="385"/>
      <c r="I20" s="386"/>
    </row>
    <row r="21" spans="1:9" ht="26.45" customHeight="1" x14ac:dyDescent="0.2">
      <c r="A21" s="387" t="s">
        <v>279</v>
      </c>
      <c r="B21" s="387"/>
      <c r="C21" s="387"/>
      <c r="D21" s="387"/>
      <c r="E21" s="387"/>
      <c r="F21" s="387"/>
      <c r="G21" s="15">
        <v>13</v>
      </c>
      <c r="H21" s="51">
        <v>0</v>
      </c>
      <c r="I21" s="51">
        <v>0</v>
      </c>
    </row>
    <row r="22" spans="1:9" x14ac:dyDescent="0.2">
      <c r="A22" s="332" t="s">
        <v>280</v>
      </c>
      <c r="B22" s="332"/>
      <c r="C22" s="332"/>
      <c r="D22" s="332"/>
      <c r="E22" s="332"/>
      <c r="F22" s="332"/>
      <c r="G22" s="16">
        <v>14</v>
      </c>
      <c r="H22" s="52">
        <v>0</v>
      </c>
      <c r="I22" s="52">
        <v>0</v>
      </c>
    </row>
    <row r="23" spans="1:9" x14ac:dyDescent="0.2">
      <c r="A23" s="332" t="s">
        <v>281</v>
      </c>
      <c r="B23" s="332"/>
      <c r="C23" s="332"/>
      <c r="D23" s="332"/>
      <c r="E23" s="332"/>
      <c r="F23" s="332"/>
      <c r="G23" s="16">
        <v>15</v>
      </c>
      <c r="H23" s="52">
        <v>0</v>
      </c>
      <c r="I23" s="52">
        <v>0</v>
      </c>
    </row>
    <row r="24" spans="1:9" x14ac:dyDescent="0.2">
      <c r="A24" s="332" t="s">
        <v>282</v>
      </c>
      <c r="B24" s="332"/>
      <c r="C24" s="332"/>
      <c r="D24" s="332"/>
      <c r="E24" s="332"/>
      <c r="F24" s="332"/>
      <c r="G24" s="16">
        <v>16</v>
      </c>
      <c r="H24" s="52">
        <v>0</v>
      </c>
      <c r="I24" s="52">
        <v>0</v>
      </c>
    </row>
    <row r="25" spans="1:9" x14ac:dyDescent="0.2">
      <c r="A25" s="332" t="s">
        <v>283</v>
      </c>
      <c r="B25" s="332"/>
      <c r="C25" s="332"/>
      <c r="D25" s="332"/>
      <c r="E25" s="332"/>
      <c r="F25" s="332"/>
      <c r="G25" s="16">
        <v>17</v>
      </c>
      <c r="H25" s="52">
        <v>0</v>
      </c>
      <c r="I25" s="52">
        <v>0</v>
      </c>
    </row>
    <row r="26" spans="1:9" x14ac:dyDescent="0.2">
      <c r="A26" s="332" t="s">
        <v>284</v>
      </c>
      <c r="B26" s="332"/>
      <c r="C26" s="332"/>
      <c r="D26" s="332"/>
      <c r="E26" s="332"/>
      <c r="F26" s="332"/>
      <c r="G26" s="16">
        <v>18</v>
      </c>
      <c r="H26" s="52">
        <v>0</v>
      </c>
      <c r="I26" s="52">
        <v>0</v>
      </c>
    </row>
    <row r="27" spans="1:9" ht="25.15" customHeight="1" x14ac:dyDescent="0.2">
      <c r="A27" s="323" t="s">
        <v>285</v>
      </c>
      <c r="B27" s="323"/>
      <c r="C27" s="323"/>
      <c r="D27" s="323"/>
      <c r="E27" s="323"/>
      <c r="F27" s="323"/>
      <c r="G27" s="17">
        <v>19</v>
      </c>
      <c r="H27" s="53">
        <f>SUM(H21:H26)</f>
        <v>0</v>
      </c>
      <c r="I27" s="53">
        <f>SUM(I21:I26)</f>
        <v>0</v>
      </c>
    </row>
    <row r="28" spans="1:9" ht="21" customHeight="1" x14ac:dyDescent="0.2">
      <c r="A28" s="332" t="s">
        <v>286</v>
      </c>
      <c r="B28" s="332"/>
      <c r="C28" s="332"/>
      <c r="D28" s="332"/>
      <c r="E28" s="332"/>
      <c r="F28" s="332"/>
      <c r="G28" s="16">
        <v>20</v>
      </c>
      <c r="H28" s="52">
        <v>0</v>
      </c>
      <c r="I28" s="52">
        <v>0</v>
      </c>
    </row>
    <row r="29" spans="1:9" x14ac:dyDescent="0.2">
      <c r="A29" s="332" t="s">
        <v>287</v>
      </c>
      <c r="B29" s="332"/>
      <c r="C29" s="332"/>
      <c r="D29" s="332"/>
      <c r="E29" s="332"/>
      <c r="F29" s="332"/>
      <c r="G29" s="16">
        <v>21</v>
      </c>
      <c r="H29" s="52">
        <v>0</v>
      </c>
      <c r="I29" s="52">
        <v>0</v>
      </c>
    </row>
    <row r="30" spans="1:9" x14ac:dyDescent="0.2">
      <c r="A30" s="332" t="s">
        <v>288</v>
      </c>
      <c r="B30" s="332"/>
      <c r="C30" s="332"/>
      <c r="D30" s="332"/>
      <c r="E30" s="332"/>
      <c r="F30" s="332"/>
      <c r="G30" s="16">
        <v>22</v>
      </c>
      <c r="H30" s="52">
        <v>0</v>
      </c>
      <c r="I30" s="52">
        <v>0</v>
      </c>
    </row>
    <row r="31" spans="1:9" x14ac:dyDescent="0.2">
      <c r="A31" s="332" t="s">
        <v>289</v>
      </c>
      <c r="B31" s="332"/>
      <c r="C31" s="332"/>
      <c r="D31" s="332"/>
      <c r="E31" s="332"/>
      <c r="F31" s="332"/>
      <c r="G31" s="16">
        <v>23</v>
      </c>
      <c r="H31" s="52">
        <v>0</v>
      </c>
      <c r="I31" s="52">
        <v>0</v>
      </c>
    </row>
    <row r="32" spans="1:9" x14ac:dyDescent="0.2">
      <c r="A32" s="332" t="s">
        <v>290</v>
      </c>
      <c r="B32" s="332"/>
      <c r="C32" s="332"/>
      <c r="D32" s="332"/>
      <c r="E32" s="332"/>
      <c r="F32" s="332"/>
      <c r="G32" s="16">
        <v>24</v>
      </c>
      <c r="H32" s="52">
        <v>0</v>
      </c>
      <c r="I32" s="52">
        <v>0</v>
      </c>
    </row>
    <row r="33" spans="1:9" ht="28.9" customHeight="1" x14ac:dyDescent="0.2">
      <c r="A33" s="323" t="s">
        <v>291</v>
      </c>
      <c r="B33" s="323"/>
      <c r="C33" s="323"/>
      <c r="D33" s="323"/>
      <c r="E33" s="323"/>
      <c r="F33" s="323"/>
      <c r="G33" s="17">
        <v>25</v>
      </c>
      <c r="H33" s="53">
        <f>SUM(H28:H32)</f>
        <v>0</v>
      </c>
      <c r="I33" s="53">
        <f>SUM(I28:I32)</f>
        <v>0</v>
      </c>
    </row>
    <row r="34" spans="1:9" ht="26.45" customHeight="1" x14ac:dyDescent="0.2">
      <c r="A34" s="384" t="s">
        <v>292</v>
      </c>
      <c r="B34" s="384"/>
      <c r="C34" s="384"/>
      <c r="D34" s="384"/>
      <c r="E34" s="384"/>
      <c r="F34" s="384"/>
      <c r="G34" s="18">
        <v>26</v>
      </c>
      <c r="H34" s="54">
        <f>H27+H33</f>
        <v>0</v>
      </c>
      <c r="I34" s="54">
        <f>I27+I33</f>
        <v>0</v>
      </c>
    </row>
    <row r="35" spans="1:9" x14ac:dyDescent="0.2">
      <c r="A35" s="350" t="s">
        <v>250</v>
      </c>
      <c r="B35" s="385"/>
      <c r="C35" s="385"/>
      <c r="D35" s="385"/>
      <c r="E35" s="385"/>
      <c r="F35" s="385"/>
      <c r="G35" s="385">
        <v>0</v>
      </c>
      <c r="H35" s="385"/>
      <c r="I35" s="386"/>
    </row>
    <row r="36" spans="1:9" x14ac:dyDescent="0.2">
      <c r="A36" s="388" t="s">
        <v>293</v>
      </c>
      <c r="B36" s="388"/>
      <c r="C36" s="388"/>
      <c r="D36" s="388"/>
      <c r="E36" s="388"/>
      <c r="F36" s="388"/>
      <c r="G36" s="15">
        <v>27</v>
      </c>
      <c r="H36" s="51">
        <v>0</v>
      </c>
      <c r="I36" s="51">
        <v>0</v>
      </c>
    </row>
    <row r="37" spans="1:9" ht="21.6" customHeight="1" x14ac:dyDescent="0.2">
      <c r="A37" s="275" t="s">
        <v>294</v>
      </c>
      <c r="B37" s="275"/>
      <c r="C37" s="275"/>
      <c r="D37" s="275"/>
      <c r="E37" s="275"/>
      <c r="F37" s="275"/>
      <c r="G37" s="16">
        <v>28</v>
      </c>
      <c r="H37" s="52">
        <v>0</v>
      </c>
      <c r="I37" s="52">
        <v>0</v>
      </c>
    </row>
    <row r="38" spans="1:9" x14ac:dyDescent="0.2">
      <c r="A38" s="275" t="s">
        <v>295</v>
      </c>
      <c r="B38" s="275"/>
      <c r="C38" s="275"/>
      <c r="D38" s="275"/>
      <c r="E38" s="275"/>
      <c r="F38" s="275"/>
      <c r="G38" s="16">
        <v>29</v>
      </c>
      <c r="H38" s="52">
        <v>0</v>
      </c>
      <c r="I38" s="52">
        <v>0</v>
      </c>
    </row>
    <row r="39" spans="1:9" x14ac:dyDescent="0.2">
      <c r="A39" s="275" t="s">
        <v>296</v>
      </c>
      <c r="B39" s="275"/>
      <c r="C39" s="275"/>
      <c r="D39" s="275"/>
      <c r="E39" s="275"/>
      <c r="F39" s="275"/>
      <c r="G39" s="16">
        <v>30</v>
      </c>
      <c r="H39" s="52">
        <v>0</v>
      </c>
      <c r="I39" s="52">
        <v>0</v>
      </c>
    </row>
    <row r="40" spans="1:9" ht="26.45" customHeight="1" x14ac:dyDescent="0.2">
      <c r="A40" s="323" t="s">
        <v>297</v>
      </c>
      <c r="B40" s="323"/>
      <c r="C40" s="323"/>
      <c r="D40" s="323"/>
      <c r="E40" s="323"/>
      <c r="F40" s="323"/>
      <c r="G40" s="17">
        <v>31</v>
      </c>
      <c r="H40" s="53">
        <f>H39+H38+H37+H36</f>
        <v>0</v>
      </c>
      <c r="I40" s="53">
        <f>I39+I38+I37+I36</f>
        <v>0</v>
      </c>
    </row>
    <row r="41" spans="1:9" ht="22.9" customHeight="1" x14ac:dyDescent="0.2">
      <c r="A41" s="275" t="s">
        <v>298</v>
      </c>
      <c r="B41" s="275"/>
      <c r="C41" s="275"/>
      <c r="D41" s="275"/>
      <c r="E41" s="275"/>
      <c r="F41" s="275"/>
      <c r="G41" s="16">
        <v>32</v>
      </c>
      <c r="H41" s="52">
        <v>0</v>
      </c>
      <c r="I41" s="52">
        <v>0</v>
      </c>
    </row>
    <row r="42" spans="1:9" x14ac:dyDescent="0.2">
      <c r="A42" s="275" t="s">
        <v>299</v>
      </c>
      <c r="B42" s="275"/>
      <c r="C42" s="275"/>
      <c r="D42" s="275"/>
      <c r="E42" s="275"/>
      <c r="F42" s="275"/>
      <c r="G42" s="16">
        <v>33</v>
      </c>
      <c r="H42" s="52">
        <v>0</v>
      </c>
      <c r="I42" s="52">
        <v>0</v>
      </c>
    </row>
    <row r="43" spans="1:9" x14ac:dyDescent="0.2">
      <c r="A43" s="275" t="s">
        <v>300</v>
      </c>
      <c r="B43" s="275"/>
      <c r="C43" s="275"/>
      <c r="D43" s="275"/>
      <c r="E43" s="275"/>
      <c r="F43" s="275"/>
      <c r="G43" s="16">
        <v>34</v>
      </c>
      <c r="H43" s="52">
        <v>0</v>
      </c>
      <c r="I43" s="52">
        <v>0</v>
      </c>
    </row>
    <row r="44" spans="1:9" ht="25.15" customHeight="1" x14ac:dyDescent="0.2">
      <c r="A44" s="275" t="s">
        <v>301</v>
      </c>
      <c r="B44" s="275"/>
      <c r="C44" s="275"/>
      <c r="D44" s="275"/>
      <c r="E44" s="275"/>
      <c r="F44" s="275"/>
      <c r="G44" s="16">
        <v>35</v>
      </c>
      <c r="H44" s="52">
        <v>0</v>
      </c>
      <c r="I44" s="52">
        <v>0</v>
      </c>
    </row>
    <row r="45" spans="1:9" x14ac:dyDescent="0.2">
      <c r="A45" s="275" t="s">
        <v>302</v>
      </c>
      <c r="B45" s="275"/>
      <c r="C45" s="275"/>
      <c r="D45" s="275"/>
      <c r="E45" s="275"/>
      <c r="F45" s="275"/>
      <c r="G45" s="16">
        <v>36</v>
      </c>
      <c r="H45" s="52">
        <v>0</v>
      </c>
      <c r="I45" s="52">
        <v>0</v>
      </c>
    </row>
    <row r="46" spans="1:9" ht="25.15" customHeight="1" x14ac:dyDescent="0.2">
      <c r="A46" s="323" t="s">
        <v>303</v>
      </c>
      <c r="B46" s="323"/>
      <c r="C46" s="323"/>
      <c r="D46" s="323"/>
      <c r="E46" s="323"/>
      <c r="F46" s="323"/>
      <c r="G46" s="17">
        <v>37</v>
      </c>
      <c r="H46" s="53">
        <f>H45+H44+H43+H42+H41</f>
        <v>0</v>
      </c>
      <c r="I46" s="53">
        <f>I45+I44+I43+I42+I41</f>
        <v>0</v>
      </c>
    </row>
    <row r="47" spans="1:9" ht="28.15" customHeight="1" x14ac:dyDescent="0.2">
      <c r="A47" s="326" t="s">
        <v>304</v>
      </c>
      <c r="B47" s="326"/>
      <c r="C47" s="326"/>
      <c r="D47" s="326"/>
      <c r="E47" s="326"/>
      <c r="F47" s="326"/>
      <c r="G47" s="17">
        <v>38</v>
      </c>
      <c r="H47" s="53">
        <f>H46+H40</f>
        <v>0</v>
      </c>
      <c r="I47" s="53">
        <f>I46+I40</f>
        <v>0</v>
      </c>
    </row>
    <row r="48" spans="1:9" x14ac:dyDescent="0.2">
      <c r="A48" s="332" t="s">
        <v>305</v>
      </c>
      <c r="B48" s="332"/>
      <c r="C48" s="332"/>
      <c r="D48" s="332"/>
      <c r="E48" s="332"/>
      <c r="F48" s="332"/>
      <c r="G48" s="16">
        <v>39</v>
      </c>
      <c r="H48" s="52">
        <v>0</v>
      </c>
      <c r="I48" s="52">
        <v>0</v>
      </c>
    </row>
    <row r="49" spans="1:9" ht="24.6" customHeight="1" x14ac:dyDescent="0.2">
      <c r="A49" s="326" t="s">
        <v>306</v>
      </c>
      <c r="B49" s="326"/>
      <c r="C49" s="326"/>
      <c r="D49" s="326"/>
      <c r="E49" s="326"/>
      <c r="F49" s="326"/>
      <c r="G49" s="17">
        <v>40</v>
      </c>
      <c r="H49" s="53">
        <f>H19+H34+H47+H48</f>
        <v>0</v>
      </c>
      <c r="I49" s="53">
        <f>I19+I34+I47+I48</f>
        <v>0</v>
      </c>
    </row>
    <row r="50" spans="1:9" x14ac:dyDescent="0.2">
      <c r="A50" s="383" t="s">
        <v>264</v>
      </c>
      <c r="B50" s="383"/>
      <c r="C50" s="383"/>
      <c r="D50" s="383"/>
      <c r="E50" s="383"/>
      <c r="F50" s="383"/>
      <c r="G50" s="16">
        <v>41</v>
      </c>
      <c r="H50" s="52">
        <v>0</v>
      </c>
      <c r="I50" s="52">
        <v>0</v>
      </c>
    </row>
    <row r="51" spans="1:9" ht="28.9" customHeight="1" x14ac:dyDescent="0.2">
      <c r="A51" s="382" t="s">
        <v>307</v>
      </c>
      <c r="B51" s="382"/>
      <c r="C51" s="382"/>
      <c r="D51" s="382"/>
      <c r="E51" s="382"/>
      <c r="F51" s="38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13" zoomScale="55" zoomScaleNormal="100" zoomScaleSheetLayoutView="55" workbookViewId="0">
      <selection activeCell="G42" sqref="G4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07" t="s">
        <v>308</v>
      </c>
      <c r="B1" s="408"/>
      <c r="C1" s="408"/>
      <c r="D1" s="408"/>
      <c r="E1" s="408"/>
      <c r="F1" s="408"/>
      <c r="G1" s="408"/>
      <c r="H1" s="408"/>
      <c r="I1" s="408"/>
      <c r="J1" s="408"/>
      <c r="K1" s="68"/>
    </row>
    <row r="2" spans="1:23" ht="15.75" x14ac:dyDescent="0.2">
      <c r="A2" s="3"/>
      <c r="B2" s="4"/>
      <c r="C2" s="409" t="s">
        <v>309</v>
      </c>
      <c r="D2" s="409"/>
      <c r="E2" s="5">
        <v>43831</v>
      </c>
      <c r="F2" s="6" t="s">
        <v>0</v>
      </c>
      <c r="G2" s="5">
        <v>44196</v>
      </c>
      <c r="H2" s="70"/>
      <c r="I2" s="70"/>
      <c r="J2" s="70"/>
      <c r="K2" s="71"/>
      <c r="V2" s="72" t="s">
        <v>361</v>
      </c>
    </row>
    <row r="3" spans="1:23" ht="13.5" customHeight="1" thickBot="1" x14ac:dyDescent="0.25">
      <c r="A3" s="410" t="s">
        <v>310</v>
      </c>
      <c r="B3" s="411"/>
      <c r="C3" s="411"/>
      <c r="D3" s="411"/>
      <c r="E3" s="411"/>
      <c r="F3" s="411"/>
      <c r="G3" s="414" t="s">
        <v>3</v>
      </c>
      <c r="H3" s="398" t="s">
        <v>311</v>
      </c>
      <c r="I3" s="398"/>
      <c r="J3" s="398"/>
      <c r="K3" s="398"/>
      <c r="L3" s="398"/>
      <c r="M3" s="398"/>
      <c r="N3" s="398"/>
      <c r="O3" s="398"/>
      <c r="P3" s="398"/>
      <c r="Q3" s="398"/>
      <c r="R3" s="398"/>
      <c r="S3" s="398"/>
      <c r="T3" s="398"/>
      <c r="U3" s="398"/>
      <c r="V3" s="398" t="s">
        <v>312</v>
      </c>
      <c r="W3" s="400" t="s">
        <v>313</v>
      </c>
    </row>
    <row r="4" spans="1:23" ht="57" thickBot="1" x14ac:dyDescent="0.25">
      <c r="A4" s="412"/>
      <c r="B4" s="413"/>
      <c r="C4" s="413"/>
      <c r="D4" s="413"/>
      <c r="E4" s="413"/>
      <c r="F4" s="413"/>
      <c r="G4" s="41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99"/>
      <c r="W4" s="401"/>
    </row>
    <row r="5" spans="1:23" ht="22.5" x14ac:dyDescent="0.2">
      <c r="A5" s="402">
        <v>1</v>
      </c>
      <c r="B5" s="403"/>
      <c r="C5" s="403"/>
      <c r="D5" s="403"/>
      <c r="E5" s="403"/>
      <c r="F5" s="40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404" t="s">
        <v>328</v>
      </c>
      <c r="B6" s="404"/>
      <c r="C6" s="404"/>
      <c r="D6" s="404"/>
      <c r="E6" s="404"/>
      <c r="F6" s="404"/>
      <c r="G6" s="404"/>
      <c r="H6" s="404"/>
      <c r="I6" s="404"/>
      <c r="J6" s="404"/>
      <c r="K6" s="404"/>
      <c r="L6" s="404"/>
      <c r="M6" s="404"/>
      <c r="N6" s="405"/>
      <c r="O6" s="405"/>
      <c r="P6" s="405"/>
      <c r="Q6" s="405"/>
      <c r="R6" s="405"/>
      <c r="S6" s="405"/>
      <c r="T6" s="405"/>
      <c r="U6" s="405"/>
      <c r="V6" s="405"/>
      <c r="W6" s="406"/>
    </row>
    <row r="7" spans="1:23" x14ac:dyDescent="0.2">
      <c r="A7" s="396" t="s">
        <v>378</v>
      </c>
      <c r="B7" s="396"/>
      <c r="C7" s="396"/>
      <c r="D7" s="396"/>
      <c r="E7" s="396"/>
      <c r="F7" s="396"/>
      <c r="G7" s="8">
        <v>1</v>
      </c>
      <c r="H7" s="126">
        <v>96259900</v>
      </c>
      <c r="I7" s="126">
        <v>0</v>
      </c>
      <c r="J7" s="126">
        <v>4812995</v>
      </c>
      <c r="K7" s="126">
        <v>4659600</v>
      </c>
      <c r="L7" s="126">
        <v>4659600</v>
      </c>
      <c r="M7" s="126">
        <v>0</v>
      </c>
      <c r="N7" s="126">
        <v>9967038</v>
      </c>
      <c r="O7" s="126">
        <v>3785313</v>
      </c>
      <c r="P7" s="126">
        <v>0</v>
      </c>
      <c r="Q7" s="126">
        <v>0</v>
      </c>
      <c r="R7" s="126">
        <v>0</v>
      </c>
      <c r="S7" s="126">
        <v>20859024</v>
      </c>
      <c r="T7" s="126">
        <v>2767762</v>
      </c>
      <c r="U7" s="78">
        <f>H7+I7+J7+K7-L7+M7+N7+O7+P7+Q7+R7+S7+T7</f>
        <v>138452032</v>
      </c>
      <c r="V7" s="77">
        <v>0</v>
      </c>
      <c r="W7" s="78">
        <f>U7+V7</f>
        <v>138452032</v>
      </c>
    </row>
    <row r="8" spans="1:23" x14ac:dyDescent="0.2">
      <c r="A8" s="391" t="s">
        <v>329</v>
      </c>
      <c r="B8" s="391"/>
      <c r="C8" s="391"/>
      <c r="D8" s="391"/>
      <c r="E8" s="391"/>
      <c r="F8" s="391"/>
      <c r="G8" s="8">
        <v>2</v>
      </c>
      <c r="H8" s="126">
        <v>0</v>
      </c>
      <c r="I8" s="126">
        <v>0</v>
      </c>
      <c r="J8" s="126">
        <v>0</v>
      </c>
      <c r="K8" s="126">
        <v>0</v>
      </c>
      <c r="L8" s="126">
        <v>0</v>
      </c>
      <c r="M8" s="126">
        <v>0</v>
      </c>
      <c r="N8" s="126">
        <v>0</v>
      </c>
      <c r="O8" s="126">
        <v>0</v>
      </c>
      <c r="P8" s="126">
        <v>0</v>
      </c>
      <c r="Q8" s="126">
        <v>0</v>
      </c>
      <c r="R8" s="126">
        <v>0</v>
      </c>
      <c r="S8" s="126">
        <v>-203</v>
      </c>
      <c r="T8" s="126">
        <v>0</v>
      </c>
      <c r="U8" s="78">
        <f t="shared" ref="U8:U9" si="0">H8+I8+J8+K8-L8+M8+N8+O8+P8+Q8+R8+S8+T8</f>
        <v>-203</v>
      </c>
      <c r="V8" s="77">
        <v>0</v>
      </c>
      <c r="W8" s="78">
        <f t="shared" ref="W8:W9" si="1">U8+V8</f>
        <v>-203</v>
      </c>
    </row>
    <row r="9" spans="1:23" x14ac:dyDescent="0.2">
      <c r="A9" s="391" t="s">
        <v>330</v>
      </c>
      <c r="B9" s="391"/>
      <c r="C9" s="391"/>
      <c r="D9" s="391"/>
      <c r="E9" s="391"/>
      <c r="F9" s="391"/>
      <c r="G9" s="8">
        <v>3</v>
      </c>
      <c r="H9" s="126">
        <v>0</v>
      </c>
      <c r="I9" s="126">
        <v>0</v>
      </c>
      <c r="J9" s="126">
        <v>0</v>
      </c>
      <c r="K9" s="126">
        <v>0</v>
      </c>
      <c r="L9" s="126">
        <v>0</v>
      </c>
      <c r="M9" s="126">
        <v>0</v>
      </c>
      <c r="N9" s="126">
        <v>0</v>
      </c>
      <c r="O9" s="126">
        <v>0</v>
      </c>
      <c r="P9" s="126">
        <v>0</v>
      </c>
      <c r="Q9" s="126">
        <v>0</v>
      </c>
      <c r="R9" s="126">
        <v>0</v>
      </c>
      <c r="S9" s="126">
        <v>-10698498</v>
      </c>
      <c r="T9" s="126">
        <v>0</v>
      </c>
      <c r="U9" s="78">
        <f t="shared" si="0"/>
        <v>-10698498</v>
      </c>
      <c r="V9" s="77">
        <v>0</v>
      </c>
      <c r="W9" s="78">
        <f t="shared" si="1"/>
        <v>-10698498</v>
      </c>
    </row>
    <row r="10" spans="1:23" ht="22.5" customHeight="1" x14ac:dyDescent="0.2">
      <c r="A10" s="397" t="s">
        <v>379</v>
      </c>
      <c r="B10" s="397"/>
      <c r="C10" s="397"/>
      <c r="D10" s="397"/>
      <c r="E10" s="397"/>
      <c r="F10" s="397"/>
      <c r="G10" s="9">
        <v>4</v>
      </c>
      <c r="H10" s="79">
        <f>H7+H8+H9</f>
        <v>96259900</v>
      </c>
      <c r="I10" s="79">
        <f t="shared" ref="I10:W10" si="2">I7+I8+I9</f>
        <v>0</v>
      </c>
      <c r="J10" s="79">
        <f t="shared" si="2"/>
        <v>4812995</v>
      </c>
      <c r="K10" s="79">
        <f t="shared" si="2"/>
        <v>4659600</v>
      </c>
      <c r="L10" s="79">
        <f t="shared" si="2"/>
        <v>4659600</v>
      </c>
      <c r="M10" s="79">
        <f t="shared" si="2"/>
        <v>0</v>
      </c>
      <c r="N10" s="79">
        <f t="shared" si="2"/>
        <v>9967038</v>
      </c>
      <c r="O10" s="79">
        <f t="shared" si="2"/>
        <v>3785313</v>
      </c>
      <c r="P10" s="79">
        <f t="shared" si="2"/>
        <v>0</v>
      </c>
      <c r="Q10" s="79">
        <f t="shared" si="2"/>
        <v>0</v>
      </c>
      <c r="R10" s="79">
        <f t="shared" si="2"/>
        <v>0</v>
      </c>
      <c r="S10" s="79">
        <f t="shared" si="2"/>
        <v>10160323</v>
      </c>
      <c r="T10" s="79">
        <f t="shared" si="2"/>
        <v>2767762</v>
      </c>
      <c r="U10" s="79">
        <f t="shared" si="2"/>
        <v>127753331</v>
      </c>
      <c r="V10" s="79">
        <f t="shared" si="2"/>
        <v>0</v>
      </c>
      <c r="W10" s="79">
        <f t="shared" si="2"/>
        <v>127753331</v>
      </c>
    </row>
    <row r="11" spans="1:23" x14ac:dyDescent="0.2">
      <c r="A11" s="391" t="s">
        <v>331</v>
      </c>
      <c r="B11" s="391"/>
      <c r="C11" s="391"/>
      <c r="D11" s="391"/>
      <c r="E11" s="391"/>
      <c r="F11" s="391"/>
      <c r="G11" s="8">
        <v>5</v>
      </c>
      <c r="H11" s="81">
        <v>0</v>
      </c>
      <c r="I11" s="81">
        <v>0</v>
      </c>
      <c r="J11" s="81">
        <v>0</v>
      </c>
      <c r="K11" s="81">
        <v>0</v>
      </c>
      <c r="L11" s="81">
        <v>0</v>
      </c>
      <c r="M11" s="81">
        <v>0</v>
      </c>
      <c r="N11" s="81">
        <v>0</v>
      </c>
      <c r="O11" s="81">
        <v>0</v>
      </c>
      <c r="P11" s="81">
        <v>0</v>
      </c>
      <c r="Q11" s="81">
        <v>0</v>
      </c>
      <c r="R11" s="81">
        <v>0</v>
      </c>
      <c r="S11" s="81">
        <v>0</v>
      </c>
      <c r="T11" s="127">
        <v>-2264930</v>
      </c>
      <c r="U11" s="78">
        <f>H11+I11+J11+K11-L11+M11+N11+O11+P11+Q11+R11+S11+T11</f>
        <v>-2264930</v>
      </c>
      <c r="V11" s="77">
        <v>0</v>
      </c>
      <c r="W11" s="78">
        <f t="shared" ref="W11:W28" si="3">U11+V11</f>
        <v>-2264930</v>
      </c>
    </row>
    <row r="12" spans="1:23" x14ac:dyDescent="0.2">
      <c r="A12" s="391" t="s">
        <v>332</v>
      </c>
      <c r="B12" s="391"/>
      <c r="C12" s="391"/>
      <c r="D12" s="391"/>
      <c r="E12" s="391"/>
      <c r="F12" s="39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91" t="s">
        <v>333</v>
      </c>
      <c r="B13" s="391"/>
      <c r="C13" s="391"/>
      <c r="D13" s="391"/>
      <c r="E13" s="391"/>
      <c r="F13" s="39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91" t="s">
        <v>334</v>
      </c>
      <c r="B14" s="391"/>
      <c r="C14" s="391"/>
      <c r="D14" s="391"/>
      <c r="E14" s="391"/>
      <c r="F14" s="39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91" t="s">
        <v>335</v>
      </c>
      <c r="B15" s="391"/>
      <c r="C15" s="391"/>
      <c r="D15" s="391"/>
      <c r="E15" s="391"/>
      <c r="F15" s="39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91" t="s">
        <v>336</v>
      </c>
      <c r="B16" s="391"/>
      <c r="C16" s="391"/>
      <c r="D16" s="391"/>
      <c r="E16" s="391"/>
      <c r="F16" s="39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91" t="s">
        <v>337</v>
      </c>
      <c r="B17" s="391"/>
      <c r="C17" s="391"/>
      <c r="D17" s="391"/>
      <c r="E17" s="391"/>
      <c r="F17" s="391"/>
      <c r="G17" s="8">
        <v>11</v>
      </c>
      <c r="H17" s="81">
        <v>0</v>
      </c>
      <c r="I17" s="81">
        <v>0</v>
      </c>
      <c r="J17" s="81">
        <v>0</v>
      </c>
      <c r="K17" s="81">
        <v>0</v>
      </c>
      <c r="L17" s="81">
        <v>0</v>
      </c>
      <c r="M17" s="81">
        <v>0</v>
      </c>
      <c r="N17" s="77">
        <v>0</v>
      </c>
      <c r="O17" s="77">
        <v>0</v>
      </c>
      <c r="P17" s="77">
        <v>0</v>
      </c>
      <c r="Q17" s="77">
        <v>0</v>
      </c>
      <c r="R17" s="77">
        <v>0</v>
      </c>
      <c r="S17" s="77">
        <v>0</v>
      </c>
      <c r="T17" s="77">
        <v>1795800</v>
      </c>
      <c r="U17" s="78">
        <f t="shared" si="4"/>
        <v>1795800</v>
      </c>
      <c r="V17" s="77">
        <v>0</v>
      </c>
      <c r="W17" s="78">
        <f t="shared" si="3"/>
        <v>1795800</v>
      </c>
    </row>
    <row r="18" spans="1:23" x14ac:dyDescent="0.2">
      <c r="A18" s="391" t="s">
        <v>338</v>
      </c>
      <c r="B18" s="391"/>
      <c r="C18" s="391"/>
      <c r="D18" s="391"/>
      <c r="E18" s="391"/>
      <c r="F18" s="39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91" t="s">
        <v>339</v>
      </c>
      <c r="B19" s="391"/>
      <c r="C19" s="391"/>
      <c r="D19" s="391"/>
      <c r="E19" s="391"/>
      <c r="F19" s="39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91" t="s">
        <v>340</v>
      </c>
      <c r="B20" s="391"/>
      <c r="C20" s="391"/>
      <c r="D20" s="391"/>
      <c r="E20" s="391"/>
      <c r="F20" s="39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91" t="s">
        <v>341</v>
      </c>
      <c r="B21" s="391"/>
      <c r="C21" s="391"/>
      <c r="D21" s="391"/>
      <c r="E21" s="391"/>
      <c r="F21" s="391"/>
      <c r="G21" s="8">
        <v>15</v>
      </c>
      <c r="H21" s="129">
        <v>0</v>
      </c>
      <c r="I21" s="129">
        <v>0</v>
      </c>
      <c r="J21" s="129">
        <v>0</v>
      </c>
      <c r="K21" s="129">
        <v>0</v>
      </c>
      <c r="L21" s="129">
        <v>0</v>
      </c>
      <c r="M21" s="129">
        <v>0</v>
      </c>
      <c r="N21" s="129">
        <v>0</v>
      </c>
      <c r="O21" s="129">
        <v>0</v>
      </c>
      <c r="P21" s="129">
        <v>0</v>
      </c>
      <c r="Q21" s="129">
        <v>0</v>
      </c>
      <c r="R21" s="129">
        <v>0</v>
      </c>
      <c r="S21" s="129">
        <v>0</v>
      </c>
      <c r="T21" s="129">
        <v>0</v>
      </c>
      <c r="U21" s="78">
        <f t="shared" si="4"/>
        <v>0</v>
      </c>
      <c r="V21" s="77">
        <v>0</v>
      </c>
      <c r="W21" s="78">
        <f t="shared" si="3"/>
        <v>0</v>
      </c>
    </row>
    <row r="22" spans="1:23" ht="28.5" customHeight="1" x14ac:dyDescent="0.2">
      <c r="A22" s="391" t="s">
        <v>342</v>
      </c>
      <c r="B22" s="391"/>
      <c r="C22" s="391"/>
      <c r="D22" s="391"/>
      <c r="E22" s="391"/>
      <c r="F22" s="391"/>
      <c r="G22" s="8">
        <v>16</v>
      </c>
      <c r="H22" s="129">
        <v>0</v>
      </c>
      <c r="I22" s="129">
        <v>0</v>
      </c>
      <c r="J22" s="129">
        <v>0</v>
      </c>
      <c r="K22" s="129">
        <v>0</v>
      </c>
      <c r="L22" s="129">
        <v>0</v>
      </c>
      <c r="M22" s="129">
        <v>0</v>
      </c>
      <c r="N22" s="129">
        <v>0</v>
      </c>
      <c r="O22" s="129">
        <v>0</v>
      </c>
      <c r="P22" s="129">
        <v>0</v>
      </c>
      <c r="Q22" s="129">
        <v>0</v>
      </c>
      <c r="R22" s="129">
        <v>0</v>
      </c>
      <c r="S22" s="129">
        <v>0</v>
      </c>
      <c r="T22" s="129">
        <v>0</v>
      </c>
      <c r="U22" s="78">
        <f t="shared" si="4"/>
        <v>0</v>
      </c>
      <c r="V22" s="77">
        <v>0</v>
      </c>
      <c r="W22" s="78">
        <f t="shared" si="3"/>
        <v>0</v>
      </c>
    </row>
    <row r="23" spans="1:23" ht="26.25" customHeight="1" x14ac:dyDescent="0.2">
      <c r="A23" s="391" t="s">
        <v>343</v>
      </c>
      <c r="B23" s="391"/>
      <c r="C23" s="391"/>
      <c r="D23" s="391"/>
      <c r="E23" s="391"/>
      <c r="F23" s="391"/>
      <c r="G23" s="8">
        <v>17</v>
      </c>
      <c r="H23" s="129">
        <v>0</v>
      </c>
      <c r="I23" s="129">
        <v>0</v>
      </c>
      <c r="J23" s="129">
        <v>0</v>
      </c>
      <c r="K23" s="129">
        <v>0</v>
      </c>
      <c r="L23" s="129">
        <v>0</v>
      </c>
      <c r="M23" s="129">
        <v>0</v>
      </c>
      <c r="N23" s="129">
        <v>0</v>
      </c>
      <c r="O23" s="129">
        <v>0</v>
      </c>
      <c r="P23" s="129">
        <v>0</v>
      </c>
      <c r="Q23" s="129">
        <v>0</v>
      </c>
      <c r="R23" s="129">
        <v>0</v>
      </c>
      <c r="S23" s="129">
        <v>0</v>
      </c>
      <c r="T23" s="129">
        <v>0</v>
      </c>
      <c r="U23" s="78">
        <f t="shared" si="4"/>
        <v>0</v>
      </c>
      <c r="V23" s="77">
        <v>0</v>
      </c>
      <c r="W23" s="78">
        <f t="shared" si="3"/>
        <v>0</v>
      </c>
    </row>
    <row r="24" spans="1:23" x14ac:dyDescent="0.2">
      <c r="A24" s="391" t="s">
        <v>344</v>
      </c>
      <c r="B24" s="391"/>
      <c r="C24" s="391"/>
      <c r="D24" s="391"/>
      <c r="E24" s="391"/>
      <c r="F24" s="391"/>
      <c r="G24" s="8">
        <v>18</v>
      </c>
      <c r="H24" s="129">
        <v>0</v>
      </c>
      <c r="I24" s="129">
        <v>0</v>
      </c>
      <c r="J24" s="129">
        <v>0</v>
      </c>
      <c r="K24" s="129">
        <v>92640</v>
      </c>
      <c r="L24" s="129">
        <v>92640</v>
      </c>
      <c r="M24" s="129">
        <v>0</v>
      </c>
      <c r="N24" s="129">
        <v>0</v>
      </c>
      <c r="O24" s="129">
        <v>0</v>
      </c>
      <c r="P24" s="129">
        <v>0</v>
      </c>
      <c r="Q24" s="129">
        <v>0</v>
      </c>
      <c r="R24" s="129">
        <v>0</v>
      </c>
      <c r="S24" s="129">
        <v>-92640</v>
      </c>
      <c r="T24" s="129">
        <v>0</v>
      </c>
      <c r="U24" s="78">
        <f t="shared" si="4"/>
        <v>-92640</v>
      </c>
      <c r="V24" s="77">
        <v>0</v>
      </c>
      <c r="W24" s="78">
        <f t="shared" si="3"/>
        <v>-92640</v>
      </c>
    </row>
    <row r="25" spans="1:23" x14ac:dyDescent="0.2">
      <c r="A25" s="391" t="s">
        <v>345</v>
      </c>
      <c r="B25" s="391"/>
      <c r="C25" s="391"/>
      <c r="D25" s="391"/>
      <c r="E25" s="391"/>
      <c r="F25" s="391"/>
      <c r="G25" s="8">
        <v>19</v>
      </c>
      <c r="H25" s="129">
        <v>0</v>
      </c>
      <c r="I25" s="129">
        <v>0</v>
      </c>
      <c r="J25" s="129">
        <v>0</v>
      </c>
      <c r="K25" s="129">
        <v>0</v>
      </c>
      <c r="L25" s="129">
        <v>0</v>
      </c>
      <c r="M25" s="129">
        <v>0</v>
      </c>
      <c r="N25" s="129">
        <v>0</v>
      </c>
      <c r="O25" s="129">
        <v>0</v>
      </c>
      <c r="P25" s="129">
        <v>0</v>
      </c>
      <c r="Q25" s="129">
        <v>0</v>
      </c>
      <c r="R25" s="129">
        <v>0</v>
      </c>
      <c r="S25" s="129">
        <v>0</v>
      </c>
      <c r="T25" s="129">
        <v>0</v>
      </c>
      <c r="U25" s="78">
        <f t="shared" si="4"/>
        <v>0</v>
      </c>
      <c r="V25" s="77">
        <v>0</v>
      </c>
      <c r="W25" s="78">
        <f t="shared" si="3"/>
        <v>0</v>
      </c>
    </row>
    <row r="26" spans="1:23" x14ac:dyDescent="0.2">
      <c r="A26" s="391" t="s">
        <v>346</v>
      </c>
      <c r="B26" s="391"/>
      <c r="C26" s="391"/>
      <c r="D26" s="391"/>
      <c r="E26" s="391"/>
      <c r="F26" s="391"/>
      <c r="G26" s="8">
        <v>20</v>
      </c>
      <c r="H26" s="129">
        <v>0</v>
      </c>
      <c r="I26" s="129">
        <v>0</v>
      </c>
      <c r="J26" s="129">
        <v>0</v>
      </c>
      <c r="K26" s="129">
        <v>0</v>
      </c>
      <c r="L26" s="129">
        <v>0</v>
      </c>
      <c r="M26" s="129">
        <v>0</v>
      </c>
      <c r="N26" s="129">
        <v>0</v>
      </c>
      <c r="O26" s="129">
        <v>0</v>
      </c>
      <c r="P26" s="129">
        <v>0</v>
      </c>
      <c r="Q26" s="129">
        <v>0</v>
      </c>
      <c r="R26" s="129">
        <v>0</v>
      </c>
      <c r="S26" s="129">
        <v>0</v>
      </c>
      <c r="T26" s="129">
        <v>0</v>
      </c>
      <c r="U26" s="78">
        <f t="shared" si="4"/>
        <v>0</v>
      </c>
      <c r="V26" s="77">
        <v>0</v>
      </c>
      <c r="W26" s="78">
        <f t="shared" si="3"/>
        <v>0</v>
      </c>
    </row>
    <row r="27" spans="1:23" x14ac:dyDescent="0.2">
      <c r="A27" s="391" t="s">
        <v>347</v>
      </c>
      <c r="B27" s="391"/>
      <c r="C27" s="391"/>
      <c r="D27" s="391"/>
      <c r="E27" s="391"/>
      <c r="F27" s="391"/>
      <c r="G27" s="8">
        <v>21</v>
      </c>
      <c r="H27" s="129">
        <v>0</v>
      </c>
      <c r="I27" s="129">
        <v>0</v>
      </c>
      <c r="J27" s="129">
        <v>0</v>
      </c>
      <c r="K27" s="129">
        <v>0</v>
      </c>
      <c r="L27" s="129">
        <v>0</v>
      </c>
      <c r="M27" s="129">
        <v>0</v>
      </c>
      <c r="N27" s="129">
        <v>0</v>
      </c>
      <c r="O27" s="129">
        <v>0</v>
      </c>
      <c r="P27" s="129">
        <v>0</v>
      </c>
      <c r="Q27" s="129">
        <v>0</v>
      </c>
      <c r="R27" s="129">
        <v>0</v>
      </c>
      <c r="S27" s="129">
        <v>2767762</v>
      </c>
      <c r="T27" s="129">
        <v>-2767762</v>
      </c>
      <c r="U27" s="78">
        <f t="shared" si="4"/>
        <v>0</v>
      </c>
      <c r="V27" s="77">
        <v>0</v>
      </c>
      <c r="W27" s="78">
        <f t="shared" si="3"/>
        <v>0</v>
      </c>
    </row>
    <row r="28" spans="1:23" x14ac:dyDescent="0.2">
      <c r="A28" s="391" t="s">
        <v>348</v>
      </c>
      <c r="B28" s="391"/>
      <c r="C28" s="391"/>
      <c r="D28" s="391"/>
      <c r="E28" s="391"/>
      <c r="F28" s="391"/>
      <c r="G28" s="8">
        <v>22</v>
      </c>
      <c r="H28" s="129">
        <v>0</v>
      </c>
      <c r="I28" s="129">
        <v>0</v>
      </c>
      <c r="J28" s="129">
        <v>0</v>
      </c>
      <c r="K28" s="129">
        <v>0</v>
      </c>
      <c r="L28" s="129">
        <v>0</v>
      </c>
      <c r="M28" s="129">
        <v>0</v>
      </c>
      <c r="N28" s="129">
        <v>0</v>
      </c>
      <c r="O28" s="129">
        <v>0</v>
      </c>
      <c r="P28" s="129">
        <v>0</v>
      </c>
      <c r="Q28" s="129">
        <v>0</v>
      </c>
      <c r="R28" s="129">
        <v>0</v>
      </c>
      <c r="S28" s="129">
        <v>0</v>
      </c>
      <c r="T28" s="129">
        <v>0</v>
      </c>
      <c r="U28" s="78">
        <f t="shared" si="4"/>
        <v>0</v>
      </c>
      <c r="V28" s="77">
        <v>0</v>
      </c>
      <c r="W28" s="78">
        <f t="shared" si="3"/>
        <v>0</v>
      </c>
    </row>
    <row r="29" spans="1:23" ht="27.75" customHeight="1" x14ac:dyDescent="0.2">
      <c r="A29" s="392" t="s">
        <v>380</v>
      </c>
      <c r="B29" s="392"/>
      <c r="C29" s="392"/>
      <c r="D29" s="392"/>
      <c r="E29" s="392"/>
      <c r="F29" s="392"/>
      <c r="G29" s="10">
        <v>23</v>
      </c>
      <c r="H29" s="80">
        <f>SUM(H10:H28)</f>
        <v>96259900</v>
      </c>
      <c r="I29" s="80">
        <f t="shared" ref="I29:W29" si="5">SUM(I10:I28)</f>
        <v>0</v>
      </c>
      <c r="J29" s="80">
        <f t="shared" si="5"/>
        <v>4812995</v>
      </c>
      <c r="K29" s="80">
        <f t="shared" si="5"/>
        <v>4752240</v>
      </c>
      <c r="L29" s="80">
        <f t="shared" si="5"/>
        <v>4752240</v>
      </c>
      <c r="M29" s="80">
        <f t="shared" si="5"/>
        <v>0</v>
      </c>
      <c r="N29" s="80">
        <f t="shared" si="5"/>
        <v>9967038</v>
      </c>
      <c r="O29" s="80">
        <f t="shared" si="5"/>
        <v>3785313</v>
      </c>
      <c r="P29" s="80">
        <f t="shared" si="5"/>
        <v>0</v>
      </c>
      <c r="Q29" s="80">
        <f t="shared" si="5"/>
        <v>0</v>
      </c>
      <c r="R29" s="80">
        <f t="shared" si="5"/>
        <v>0</v>
      </c>
      <c r="S29" s="80">
        <f t="shared" si="5"/>
        <v>12835445</v>
      </c>
      <c r="T29" s="80">
        <f t="shared" si="5"/>
        <v>-469130</v>
      </c>
      <c r="U29" s="80">
        <f t="shared" si="5"/>
        <v>127191561</v>
      </c>
      <c r="V29" s="80">
        <f t="shared" si="5"/>
        <v>0</v>
      </c>
      <c r="W29" s="80">
        <f t="shared" si="5"/>
        <v>127191561</v>
      </c>
    </row>
    <row r="30" spans="1:23" x14ac:dyDescent="0.2">
      <c r="A30" s="393" t="s">
        <v>349</v>
      </c>
      <c r="B30" s="394"/>
      <c r="C30" s="394"/>
      <c r="D30" s="394"/>
      <c r="E30" s="394"/>
      <c r="F30" s="394"/>
      <c r="G30" s="394"/>
      <c r="H30" s="394"/>
      <c r="I30" s="394"/>
      <c r="J30" s="394"/>
      <c r="K30" s="394"/>
      <c r="L30" s="394"/>
      <c r="M30" s="394"/>
      <c r="N30" s="394"/>
      <c r="O30" s="394"/>
      <c r="P30" s="394"/>
      <c r="Q30" s="394"/>
      <c r="R30" s="394"/>
      <c r="S30" s="394"/>
      <c r="T30" s="394"/>
      <c r="U30" s="394"/>
      <c r="V30" s="394"/>
      <c r="W30" s="394"/>
    </row>
    <row r="31" spans="1:23" ht="36.75" customHeight="1" x14ac:dyDescent="0.2">
      <c r="A31" s="389" t="s">
        <v>350</v>
      </c>
      <c r="B31" s="389"/>
      <c r="C31" s="389"/>
      <c r="D31" s="389"/>
      <c r="E31" s="389"/>
      <c r="F31" s="389"/>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1795800</v>
      </c>
      <c r="U31" s="79">
        <f t="shared" si="6"/>
        <v>1795800</v>
      </c>
      <c r="V31" s="79">
        <f t="shared" si="6"/>
        <v>0</v>
      </c>
      <c r="W31" s="79">
        <f t="shared" si="6"/>
        <v>1795800</v>
      </c>
    </row>
    <row r="32" spans="1:23" ht="31.5" customHeight="1" x14ac:dyDescent="0.2">
      <c r="A32" s="389" t="s">
        <v>351</v>
      </c>
      <c r="B32" s="389"/>
      <c r="C32" s="389"/>
      <c r="D32" s="389"/>
      <c r="E32" s="389"/>
      <c r="F32" s="389"/>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-469130</v>
      </c>
      <c r="U32" s="79">
        <f t="shared" si="7"/>
        <v>-469130</v>
      </c>
      <c r="V32" s="79">
        <f t="shared" si="7"/>
        <v>0</v>
      </c>
      <c r="W32" s="79">
        <f t="shared" si="7"/>
        <v>-469130</v>
      </c>
    </row>
    <row r="33" spans="1:23" ht="30.75" customHeight="1" x14ac:dyDescent="0.2">
      <c r="A33" s="390" t="s">
        <v>352</v>
      </c>
      <c r="B33" s="390"/>
      <c r="C33" s="390"/>
      <c r="D33" s="390"/>
      <c r="E33" s="390"/>
      <c r="F33" s="390"/>
      <c r="G33" s="10">
        <v>26</v>
      </c>
      <c r="H33" s="80">
        <f>SUM(H21:H28)</f>
        <v>0</v>
      </c>
      <c r="I33" s="80">
        <f t="shared" ref="I33:W33" si="8">SUM(I21:I28)</f>
        <v>0</v>
      </c>
      <c r="J33" s="80">
        <f t="shared" si="8"/>
        <v>0</v>
      </c>
      <c r="K33" s="80">
        <f t="shared" si="8"/>
        <v>92640</v>
      </c>
      <c r="L33" s="80">
        <f t="shared" si="8"/>
        <v>92640</v>
      </c>
      <c r="M33" s="80">
        <f t="shared" si="8"/>
        <v>0</v>
      </c>
      <c r="N33" s="80">
        <f t="shared" si="8"/>
        <v>0</v>
      </c>
      <c r="O33" s="80">
        <f t="shared" si="8"/>
        <v>0</v>
      </c>
      <c r="P33" s="80">
        <f t="shared" si="8"/>
        <v>0</v>
      </c>
      <c r="Q33" s="80">
        <f t="shared" si="8"/>
        <v>0</v>
      </c>
      <c r="R33" s="80">
        <f t="shared" si="8"/>
        <v>0</v>
      </c>
      <c r="S33" s="80">
        <f t="shared" si="8"/>
        <v>2675122</v>
      </c>
      <c r="T33" s="80">
        <f t="shared" si="8"/>
        <v>-2767762</v>
      </c>
      <c r="U33" s="80">
        <f t="shared" si="8"/>
        <v>-92640</v>
      </c>
      <c r="V33" s="80">
        <f t="shared" si="8"/>
        <v>0</v>
      </c>
      <c r="W33" s="80">
        <f t="shared" si="8"/>
        <v>-92640</v>
      </c>
    </row>
    <row r="34" spans="1:23" x14ac:dyDescent="0.2">
      <c r="A34" s="393" t="s">
        <v>353</v>
      </c>
      <c r="B34" s="395"/>
      <c r="C34" s="395"/>
      <c r="D34" s="395"/>
      <c r="E34" s="395"/>
      <c r="F34" s="395"/>
      <c r="G34" s="395"/>
      <c r="H34" s="395"/>
      <c r="I34" s="395"/>
      <c r="J34" s="395"/>
      <c r="K34" s="395"/>
      <c r="L34" s="395"/>
      <c r="M34" s="395"/>
      <c r="N34" s="395"/>
      <c r="O34" s="395"/>
      <c r="P34" s="395"/>
      <c r="Q34" s="395"/>
      <c r="R34" s="395"/>
      <c r="S34" s="395"/>
      <c r="T34" s="395"/>
      <c r="U34" s="395"/>
      <c r="V34" s="395"/>
      <c r="W34" s="395"/>
    </row>
    <row r="35" spans="1:23" x14ac:dyDescent="0.2">
      <c r="A35" s="396" t="s">
        <v>381</v>
      </c>
      <c r="B35" s="396"/>
      <c r="C35" s="396"/>
      <c r="D35" s="396"/>
      <c r="E35" s="396"/>
      <c r="F35" s="396"/>
      <c r="G35" s="8">
        <v>27</v>
      </c>
      <c r="H35" s="77">
        <f>H29</f>
        <v>96259900</v>
      </c>
      <c r="I35" s="77">
        <f t="shared" ref="I35:T35" si="9">I29</f>
        <v>0</v>
      </c>
      <c r="J35" s="77">
        <f t="shared" si="9"/>
        <v>4812995</v>
      </c>
      <c r="K35" s="77">
        <f t="shared" si="9"/>
        <v>4752240</v>
      </c>
      <c r="L35" s="77">
        <f t="shared" si="9"/>
        <v>4752240</v>
      </c>
      <c r="M35" s="77">
        <f t="shared" si="9"/>
        <v>0</v>
      </c>
      <c r="N35" s="77">
        <f t="shared" si="9"/>
        <v>9967038</v>
      </c>
      <c r="O35" s="77">
        <f t="shared" si="9"/>
        <v>3785313</v>
      </c>
      <c r="P35" s="77">
        <f t="shared" si="9"/>
        <v>0</v>
      </c>
      <c r="Q35" s="77">
        <f t="shared" si="9"/>
        <v>0</v>
      </c>
      <c r="R35" s="77">
        <f t="shared" si="9"/>
        <v>0</v>
      </c>
      <c r="S35" s="77">
        <f t="shared" si="9"/>
        <v>12835445</v>
      </c>
      <c r="T35" s="77">
        <f t="shared" si="9"/>
        <v>-469130</v>
      </c>
      <c r="U35" s="78">
        <f t="shared" ref="U35:U37" si="10">H35+I35+J35+K35-L35+M35+N35+O35+P35+Q35+R35+S35+T35</f>
        <v>127191561</v>
      </c>
      <c r="V35" s="77">
        <v>0</v>
      </c>
      <c r="W35" s="78">
        <f t="shared" ref="W35:W37" si="11">U35+V35</f>
        <v>127191561</v>
      </c>
    </row>
    <row r="36" spans="1:23" x14ac:dyDescent="0.2">
      <c r="A36" s="391" t="s">
        <v>329</v>
      </c>
      <c r="B36" s="391"/>
      <c r="C36" s="391"/>
      <c r="D36" s="391"/>
      <c r="E36" s="391"/>
      <c r="F36" s="391"/>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391" t="s">
        <v>330</v>
      </c>
      <c r="B37" s="391"/>
      <c r="C37" s="391"/>
      <c r="D37" s="391"/>
      <c r="E37" s="391"/>
      <c r="F37" s="391"/>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97" t="s">
        <v>382</v>
      </c>
      <c r="B38" s="397"/>
      <c r="C38" s="397"/>
      <c r="D38" s="397"/>
      <c r="E38" s="397"/>
      <c r="F38" s="397"/>
      <c r="G38" s="9">
        <v>30</v>
      </c>
      <c r="H38" s="79">
        <f>H35+H36+H37</f>
        <v>96259900</v>
      </c>
      <c r="I38" s="79">
        <f t="shared" ref="I38:W38" si="12">I35+I36+I37</f>
        <v>0</v>
      </c>
      <c r="J38" s="79">
        <f t="shared" si="12"/>
        <v>4812995</v>
      </c>
      <c r="K38" s="79">
        <f t="shared" si="12"/>
        <v>4752240</v>
      </c>
      <c r="L38" s="79">
        <f t="shared" si="12"/>
        <v>4752240</v>
      </c>
      <c r="M38" s="79">
        <f t="shared" si="12"/>
        <v>0</v>
      </c>
      <c r="N38" s="79">
        <f t="shared" si="12"/>
        <v>9967038</v>
      </c>
      <c r="O38" s="79">
        <f t="shared" si="12"/>
        <v>3785313</v>
      </c>
      <c r="P38" s="79">
        <f t="shared" si="12"/>
        <v>0</v>
      </c>
      <c r="Q38" s="79">
        <f t="shared" si="12"/>
        <v>0</v>
      </c>
      <c r="R38" s="79">
        <f t="shared" si="12"/>
        <v>0</v>
      </c>
      <c r="S38" s="79">
        <f t="shared" si="12"/>
        <v>12835445</v>
      </c>
      <c r="T38" s="79">
        <f t="shared" si="12"/>
        <v>-469130</v>
      </c>
      <c r="U38" s="79">
        <f t="shared" si="12"/>
        <v>127191561</v>
      </c>
      <c r="V38" s="79">
        <f t="shared" si="12"/>
        <v>0</v>
      </c>
      <c r="W38" s="79">
        <f t="shared" si="12"/>
        <v>127191561</v>
      </c>
    </row>
    <row r="39" spans="1:23" x14ac:dyDescent="0.2">
      <c r="A39" s="391" t="s">
        <v>331</v>
      </c>
      <c r="B39" s="391"/>
      <c r="C39" s="391"/>
      <c r="D39" s="391"/>
      <c r="E39" s="391"/>
      <c r="F39" s="391"/>
      <c r="G39" s="8">
        <v>31</v>
      </c>
      <c r="H39" s="81">
        <v>0</v>
      </c>
      <c r="I39" s="81">
        <v>0</v>
      </c>
      <c r="J39" s="81">
        <v>0</v>
      </c>
      <c r="K39" s="81">
        <v>0</v>
      </c>
      <c r="L39" s="81">
        <v>0</v>
      </c>
      <c r="M39" s="81">
        <v>0</v>
      </c>
      <c r="N39" s="81">
        <v>0</v>
      </c>
      <c r="O39" s="81">
        <v>0</v>
      </c>
      <c r="P39" s="81">
        <v>0</v>
      </c>
      <c r="Q39" s="81">
        <v>0</v>
      </c>
      <c r="R39" s="81">
        <v>0</v>
      </c>
      <c r="S39" s="81">
        <v>0</v>
      </c>
      <c r="T39" s="77">
        <v>610563</v>
      </c>
      <c r="U39" s="78">
        <f t="shared" ref="U39:U56" si="13">H39+I39+J39+K39-L39+M39+N39+O39+P39+Q39+R39+S39+T39</f>
        <v>610563</v>
      </c>
      <c r="V39" s="77">
        <v>0</v>
      </c>
      <c r="W39" s="78">
        <f t="shared" ref="W39:W56" si="14">U39+V39</f>
        <v>610563</v>
      </c>
    </row>
    <row r="40" spans="1:23" x14ac:dyDescent="0.2">
      <c r="A40" s="391" t="s">
        <v>332</v>
      </c>
      <c r="B40" s="391"/>
      <c r="C40" s="391"/>
      <c r="D40" s="391"/>
      <c r="E40" s="391"/>
      <c r="F40" s="391"/>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91" t="s">
        <v>354</v>
      </c>
      <c r="B41" s="391"/>
      <c r="C41" s="391"/>
      <c r="D41" s="391"/>
      <c r="E41" s="391"/>
      <c r="F41" s="391"/>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91" t="s">
        <v>334</v>
      </c>
      <c r="B42" s="391"/>
      <c r="C42" s="391"/>
      <c r="D42" s="391"/>
      <c r="E42" s="391"/>
      <c r="F42" s="391"/>
      <c r="G42" s="8">
        <v>34</v>
      </c>
      <c r="H42" s="81">
        <v>0</v>
      </c>
      <c r="I42" s="81">
        <v>0</v>
      </c>
      <c r="J42" s="81">
        <v>0</v>
      </c>
      <c r="K42" s="81">
        <v>0</v>
      </c>
      <c r="L42" s="81">
        <v>0</v>
      </c>
      <c r="M42" s="81">
        <v>0</v>
      </c>
      <c r="N42" s="81">
        <v>0</v>
      </c>
      <c r="O42" s="81">
        <v>0</v>
      </c>
      <c r="P42" s="77">
        <v>0</v>
      </c>
      <c r="Q42" s="81">
        <v>0</v>
      </c>
      <c r="R42" s="81">
        <v>0</v>
      </c>
      <c r="S42" s="77">
        <v>0</v>
      </c>
      <c r="T42" s="77">
        <v>0</v>
      </c>
      <c r="U42" s="78">
        <f t="shared" si="13"/>
        <v>0</v>
      </c>
      <c r="V42" s="77">
        <v>0</v>
      </c>
      <c r="W42" s="78">
        <f t="shared" si="14"/>
        <v>0</v>
      </c>
    </row>
    <row r="43" spans="1:23" ht="21" customHeight="1" x14ac:dyDescent="0.2">
      <c r="A43" s="391" t="s">
        <v>335</v>
      </c>
      <c r="B43" s="391"/>
      <c r="C43" s="391"/>
      <c r="D43" s="391"/>
      <c r="E43" s="391"/>
      <c r="F43" s="391"/>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391" t="s">
        <v>336</v>
      </c>
      <c r="B44" s="391"/>
      <c r="C44" s="391"/>
      <c r="D44" s="391"/>
      <c r="E44" s="391"/>
      <c r="F44" s="391"/>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91" t="s">
        <v>355</v>
      </c>
      <c r="B45" s="391"/>
      <c r="C45" s="391"/>
      <c r="D45" s="391"/>
      <c r="E45" s="391"/>
      <c r="F45" s="391"/>
      <c r="G45" s="8">
        <v>37</v>
      </c>
      <c r="H45" s="81">
        <v>0</v>
      </c>
      <c r="I45" s="81">
        <v>0</v>
      </c>
      <c r="J45" s="81">
        <v>0</v>
      </c>
      <c r="K45" s="81">
        <v>0</v>
      </c>
      <c r="L45" s="81">
        <v>0</v>
      </c>
      <c r="M45" s="81">
        <v>0</v>
      </c>
      <c r="N45" s="77">
        <v>0</v>
      </c>
      <c r="O45" s="77">
        <v>0</v>
      </c>
      <c r="P45" s="77">
        <v>0</v>
      </c>
      <c r="Q45" s="77">
        <v>0</v>
      </c>
      <c r="R45" s="77">
        <v>0</v>
      </c>
      <c r="S45" s="77">
        <v>0</v>
      </c>
      <c r="T45" s="77">
        <v>-4011000</v>
      </c>
      <c r="U45" s="78">
        <f t="shared" si="13"/>
        <v>-4011000</v>
      </c>
      <c r="V45" s="77">
        <v>0</v>
      </c>
      <c r="W45" s="78">
        <f t="shared" si="14"/>
        <v>-4011000</v>
      </c>
    </row>
    <row r="46" spans="1:23" x14ac:dyDescent="0.2">
      <c r="A46" s="391" t="s">
        <v>338</v>
      </c>
      <c r="B46" s="391"/>
      <c r="C46" s="391"/>
      <c r="D46" s="391"/>
      <c r="E46" s="391"/>
      <c r="F46" s="391"/>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91" t="s">
        <v>339</v>
      </c>
      <c r="B47" s="391"/>
      <c r="C47" s="391"/>
      <c r="D47" s="391"/>
      <c r="E47" s="391"/>
      <c r="F47" s="391"/>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91" t="s">
        <v>340</v>
      </c>
      <c r="B48" s="391"/>
      <c r="C48" s="391"/>
      <c r="D48" s="391"/>
      <c r="E48" s="391"/>
      <c r="F48" s="391"/>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ht="24" customHeight="1" x14ac:dyDescent="0.2">
      <c r="A49" s="391" t="s">
        <v>356</v>
      </c>
      <c r="B49" s="391"/>
      <c r="C49" s="391"/>
      <c r="D49" s="391"/>
      <c r="E49" s="391"/>
      <c r="F49" s="39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91" t="s">
        <v>342</v>
      </c>
      <c r="B50" s="391"/>
      <c r="C50" s="391"/>
      <c r="D50" s="391"/>
      <c r="E50" s="391"/>
      <c r="F50" s="391"/>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91" t="s">
        <v>357</v>
      </c>
      <c r="B51" s="391"/>
      <c r="C51" s="391"/>
      <c r="D51" s="391"/>
      <c r="E51" s="391"/>
      <c r="F51" s="391"/>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91" t="s">
        <v>344</v>
      </c>
      <c r="B52" s="391"/>
      <c r="C52" s="391"/>
      <c r="D52" s="391"/>
      <c r="E52" s="391"/>
      <c r="F52" s="391"/>
      <c r="G52" s="8">
        <v>44</v>
      </c>
      <c r="H52" s="77">
        <v>0</v>
      </c>
      <c r="I52" s="77">
        <v>0</v>
      </c>
      <c r="J52" s="77">
        <v>0</v>
      </c>
      <c r="K52" s="77">
        <v>90720</v>
      </c>
      <c r="L52" s="77">
        <v>90720</v>
      </c>
      <c r="M52" s="77">
        <v>0</v>
      </c>
      <c r="N52" s="77">
        <v>0</v>
      </c>
      <c r="O52" s="77">
        <v>0</v>
      </c>
      <c r="P52" s="77">
        <v>0</v>
      </c>
      <c r="Q52" s="77">
        <v>0</v>
      </c>
      <c r="R52" s="77">
        <v>0</v>
      </c>
      <c r="S52" s="77">
        <v>-90720</v>
      </c>
      <c r="T52" s="77">
        <v>0</v>
      </c>
      <c r="U52" s="78">
        <f t="shared" si="13"/>
        <v>-90720</v>
      </c>
      <c r="V52" s="77">
        <v>0</v>
      </c>
      <c r="W52" s="78">
        <f t="shared" si="14"/>
        <v>-90720</v>
      </c>
    </row>
    <row r="53" spans="1:23" x14ac:dyDescent="0.2">
      <c r="A53" s="391" t="s">
        <v>345</v>
      </c>
      <c r="B53" s="391"/>
      <c r="C53" s="391"/>
      <c r="D53" s="391"/>
      <c r="E53" s="391"/>
      <c r="F53" s="391"/>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x14ac:dyDescent="0.2">
      <c r="A54" s="391" t="s">
        <v>346</v>
      </c>
      <c r="B54" s="391"/>
      <c r="C54" s="391"/>
      <c r="D54" s="391"/>
      <c r="E54" s="391"/>
      <c r="F54" s="391"/>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x14ac:dyDescent="0.2">
      <c r="A55" s="391" t="s">
        <v>347</v>
      </c>
      <c r="B55" s="391"/>
      <c r="C55" s="391"/>
      <c r="D55" s="391"/>
      <c r="E55" s="391"/>
      <c r="F55" s="391"/>
      <c r="G55" s="8">
        <v>47</v>
      </c>
      <c r="H55" s="77">
        <v>0</v>
      </c>
      <c r="I55" s="77">
        <v>0</v>
      </c>
      <c r="J55" s="77">
        <v>0</v>
      </c>
      <c r="K55" s="77">
        <v>0</v>
      </c>
      <c r="L55" s="77">
        <v>0</v>
      </c>
      <c r="M55" s="77">
        <v>0</v>
      </c>
      <c r="N55" s="77">
        <v>0</v>
      </c>
      <c r="O55" s="77">
        <v>0</v>
      </c>
      <c r="P55" s="77">
        <v>0</v>
      </c>
      <c r="Q55" s="77">
        <v>0</v>
      </c>
      <c r="R55" s="77">
        <v>0</v>
      </c>
      <c r="S55" s="77">
        <v>-469130</v>
      </c>
      <c r="T55" s="77">
        <v>469130</v>
      </c>
      <c r="U55" s="78">
        <f t="shared" si="13"/>
        <v>0</v>
      </c>
      <c r="V55" s="77">
        <v>0</v>
      </c>
      <c r="W55" s="78">
        <f t="shared" si="14"/>
        <v>0</v>
      </c>
    </row>
    <row r="56" spans="1:23" x14ac:dyDescent="0.2">
      <c r="A56" s="391" t="s">
        <v>348</v>
      </c>
      <c r="B56" s="391"/>
      <c r="C56" s="391"/>
      <c r="D56" s="391"/>
      <c r="E56" s="391"/>
      <c r="F56" s="391"/>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92" t="s">
        <v>383</v>
      </c>
      <c r="B57" s="392"/>
      <c r="C57" s="392"/>
      <c r="D57" s="392"/>
      <c r="E57" s="392"/>
      <c r="F57" s="392"/>
      <c r="G57" s="10">
        <v>49</v>
      </c>
      <c r="H57" s="80">
        <f>SUM(H38:H56)</f>
        <v>96259900</v>
      </c>
      <c r="I57" s="80">
        <f t="shared" ref="I57:W57" si="15">SUM(I38:I56)</f>
        <v>0</v>
      </c>
      <c r="J57" s="80">
        <f t="shared" si="15"/>
        <v>4812995</v>
      </c>
      <c r="K57" s="80">
        <f t="shared" si="15"/>
        <v>4842960</v>
      </c>
      <c r="L57" s="80">
        <f t="shared" si="15"/>
        <v>4842960</v>
      </c>
      <c r="M57" s="80">
        <f t="shared" si="15"/>
        <v>0</v>
      </c>
      <c r="N57" s="80">
        <f t="shared" si="15"/>
        <v>9967038</v>
      </c>
      <c r="O57" s="80">
        <f t="shared" si="15"/>
        <v>3785313</v>
      </c>
      <c r="P57" s="80">
        <f t="shared" si="15"/>
        <v>0</v>
      </c>
      <c r="Q57" s="80">
        <f t="shared" si="15"/>
        <v>0</v>
      </c>
      <c r="R57" s="80">
        <f t="shared" si="15"/>
        <v>0</v>
      </c>
      <c r="S57" s="80">
        <f t="shared" si="15"/>
        <v>12275595</v>
      </c>
      <c r="T57" s="80">
        <f t="shared" si="15"/>
        <v>-3400437</v>
      </c>
      <c r="U57" s="80">
        <f t="shared" si="15"/>
        <v>123700404</v>
      </c>
      <c r="V57" s="80">
        <f t="shared" si="15"/>
        <v>0</v>
      </c>
      <c r="W57" s="80">
        <f t="shared" si="15"/>
        <v>123700404</v>
      </c>
    </row>
    <row r="58" spans="1:23" x14ac:dyDescent="0.2">
      <c r="A58" s="393" t="s">
        <v>349</v>
      </c>
      <c r="B58" s="394"/>
      <c r="C58" s="394"/>
      <c r="D58" s="394"/>
      <c r="E58" s="394"/>
      <c r="F58" s="394"/>
      <c r="G58" s="394"/>
      <c r="H58" s="394"/>
      <c r="I58" s="394"/>
      <c r="J58" s="394"/>
      <c r="K58" s="394"/>
      <c r="L58" s="394"/>
      <c r="M58" s="394"/>
      <c r="N58" s="394"/>
      <c r="O58" s="394"/>
      <c r="P58" s="394"/>
      <c r="Q58" s="394"/>
      <c r="R58" s="394"/>
      <c r="S58" s="394"/>
      <c r="T58" s="394"/>
      <c r="U58" s="394"/>
      <c r="V58" s="394"/>
      <c r="W58" s="394"/>
    </row>
    <row r="59" spans="1:23" ht="31.5" customHeight="1" x14ac:dyDescent="0.2">
      <c r="A59" s="389" t="s">
        <v>358</v>
      </c>
      <c r="B59" s="389"/>
      <c r="C59" s="389"/>
      <c r="D59" s="389"/>
      <c r="E59" s="389"/>
      <c r="F59" s="389"/>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0</v>
      </c>
      <c r="Q59" s="79">
        <f t="shared" si="16"/>
        <v>0</v>
      </c>
      <c r="R59" s="79">
        <f t="shared" si="16"/>
        <v>0</v>
      </c>
      <c r="S59" s="79">
        <f t="shared" si="16"/>
        <v>0</v>
      </c>
      <c r="T59" s="79">
        <f t="shared" si="16"/>
        <v>-4011000</v>
      </c>
      <c r="U59" s="79">
        <f t="shared" si="16"/>
        <v>-4011000</v>
      </c>
      <c r="V59" s="79">
        <f t="shared" si="16"/>
        <v>0</v>
      </c>
      <c r="W59" s="79">
        <f t="shared" si="16"/>
        <v>-4011000</v>
      </c>
    </row>
    <row r="60" spans="1:23" ht="27.75" customHeight="1" x14ac:dyDescent="0.2">
      <c r="A60" s="389" t="s">
        <v>359</v>
      </c>
      <c r="B60" s="389"/>
      <c r="C60" s="389"/>
      <c r="D60" s="389"/>
      <c r="E60" s="389"/>
      <c r="F60" s="389"/>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0</v>
      </c>
      <c r="Q60" s="79">
        <f t="shared" si="17"/>
        <v>0</v>
      </c>
      <c r="R60" s="79">
        <f t="shared" si="17"/>
        <v>0</v>
      </c>
      <c r="S60" s="79">
        <f t="shared" si="17"/>
        <v>0</v>
      </c>
      <c r="T60" s="79">
        <f t="shared" si="17"/>
        <v>-3400437</v>
      </c>
      <c r="U60" s="79">
        <f t="shared" si="17"/>
        <v>-3400437</v>
      </c>
      <c r="V60" s="79">
        <f t="shared" si="17"/>
        <v>0</v>
      </c>
      <c r="W60" s="79">
        <f t="shared" si="17"/>
        <v>-3400437</v>
      </c>
    </row>
    <row r="61" spans="1:23" ht="29.25" customHeight="1" x14ac:dyDescent="0.2">
      <c r="A61" s="390" t="s">
        <v>360</v>
      </c>
      <c r="B61" s="390"/>
      <c r="C61" s="390"/>
      <c r="D61" s="390"/>
      <c r="E61" s="390"/>
      <c r="F61" s="390"/>
      <c r="G61" s="10">
        <v>52</v>
      </c>
      <c r="H61" s="80">
        <f>SUM(H49:H56)</f>
        <v>0</v>
      </c>
      <c r="I61" s="80">
        <f t="shared" ref="I61:W61" si="18">SUM(I49:I56)</f>
        <v>0</v>
      </c>
      <c r="J61" s="80">
        <f t="shared" si="18"/>
        <v>0</v>
      </c>
      <c r="K61" s="80">
        <f t="shared" si="18"/>
        <v>90720</v>
      </c>
      <c r="L61" s="80">
        <f t="shared" si="18"/>
        <v>90720</v>
      </c>
      <c r="M61" s="80">
        <f t="shared" si="18"/>
        <v>0</v>
      </c>
      <c r="N61" s="80">
        <f t="shared" si="18"/>
        <v>0</v>
      </c>
      <c r="O61" s="80">
        <f t="shared" si="18"/>
        <v>0</v>
      </c>
      <c r="P61" s="80">
        <f t="shared" si="18"/>
        <v>0</v>
      </c>
      <c r="Q61" s="80">
        <f t="shared" si="18"/>
        <v>0</v>
      </c>
      <c r="R61" s="80">
        <f t="shared" si="18"/>
        <v>0</v>
      </c>
      <c r="S61" s="80">
        <f t="shared" si="18"/>
        <v>-559850</v>
      </c>
      <c r="T61" s="80">
        <f t="shared" si="18"/>
        <v>469130</v>
      </c>
      <c r="U61" s="80">
        <f t="shared" si="18"/>
        <v>-90720</v>
      </c>
      <c r="V61" s="80">
        <f t="shared" si="18"/>
        <v>0</v>
      </c>
      <c r="W61" s="80">
        <f t="shared" si="18"/>
        <v>-90720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2"/>
  <sheetViews>
    <sheetView topLeftCell="A365" zoomScale="55" zoomScaleNormal="55" workbookViewId="0">
      <selection activeCell="A382" sqref="A382:G434"/>
    </sheetView>
  </sheetViews>
  <sheetFormatPr defaultRowHeight="12.75" x14ac:dyDescent="0.2"/>
  <cols>
    <col min="1" max="1" width="52.42578125" style="119" customWidth="1"/>
    <col min="2" max="2" width="9.140625" style="119"/>
    <col min="3" max="3" width="17.7109375" style="119" customWidth="1"/>
    <col min="4" max="4" width="4.140625" style="119" customWidth="1"/>
    <col min="5" max="5" width="69" style="119" customWidth="1"/>
    <col min="6" max="6" width="8.42578125" style="119" customWidth="1"/>
    <col min="7" max="7" width="20.28515625" style="119" customWidth="1"/>
    <col min="8" max="8" width="4.7109375" style="119" customWidth="1"/>
    <col min="9" max="9" width="10.140625" style="119" bestFit="1" customWidth="1"/>
    <col min="10" max="10" width="10.7109375" style="119" bestFit="1" customWidth="1"/>
    <col min="11" max="11" width="9.140625" style="119"/>
    <col min="12" max="12" width="159.7109375" style="119" customWidth="1"/>
    <col min="13" max="16384" width="9.140625" style="119"/>
  </cols>
  <sheetData>
    <row r="1" spans="1:1" ht="15.75" x14ac:dyDescent="0.25">
      <c r="A1" s="139" t="s">
        <v>451</v>
      </c>
    </row>
    <row r="3" spans="1:1" x14ac:dyDescent="0.2">
      <c r="A3" s="131" t="s">
        <v>501</v>
      </c>
    </row>
    <row r="4" spans="1:1" x14ac:dyDescent="0.2">
      <c r="A4" s="130"/>
    </row>
    <row r="5" spans="1:1" x14ac:dyDescent="0.2">
      <c r="A5" s="131" t="s">
        <v>502</v>
      </c>
    </row>
    <row r="6" spans="1:1" x14ac:dyDescent="0.2">
      <c r="A6" s="131" t="s">
        <v>503</v>
      </c>
    </row>
    <row r="7" spans="1:1" x14ac:dyDescent="0.2">
      <c r="A7" s="130"/>
    </row>
    <row r="8" spans="1:1" x14ac:dyDescent="0.2">
      <c r="A8" s="131" t="s">
        <v>504</v>
      </c>
    </row>
    <row r="9" spans="1:1" x14ac:dyDescent="0.2">
      <c r="A9" s="131" t="s">
        <v>505</v>
      </c>
    </row>
    <row r="10" spans="1:1" x14ac:dyDescent="0.2">
      <c r="A10" s="130"/>
    </row>
    <row r="11" spans="1:1" x14ac:dyDescent="0.2">
      <c r="A11" s="131" t="s">
        <v>506</v>
      </c>
    </row>
    <row r="12" spans="1:1" x14ac:dyDescent="0.2">
      <c r="A12" s="119" t="s">
        <v>507</v>
      </c>
    </row>
    <row r="13" spans="1:1" x14ac:dyDescent="0.2">
      <c r="A13"/>
    </row>
    <row r="14" spans="1:1" ht="14.25" customHeight="1" x14ac:dyDescent="0.2">
      <c r="A14" s="119" t="s">
        <v>508</v>
      </c>
    </row>
    <row r="15" spans="1:1" ht="14.25" customHeight="1" x14ac:dyDescent="0.2"/>
    <row r="16" spans="1:1" ht="14.25" customHeight="1" x14ac:dyDescent="0.2"/>
    <row r="17" spans="1:12" ht="14.25" customHeight="1" x14ac:dyDescent="0.2">
      <c r="A17" s="132" t="s">
        <v>640</v>
      </c>
    </row>
    <row r="18" spans="1:12" ht="14.25" customHeight="1" x14ac:dyDescent="0.2">
      <c r="A18" s="119" t="s">
        <v>639</v>
      </c>
    </row>
    <row r="19" spans="1:12" ht="14.25" customHeight="1" x14ac:dyDescent="0.2">
      <c r="A19" s="119" t="s">
        <v>452</v>
      </c>
      <c r="C19" s="136" t="s">
        <v>438</v>
      </c>
    </row>
    <row r="20" spans="1:12" ht="14.25" customHeight="1" x14ac:dyDescent="0.2">
      <c r="A20" s="119" t="s">
        <v>398</v>
      </c>
      <c r="C20" s="136" t="s">
        <v>487</v>
      </c>
    </row>
    <row r="21" spans="1:12" ht="14.25" customHeight="1" x14ac:dyDescent="0.2">
      <c r="A21" s="119" t="s">
        <v>453</v>
      </c>
      <c r="C21" s="136" t="s">
        <v>454</v>
      </c>
    </row>
    <row r="22" spans="1:12" ht="14.25" customHeight="1" x14ac:dyDescent="0.2">
      <c r="A22" s="119" t="s">
        <v>455</v>
      </c>
      <c r="C22" s="136" t="s">
        <v>456</v>
      </c>
    </row>
    <row r="23" spans="1:12" ht="14.25" customHeight="1" x14ac:dyDescent="0.2">
      <c r="A23" s="119" t="s">
        <v>457</v>
      </c>
      <c r="C23" s="137">
        <v>10000162</v>
      </c>
    </row>
    <row r="24" spans="1:12" ht="14.25" customHeight="1" x14ac:dyDescent="0.2">
      <c r="A24" s="119" t="s">
        <v>458</v>
      </c>
      <c r="C24" s="138">
        <v>92803032010</v>
      </c>
    </row>
    <row r="25" spans="1:12" ht="10.5" customHeight="1" x14ac:dyDescent="0.2">
      <c r="L25" s="124"/>
    </row>
    <row r="26" spans="1:12" ht="14.25" customHeight="1" x14ac:dyDescent="0.2">
      <c r="A26" s="119" t="s">
        <v>509</v>
      </c>
    </row>
    <row r="27" spans="1:12" s="140" customFormat="1" ht="14.25" customHeight="1" x14ac:dyDescent="0.2">
      <c r="A27" s="137" t="s">
        <v>499</v>
      </c>
      <c r="B27" s="166"/>
      <c r="C27" s="166"/>
      <c r="D27" s="166"/>
      <c r="E27" s="166"/>
      <c r="F27" s="166"/>
      <c r="G27" s="166"/>
      <c r="H27" s="208"/>
      <c r="I27" s="208"/>
      <c r="J27" s="208"/>
    </row>
    <row r="28" spans="1:12" s="140" customFormat="1" ht="14.25" customHeight="1" x14ac:dyDescent="0.2">
      <c r="A28" s="141" t="s">
        <v>489</v>
      </c>
      <c r="B28" s="136"/>
      <c r="C28" s="136"/>
      <c r="D28" s="136"/>
      <c r="E28" s="136"/>
      <c r="F28" s="136"/>
      <c r="G28" s="136"/>
      <c r="H28" s="136"/>
      <c r="I28" s="136"/>
      <c r="J28" s="136"/>
    </row>
    <row r="30" spans="1:12" x14ac:dyDescent="0.2">
      <c r="A30" s="148" t="s">
        <v>549</v>
      </c>
    </row>
    <row r="31" spans="1:12" x14ac:dyDescent="0.2">
      <c r="A31" s="148" t="s">
        <v>550</v>
      </c>
    </row>
    <row r="32" spans="1:12" s="140" customFormat="1" x14ac:dyDescent="0.2">
      <c r="A32" s="141" t="s">
        <v>489</v>
      </c>
    </row>
    <row r="33" spans="1:6" x14ac:dyDescent="0.2">
      <c r="A33" s="135"/>
    </row>
    <row r="34" spans="1:6" x14ac:dyDescent="0.2">
      <c r="A34" s="147" t="s">
        <v>510</v>
      </c>
    </row>
    <row r="35" spans="1:6" x14ac:dyDescent="0.2">
      <c r="A35" s="120" t="s">
        <v>511</v>
      </c>
    </row>
    <row r="36" spans="1:6" s="140" customFormat="1" x14ac:dyDescent="0.2">
      <c r="A36" s="142" t="s">
        <v>459</v>
      </c>
    </row>
    <row r="38" spans="1:6" x14ac:dyDescent="0.2">
      <c r="A38" s="119" t="s">
        <v>512</v>
      </c>
    </row>
    <row r="39" spans="1:6" x14ac:dyDescent="0.2">
      <c r="A39" s="141" t="s">
        <v>490</v>
      </c>
      <c r="B39" s="125"/>
      <c r="C39" s="125"/>
      <c r="D39" s="125"/>
      <c r="E39" s="125"/>
      <c r="F39" s="125"/>
    </row>
    <row r="40" spans="1:6" x14ac:dyDescent="0.2">
      <c r="A40" s="134"/>
      <c r="B40" s="125"/>
      <c r="C40" s="125"/>
      <c r="D40" s="125"/>
      <c r="E40" s="125"/>
      <c r="F40" s="125"/>
    </row>
    <row r="41" spans="1:6" x14ac:dyDescent="0.2">
      <c r="A41" s="131" t="s">
        <v>513</v>
      </c>
    </row>
    <row r="42" spans="1:6" x14ac:dyDescent="0.2">
      <c r="A42" s="119" t="s">
        <v>514</v>
      </c>
    </row>
    <row r="43" spans="1:6" x14ac:dyDescent="0.2">
      <c r="A43" s="136" t="s">
        <v>460</v>
      </c>
    </row>
    <row r="44" spans="1:6" x14ac:dyDescent="0.2">
      <c r="A44" s="136" t="s">
        <v>461</v>
      </c>
    </row>
    <row r="46" spans="1:6" x14ac:dyDescent="0.2">
      <c r="A46" s="119" t="s">
        <v>515</v>
      </c>
    </row>
    <row r="47" spans="1:6" x14ac:dyDescent="0.2">
      <c r="A47" s="136" t="s">
        <v>573</v>
      </c>
      <c r="E47" s="156"/>
    </row>
    <row r="49" spans="1:3" x14ac:dyDescent="0.2">
      <c r="A49" s="131" t="s">
        <v>516</v>
      </c>
    </row>
    <row r="50" spans="1:3" x14ac:dyDescent="0.2">
      <c r="A50" s="131" t="s">
        <v>517</v>
      </c>
    </row>
    <row r="51" spans="1:3" x14ac:dyDescent="0.2">
      <c r="A51" s="131" t="s">
        <v>518</v>
      </c>
    </row>
    <row r="52" spans="1:3" x14ac:dyDescent="0.2">
      <c r="A52" s="119" t="s">
        <v>519</v>
      </c>
    </row>
    <row r="53" spans="1:3" s="133" customFormat="1" x14ac:dyDescent="0.2">
      <c r="A53" s="136" t="s">
        <v>462</v>
      </c>
    </row>
    <row r="55" spans="1:3" x14ac:dyDescent="0.2">
      <c r="A55" s="131" t="s">
        <v>520</v>
      </c>
    </row>
    <row r="56" spans="1:3" x14ac:dyDescent="0.2">
      <c r="A56" s="131" t="s">
        <v>521</v>
      </c>
    </row>
    <row r="57" spans="1:3" x14ac:dyDescent="0.2">
      <c r="A57" s="119" t="s">
        <v>522</v>
      </c>
    </row>
    <row r="58" spans="1:3" x14ac:dyDescent="0.2">
      <c r="A58" s="142" t="s">
        <v>491</v>
      </c>
      <c r="B58" s="120"/>
      <c r="C58" s="120"/>
    </row>
    <row r="59" spans="1:3" x14ac:dyDescent="0.2">
      <c r="A59" s="142"/>
      <c r="B59" s="120"/>
      <c r="C59" s="120"/>
    </row>
    <row r="60" spans="1:3" x14ac:dyDescent="0.2">
      <c r="A60" s="142"/>
      <c r="B60" s="120"/>
      <c r="C60" s="120"/>
    </row>
    <row r="61" spans="1:3" ht="15.75" x14ac:dyDescent="0.25">
      <c r="A61" s="139" t="s">
        <v>451</v>
      </c>
      <c r="B61" s="120"/>
      <c r="C61" s="120"/>
    </row>
    <row r="63" spans="1:3" x14ac:dyDescent="0.2">
      <c r="A63" s="131" t="s">
        <v>523</v>
      </c>
    </row>
    <row r="64" spans="1:3" x14ac:dyDescent="0.2">
      <c r="A64" s="131" t="s">
        <v>524</v>
      </c>
    </row>
    <row r="65" spans="1:8" x14ac:dyDescent="0.2">
      <c r="A65" s="119" t="s">
        <v>525</v>
      </c>
    </row>
    <row r="66" spans="1:8" x14ac:dyDescent="0.2">
      <c r="A66" s="136" t="s">
        <v>492</v>
      </c>
    </row>
    <row r="68" spans="1:8" x14ac:dyDescent="0.2">
      <c r="A68" s="132" t="s">
        <v>526</v>
      </c>
    </row>
    <row r="69" spans="1:8" x14ac:dyDescent="0.2">
      <c r="A69" s="141" t="s">
        <v>493</v>
      </c>
    </row>
    <row r="70" spans="1:8" x14ac:dyDescent="0.2">
      <c r="A70" s="134"/>
    </row>
    <row r="71" spans="1:8" x14ac:dyDescent="0.2">
      <c r="A71" s="131" t="s">
        <v>527</v>
      </c>
    </row>
    <row r="72" spans="1:8" x14ac:dyDescent="0.2">
      <c r="A72" s="131" t="s">
        <v>528</v>
      </c>
    </row>
    <row r="73" spans="1:8" x14ac:dyDescent="0.2">
      <c r="A73" s="131" t="s">
        <v>529</v>
      </c>
    </row>
    <row r="74" spans="1:8" x14ac:dyDescent="0.2">
      <c r="A74" s="119" t="s">
        <v>530</v>
      </c>
    </row>
    <row r="75" spans="1:8" x14ac:dyDescent="0.2">
      <c r="A75" s="141" t="s">
        <v>587</v>
      </c>
    </row>
    <row r="77" spans="1:8" x14ac:dyDescent="0.2">
      <c r="A77" s="119" t="s">
        <v>531</v>
      </c>
    </row>
    <row r="78" spans="1:8" x14ac:dyDescent="0.2">
      <c r="A78" s="142" t="s">
        <v>463</v>
      </c>
      <c r="B78" s="120"/>
      <c r="C78" s="120"/>
      <c r="D78" s="120"/>
      <c r="E78" s="120"/>
      <c r="F78" s="120"/>
      <c r="G78" s="120"/>
      <c r="H78" s="120"/>
    </row>
    <row r="80" spans="1:8" x14ac:dyDescent="0.2">
      <c r="A80" s="119" t="s">
        <v>532</v>
      </c>
    </row>
    <row r="81" spans="1:7" x14ac:dyDescent="0.2">
      <c r="A81" s="142" t="s">
        <v>464</v>
      </c>
      <c r="B81" s="120"/>
      <c r="C81" s="142" t="s">
        <v>465</v>
      </c>
      <c r="D81" s="144"/>
      <c r="E81" s="142" t="s">
        <v>466</v>
      </c>
      <c r="F81" s="120"/>
      <c r="G81" s="120"/>
    </row>
    <row r="82" spans="1:7" x14ac:dyDescent="0.2">
      <c r="A82" s="143" t="s">
        <v>467</v>
      </c>
      <c r="B82" s="120"/>
      <c r="C82" s="146">
        <v>130276</v>
      </c>
      <c r="D82" s="144"/>
      <c r="E82" s="143" t="s">
        <v>496</v>
      </c>
      <c r="F82" s="120"/>
      <c r="G82" s="120"/>
    </row>
    <row r="84" spans="1:7" x14ac:dyDescent="0.2">
      <c r="A84" s="119" t="s">
        <v>533</v>
      </c>
    </row>
    <row r="85" spans="1:7" x14ac:dyDescent="0.2">
      <c r="A85" s="136" t="s">
        <v>468</v>
      </c>
    </row>
    <row r="87" spans="1:7" x14ac:dyDescent="0.2">
      <c r="A87" s="119" t="s">
        <v>534</v>
      </c>
    </row>
    <row r="88" spans="1:7" x14ac:dyDescent="0.2">
      <c r="A88" s="136" t="s">
        <v>469</v>
      </c>
    </row>
    <row r="90" spans="1:7" x14ac:dyDescent="0.2">
      <c r="A90" s="119" t="s">
        <v>535</v>
      </c>
    </row>
    <row r="91" spans="1:7" x14ac:dyDescent="0.2">
      <c r="A91" s="136" t="s">
        <v>497</v>
      </c>
    </row>
    <row r="92" spans="1:7" x14ac:dyDescent="0.2">
      <c r="A92" s="133"/>
    </row>
    <row r="93" spans="1:7" x14ac:dyDescent="0.2">
      <c r="A93" s="131" t="s">
        <v>536</v>
      </c>
    </row>
    <row r="94" spans="1:7" x14ac:dyDescent="0.2">
      <c r="A94" s="119" t="s">
        <v>537</v>
      </c>
    </row>
    <row r="95" spans="1:7" x14ac:dyDescent="0.2">
      <c r="A95" s="136" t="s">
        <v>497</v>
      </c>
    </row>
    <row r="97" spans="1:1" x14ac:dyDescent="0.2">
      <c r="A97" s="119" t="s">
        <v>538</v>
      </c>
    </row>
    <row r="98" spans="1:1" x14ac:dyDescent="0.2">
      <c r="A98" s="144" t="s">
        <v>586</v>
      </c>
    </row>
    <row r="100" spans="1:1" x14ac:dyDescent="0.2">
      <c r="A100" s="119" t="s">
        <v>539</v>
      </c>
    </row>
    <row r="101" spans="1:1" x14ac:dyDescent="0.2">
      <c r="A101" s="142" t="s">
        <v>498</v>
      </c>
    </row>
    <row r="102" spans="1:1" x14ac:dyDescent="0.2">
      <c r="A102" s="135"/>
    </row>
    <row r="103" spans="1:1" x14ac:dyDescent="0.2">
      <c r="A103" s="131" t="s">
        <v>540</v>
      </c>
    </row>
    <row r="104" spans="1:1" x14ac:dyDescent="0.2">
      <c r="A104" s="119" t="s">
        <v>541</v>
      </c>
    </row>
    <row r="105" spans="1:1" x14ac:dyDescent="0.2">
      <c r="A105" s="136" t="s">
        <v>494</v>
      </c>
    </row>
    <row r="107" spans="1:1" x14ac:dyDescent="0.2">
      <c r="A107" s="119" t="s">
        <v>542</v>
      </c>
    </row>
    <row r="108" spans="1:1" x14ac:dyDescent="0.2">
      <c r="A108" s="141" t="s">
        <v>500</v>
      </c>
    </row>
    <row r="109" spans="1:1" x14ac:dyDescent="0.2">
      <c r="A109" s="134"/>
    </row>
    <row r="110" spans="1:1" x14ac:dyDescent="0.2">
      <c r="A110" s="131" t="s">
        <v>543</v>
      </c>
    </row>
    <row r="111" spans="1:1" x14ac:dyDescent="0.2">
      <c r="A111" s="119" t="s">
        <v>544</v>
      </c>
    </row>
    <row r="112" spans="1:1" x14ac:dyDescent="0.2">
      <c r="A112" s="141" t="s">
        <v>495</v>
      </c>
    </row>
    <row r="114" spans="1:12" x14ac:dyDescent="0.2">
      <c r="A114" s="131" t="s">
        <v>545</v>
      </c>
    </row>
    <row r="115" spans="1:12" x14ac:dyDescent="0.2">
      <c r="A115" s="131" t="s">
        <v>546</v>
      </c>
    </row>
    <row r="116" spans="1:12" x14ac:dyDescent="0.2">
      <c r="A116" s="131" t="s">
        <v>547</v>
      </c>
    </row>
    <row r="117" spans="1:12" x14ac:dyDescent="0.2">
      <c r="A117" s="119" t="s">
        <v>548</v>
      </c>
    </row>
    <row r="118" spans="1:12" x14ac:dyDescent="0.2">
      <c r="A118" s="142" t="s">
        <v>551</v>
      </c>
      <c r="B118" s="120"/>
      <c r="C118" s="120"/>
      <c r="D118" s="120"/>
      <c r="E118" s="120"/>
      <c r="F118" s="120"/>
      <c r="G118" s="120"/>
      <c r="H118" s="120"/>
      <c r="I118" s="120"/>
      <c r="J118" s="159"/>
      <c r="K118" s="153"/>
      <c r="L118" s="152"/>
    </row>
    <row r="119" spans="1:12" x14ac:dyDescent="0.2">
      <c r="A119" s="142" t="s">
        <v>574</v>
      </c>
      <c r="B119" s="120"/>
      <c r="C119" s="120"/>
      <c r="D119" s="120"/>
      <c r="E119" s="155"/>
    </row>
    <row r="120" spans="1:12" x14ac:dyDescent="0.2">
      <c r="A120" s="142"/>
      <c r="B120" s="120"/>
      <c r="C120" s="120"/>
      <c r="D120" s="120"/>
      <c r="E120" s="120"/>
      <c r="F120" s="145"/>
    </row>
    <row r="121" spans="1:12" ht="15.75" x14ac:dyDescent="0.25">
      <c r="A121" s="139" t="s">
        <v>451</v>
      </c>
      <c r="B121" s="120"/>
      <c r="C121" s="120"/>
      <c r="D121" s="120"/>
      <c r="E121" s="120"/>
      <c r="F121" s="145"/>
    </row>
    <row r="122" spans="1:12" ht="7.5" customHeight="1" x14ac:dyDescent="0.25">
      <c r="A122" s="139"/>
      <c r="B122" s="120"/>
      <c r="C122" s="120"/>
      <c r="D122" s="120"/>
      <c r="E122" s="120"/>
      <c r="F122" s="145"/>
    </row>
    <row r="123" spans="1:12" s="150" customFormat="1" ht="14.25" x14ac:dyDescent="0.2">
      <c r="A123" s="149" t="s">
        <v>488</v>
      </c>
    </row>
    <row r="124" spans="1:12" s="150" customFormat="1" ht="14.25" x14ac:dyDescent="0.2">
      <c r="A124" s="149" t="s">
        <v>617</v>
      </c>
    </row>
    <row r="125" spans="1:12" ht="10.5" customHeight="1" x14ac:dyDescent="0.2"/>
    <row r="126" spans="1:12" s="165" customFormat="1" ht="14.25" x14ac:dyDescent="0.2">
      <c r="A126" s="162" t="s">
        <v>625</v>
      </c>
    </row>
    <row r="127" spans="1:12" s="165" customFormat="1" ht="14.25" x14ac:dyDescent="0.2">
      <c r="A127" s="149" t="s">
        <v>616</v>
      </c>
    </row>
    <row r="128" spans="1:12" ht="12" customHeight="1" x14ac:dyDescent="0.2">
      <c r="A128" s="149"/>
    </row>
    <row r="129" spans="1:12" s="170" customFormat="1" ht="18" customHeight="1" x14ac:dyDescent="0.2">
      <c r="A129" s="168" t="s">
        <v>552</v>
      </c>
      <c r="B129" s="169" t="s">
        <v>553</v>
      </c>
      <c r="C129" s="169" t="s">
        <v>619</v>
      </c>
      <c r="D129" s="169"/>
      <c r="E129" s="168" t="s">
        <v>471</v>
      </c>
      <c r="F129" s="169" t="s">
        <v>555</v>
      </c>
      <c r="G129" s="169" t="s">
        <v>470</v>
      </c>
    </row>
    <row r="130" spans="1:12" s="170" customFormat="1" ht="18" customHeight="1" x14ac:dyDescent="0.2">
      <c r="A130" s="168"/>
      <c r="B130" s="169"/>
      <c r="C130" s="169" t="s">
        <v>620</v>
      </c>
      <c r="D130" s="169"/>
      <c r="E130" s="168"/>
      <c r="F130" s="169"/>
      <c r="G130" s="169" t="s">
        <v>620</v>
      </c>
    </row>
    <row r="131" spans="1:12" s="170" customFormat="1" ht="18" customHeight="1" x14ac:dyDescent="0.2">
      <c r="A131" s="416" t="s">
        <v>556</v>
      </c>
      <c r="B131" s="418" t="s">
        <v>615</v>
      </c>
      <c r="C131" s="420">
        <v>139054</v>
      </c>
      <c r="D131" s="171"/>
      <c r="E131" s="172" t="s">
        <v>472</v>
      </c>
      <c r="F131" s="173">
        <v>126</v>
      </c>
      <c r="G131" s="171">
        <v>22319296</v>
      </c>
    </row>
    <row r="132" spans="1:12" s="170" customFormat="1" ht="18" customHeight="1" x14ac:dyDescent="0.2">
      <c r="A132" s="417"/>
      <c r="B132" s="419"/>
      <c r="C132" s="421"/>
      <c r="D132" s="174"/>
      <c r="E132" s="175" t="s">
        <v>473</v>
      </c>
      <c r="F132" s="176">
        <v>127</v>
      </c>
      <c r="G132" s="174">
        <v>116735264</v>
      </c>
    </row>
    <row r="133" spans="1:12" s="170" customFormat="1" ht="18" customHeight="1" x14ac:dyDescent="0.2">
      <c r="A133" s="177"/>
      <c r="B133" s="173"/>
      <c r="C133" s="171"/>
      <c r="D133" s="171"/>
      <c r="E133" s="172" t="s">
        <v>588</v>
      </c>
      <c r="F133" s="178"/>
      <c r="G133" s="179">
        <v>-252717</v>
      </c>
    </row>
    <row r="134" spans="1:12" s="170" customFormat="1" ht="18" customHeight="1" x14ac:dyDescent="0.2">
      <c r="A134" s="180" t="s">
        <v>474</v>
      </c>
      <c r="B134" s="181" t="s">
        <v>557</v>
      </c>
      <c r="C134" s="182">
        <v>8230</v>
      </c>
      <c r="D134" s="182"/>
      <c r="E134" s="180" t="s">
        <v>558</v>
      </c>
      <c r="F134" s="178">
        <v>129</v>
      </c>
      <c r="G134" s="183">
        <v>1801252</v>
      </c>
    </row>
    <row r="135" spans="1:12" s="170" customFormat="1" ht="18" customHeight="1" x14ac:dyDescent="0.2">
      <c r="A135" s="175"/>
      <c r="B135" s="176"/>
      <c r="C135" s="174"/>
      <c r="D135" s="174"/>
      <c r="E135" s="175" t="s">
        <v>475</v>
      </c>
      <c r="F135" s="178">
        <v>130</v>
      </c>
      <c r="G135" s="184">
        <v>6681875</v>
      </c>
    </row>
    <row r="136" spans="1:12" s="170" customFormat="1" ht="18" customHeight="1" x14ac:dyDescent="0.2">
      <c r="A136" s="180"/>
      <c r="B136" s="181"/>
      <c r="C136" s="182"/>
      <c r="D136" s="182"/>
      <c r="E136" s="180" t="s">
        <v>559</v>
      </c>
      <c r="F136" s="185">
        <v>134</v>
      </c>
      <c r="G136" s="183">
        <v>84628754</v>
      </c>
    </row>
    <row r="137" spans="1:12" s="170" customFormat="1" ht="18" customHeight="1" x14ac:dyDescent="0.2">
      <c r="A137" s="180" t="s">
        <v>589</v>
      </c>
      <c r="B137" s="181" t="s">
        <v>560</v>
      </c>
      <c r="C137" s="182">
        <v>103882</v>
      </c>
      <c r="D137" s="182"/>
      <c r="E137" s="180" t="s">
        <v>561</v>
      </c>
      <c r="F137" s="178">
        <v>135</v>
      </c>
      <c r="G137" s="183">
        <v>3337462</v>
      </c>
    </row>
    <row r="138" spans="1:12" s="170" customFormat="1" ht="18" customHeight="1" x14ac:dyDescent="0.2">
      <c r="A138" s="180"/>
      <c r="B138" s="181"/>
      <c r="C138" s="182"/>
      <c r="D138" s="182"/>
      <c r="E138" s="180" t="s">
        <v>562</v>
      </c>
      <c r="F138" s="186">
        <v>136</v>
      </c>
      <c r="G138" s="183">
        <v>21883866</v>
      </c>
    </row>
    <row r="139" spans="1:12" s="170" customFormat="1" ht="18" customHeight="1" x14ac:dyDescent="0.2">
      <c r="A139" s="180"/>
      <c r="B139" s="181"/>
      <c r="C139" s="182"/>
      <c r="D139" s="182"/>
      <c r="E139" s="180" t="s">
        <v>590</v>
      </c>
      <c r="F139" s="186">
        <v>128</v>
      </c>
      <c r="G139" s="179">
        <v>-6356693</v>
      </c>
    </row>
    <row r="140" spans="1:12" s="170" customFormat="1" ht="18" customHeight="1" x14ac:dyDescent="0.2">
      <c r="A140" s="175"/>
      <c r="B140" s="181"/>
      <c r="C140" s="182"/>
      <c r="D140" s="174"/>
      <c r="E140" s="175" t="s">
        <v>591</v>
      </c>
      <c r="F140" s="187">
        <v>145</v>
      </c>
      <c r="G140" s="188">
        <v>388473</v>
      </c>
      <c r="L140" s="207"/>
    </row>
    <row r="141" spans="1:12" s="170" customFormat="1" ht="18" customHeight="1" x14ac:dyDescent="0.2">
      <c r="A141" s="178"/>
      <c r="B141" s="185"/>
      <c r="C141" s="185"/>
      <c r="D141" s="182"/>
      <c r="E141" s="180" t="s">
        <v>563</v>
      </c>
      <c r="F141" s="178">
        <v>137</v>
      </c>
      <c r="G141" s="183">
        <v>29633007</v>
      </c>
    </row>
    <row r="142" spans="1:12" s="170" customFormat="1" ht="18" customHeight="1" x14ac:dyDescent="0.2">
      <c r="A142" s="180" t="s">
        <v>476</v>
      </c>
      <c r="B142" s="181" t="s">
        <v>564</v>
      </c>
      <c r="C142" s="182">
        <v>33168</v>
      </c>
      <c r="D142" s="182"/>
      <c r="E142" s="180" t="s">
        <v>565</v>
      </c>
      <c r="F142" s="186">
        <v>142</v>
      </c>
      <c r="G142" s="183">
        <v>3511935</v>
      </c>
    </row>
    <row r="143" spans="1:12" s="170" customFormat="1" ht="18" customHeight="1" x14ac:dyDescent="0.2">
      <c r="A143" s="180"/>
      <c r="B143" s="181"/>
      <c r="C143" s="182"/>
      <c r="D143" s="182"/>
      <c r="E143" s="180" t="s">
        <v>477</v>
      </c>
      <c r="F143" s="186">
        <v>147</v>
      </c>
      <c r="G143" s="183">
        <v>96000</v>
      </c>
    </row>
    <row r="144" spans="1:12" s="170" customFormat="1" ht="18" customHeight="1" x14ac:dyDescent="0.2">
      <c r="A144" s="175"/>
      <c r="B144" s="176"/>
      <c r="C144" s="174"/>
      <c r="D144" s="174"/>
      <c r="E144" s="189" t="s">
        <v>592</v>
      </c>
      <c r="F144" s="187"/>
      <c r="G144" s="188">
        <v>-72874</v>
      </c>
    </row>
    <row r="145" spans="1:7" s="170" customFormat="1" ht="18" customHeight="1" x14ac:dyDescent="0.2">
      <c r="A145" s="178"/>
      <c r="B145" s="178"/>
      <c r="C145" s="178"/>
      <c r="D145" s="182"/>
      <c r="E145" s="180" t="s">
        <v>566</v>
      </c>
      <c r="F145" s="178">
        <v>142</v>
      </c>
      <c r="G145" s="183">
        <v>5832596</v>
      </c>
    </row>
    <row r="146" spans="1:7" s="170" customFormat="1" ht="18" customHeight="1" x14ac:dyDescent="0.2">
      <c r="A146" s="180" t="s">
        <v>567</v>
      </c>
      <c r="B146" s="181" t="s">
        <v>568</v>
      </c>
      <c r="C146" s="182">
        <v>3766</v>
      </c>
      <c r="D146" s="182"/>
      <c r="E146" s="190" t="s">
        <v>569</v>
      </c>
      <c r="F146" s="178">
        <v>153</v>
      </c>
      <c r="G146" s="191">
        <v>1445525</v>
      </c>
    </row>
    <row r="147" spans="1:7" s="170" customFormat="1" ht="18" customHeight="1" x14ac:dyDescent="0.2">
      <c r="A147" s="175"/>
      <c r="B147" s="176"/>
      <c r="C147" s="174"/>
      <c r="D147" s="174"/>
      <c r="E147" s="175" t="s">
        <v>614</v>
      </c>
      <c r="F147" s="187">
        <v>142</v>
      </c>
      <c r="G147" s="188">
        <v>-3511935</v>
      </c>
    </row>
    <row r="148" spans="1:7" s="170" customFormat="1" ht="18" customHeight="1" x14ac:dyDescent="0.2">
      <c r="A148" s="180" t="s">
        <v>618</v>
      </c>
      <c r="B148" s="181" t="s">
        <v>570</v>
      </c>
      <c r="C148" s="182">
        <v>181</v>
      </c>
      <c r="D148" s="182"/>
      <c r="E148" s="180" t="s">
        <v>571</v>
      </c>
      <c r="F148" s="178">
        <v>154</v>
      </c>
      <c r="G148" s="179">
        <v>1196378</v>
      </c>
    </row>
    <row r="149" spans="1:7" s="170" customFormat="1" ht="18" customHeight="1" x14ac:dyDescent="0.2">
      <c r="A149" s="175"/>
      <c r="B149" s="176"/>
      <c r="C149" s="174"/>
      <c r="D149" s="174"/>
      <c r="E149" s="175" t="s">
        <v>572</v>
      </c>
      <c r="F149" s="187">
        <v>165</v>
      </c>
      <c r="G149" s="188">
        <v>-1015538</v>
      </c>
    </row>
    <row r="150" spans="1:7" s="170" customFormat="1" ht="18" customHeight="1" x14ac:dyDescent="0.2">
      <c r="A150" s="178"/>
      <c r="B150" s="186"/>
      <c r="C150" s="186"/>
      <c r="D150" s="182"/>
      <c r="E150" s="180" t="s">
        <v>593</v>
      </c>
      <c r="F150" s="178">
        <v>144</v>
      </c>
      <c r="G150" s="183">
        <v>8161</v>
      </c>
    </row>
    <row r="151" spans="1:7" s="170" customFormat="1" ht="18" customHeight="1" x14ac:dyDescent="0.2">
      <c r="A151" s="180" t="s">
        <v>594</v>
      </c>
      <c r="B151" s="181" t="s">
        <v>595</v>
      </c>
      <c r="C151" s="182">
        <v>87</v>
      </c>
      <c r="D151" s="182"/>
      <c r="E151" s="180" t="s">
        <v>596</v>
      </c>
      <c r="F151" s="186">
        <v>145</v>
      </c>
      <c r="G151" s="183">
        <v>258898</v>
      </c>
    </row>
    <row r="152" spans="1:7" s="170" customFormat="1" ht="18" customHeight="1" x14ac:dyDescent="0.2">
      <c r="A152" s="175" t="s">
        <v>597</v>
      </c>
      <c r="B152" s="176"/>
      <c r="C152" s="174"/>
      <c r="D152" s="174"/>
      <c r="E152" s="189" t="s">
        <v>592</v>
      </c>
      <c r="F152" s="187"/>
      <c r="G152" s="188">
        <v>-179843</v>
      </c>
    </row>
    <row r="153" spans="1:7" s="170" customFormat="1" ht="18" customHeight="1" x14ac:dyDescent="0.2">
      <c r="D153" s="182"/>
      <c r="E153" s="180" t="s">
        <v>621</v>
      </c>
      <c r="F153" s="186">
        <v>177</v>
      </c>
      <c r="G153" s="183">
        <v>155090758</v>
      </c>
    </row>
    <row r="154" spans="1:7" s="170" customFormat="1" ht="18" customHeight="1" x14ac:dyDescent="0.2">
      <c r="A154" s="180" t="s">
        <v>621</v>
      </c>
      <c r="B154" s="181"/>
      <c r="C154" s="182">
        <v>148254</v>
      </c>
      <c r="D154" s="182"/>
      <c r="E154" s="180" t="s">
        <v>590</v>
      </c>
      <c r="F154" s="186">
        <v>128</v>
      </c>
      <c r="G154" s="179">
        <v>-6356693</v>
      </c>
    </row>
    <row r="155" spans="1:7" s="170" customFormat="1" ht="18" customHeight="1" x14ac:dyDescent="0.2">
      <c r="A155" s="180"/>
      <c r="B155" s="181"/>
      <c r="C155" s="182"/>
      <c r="D155" s="182"/>
      <c r="E155" s="192" t="s">
        <v>588</v>
      </c>
      <c r="F155" s="186"/>
      <c r="G155" s="183">
        <v>-252717</v>
      </c>
    </row>
    <row r="156" spans="1:7" s="170" customFormat="1" ht="18" customHeight="1" x14ac:dyDescent="0.2">
      <c r="A156" s="175"/>
      <c r="B156" s="176"/>
      <c r="C156" s="174"/>
      <c r="D156" s="174"/>
      <c r="E156" s="193" t="s">
        <v>623</v>
      </c>
      <c r="F156" s="187">
        <v>162</v>
      </c>
      <c r="G156" s="188">
        <f>-226865</f>
        <v>-226865</v>
      </c>
    </row>
    <row r="157" spans="1:7" s="170" customFormat="1" ht="18" customHeight="1" x14ac:dyDescent="0.2">
      <c r="D157" s="182"/>
      <c r="E157" s="180" t="s">
        <v>622</v>
      </c>
      <c r="F157" s="186">
        <v>178</v>
      </c>
      <c r="G157" s="183">
        <v>159256292</v>
      </c>
    </row>
    <row r="158" spans="1:7" s="170" customFormat="1" ht="18" customHeight="1" x14ac:dyDescent="0.2">
      <c r="A158" s="180" t="s">
        <v>622</v>
      </c>
      <c r="B158" s="181"/>
      <c r="C158" s="182">
        <v>152420</v>
      </c>
      <c r="D158" s="182"/>
      <c r="E158" s="180" t="s">
        <v>590</v>
      </c>
      <c r="F158" s="186">
        <v>128</v>
      </c>
      <c r="G158" s="179">
        <v>-6356693</v>
      </c>
    </row>
    <row r="159" spans="1:7" s="170" customFormat="1" ht="18" customHeight="1" x14ac:dyDescent="0.2">
      <c r="A159" s="180"/>
      <c r="B159" s="181"/>
      <c r="C159" s="182"/>
      <c r="D159" s="182"/>
      <c r="E159" s="192" t="s">
        <v>588</v>
      </c>
      <c r="F159" s="186"/>
      <c r="G159" s="183">
        <v>-252717</v>
      </c>
    </row>
    <row r="160" spans="1:7" s="170" customFormat="1" ht="18" customHeight="1" x14ac:dyDescent="0.2">
      <c r="A160" s="175"/>
      <c r="B160" s="176"/>
      <c r="C160" s="174"/>
      <c r="D160" s="174"/>
      <c r="E160" s="193" t="s">
        <v>623</v>
      </c>
      <c r="F160" s="187">
        <v>162</v>
      </c>
      <c r="G160" s="188">
        <f>-226865</f>
        <v>-226865</v>
      </c>
    </row>
    <row r="161" spans="1:7" ht="8.25" customHeight="1" x14ac:dyDescent="0.2">
      <c r="A161" s="159"/>
      <c r="B161" s="153"/>
      <c r="C161" s="152"/>
      <c r="D161" s="152"/>
      <c r="E161" s="167"/>
      <c r="F161" s="154"/>
      <c r="G161" s="158"/>
    </row>
    <row r="162" spans="1:7" ht="15.75" customHeight="1" x14ac:dyDescent="0.2">
      <c r="A162" s="159" t="s">
        <v>598</v>
      </c>
      <c r="B162" s="157"/>
      <c r="C162" s="157"/>
      <c r="D162" s="157"/>
      <c r="E162" s="157"/>
      <c r="F162" s="157"/>
      <c r="G162" s="158"/>
    </row>
    <row r="163" spans="1:7" ht="15.75" customHeight="1" x14ac:dyDescent="0.2">
      <c r="A163" s="159" t="s">
        <v>599</v>
      </c>
      <c r="B163" s="157"/>
      <c r="C163" s="157"/>
      <c r="D163" s="157"/>
      <c r="E163" s="157"/>
      <c r="F163" s="157"/>
      <c r="G163" s="158"/>
    </row>
    <row r="164" spans="1:7" ht="15.75" customHeight="1" x14ac:dyDescent="0.2">
      <c r="A164" s="159" t="s">
        <v>600</v>
      </c>
      <c r="B164" s="153"/>
      <c r="C164" s="152"/>
      <c r="D164" s="152"/>
      <c r="E164" s="160"/>
      <c r="F164" s="154"/>
      <c r="G164" s="158"/>
    </row>
    <row r="165" spans="1:7" ht="15.75" customHeight="1" x14ac:dyDescent="0.2">
      <c r="A165" s="159" t="s">
        <v>601</v>
      </c>
      <c r="B165" s="153"/>
      <c r="C165" s="152"/>
      <c r="D165" s="152"/>
      <c r="E165" s="160"/>
      <c r="F165" s="154"/>
      <c r="G165" s="158"/>
    </row>
    <row r="166" spans="1:7" ht="15.75" customHeight="1" x14ac:dyDescent="0.2">
      <c r="A166" s="159" t="s">
        <v>637</v>
      </c>
      <c r="B166" s="153"/>
      <c r="C166" s="152"/>
      <c r="D166" s="152"/>
      <c r="E166" s="160"/>
      <c r="F166" s="154"/>
      <c r="G166" s="158"/>
    </row>
    <row r="167" spans="1:7" ht="15.75" customHeight="1" x14ac:dyDescent="0.2">
      <c r="A167" s="159" t="s">
        <v>638</v>
      </c>
      <c r="B167" s="153"/>
      <c r="C167" s="152"/>
      <c r="D167" s="152"/>
      <c r="E167" s="160"/>
      <c r="F167" s="154"/>
      <c r="G167" s="158"/>
    </row>
    <row r="168" spans="1:7" ht="15.75" customHeight="1" x14ac:dyDescent="0.2">
      <c r="A168" s="159"/>
      <c r="B168" s="153"/>
      <c r="C168" s="152"/>
      <c r="D168" s="152"/>
      <c r="E168" s="160"/>
      <c r="F168" s="154"/>
      <c r="G168" s="158"/>
    </row>
    <row r="169" spans="1:7" ht="15.75" x14ac:dyDescent="0.25">
      <c r="A169" s="139" t="s">
        <v>451</v>
      </c>
      <c r="B169" s="120"/>
      <c r="C169" s="120"/>
      <c r="D169" s="120"/>
      <c r="E169" s="120"/>
      <c r="F169" s="145"/>
    </row>
    <row r="170" spans="1:7" ht="7.5" customHeight="1" x14ac:dyDescent="0.25">
      <c r="A170" s="139"/>
      <c r="B170" s="120"/>
      <c r="C170" s="120"/>
      <c r="D170" s="120"/>
      <c r="E170" s="120"/>
      <c r="F170" s="145"/>
    </row>
    <row r="171" spans="1:7" ht="15.75" customHeight="1" x14ac:dyDescent="0.2">
      <c r="A171" s="162" t="s">
        <v>626</v>
      </c>
      <c r="B171" s="165"/>
      <c r="C171" s="165"/>
      <c r="D171" s="165"/>
      <c r="E171" s="165"/>
      <c r="F171" s="165"/>
      <c r="G171" s="165"/>
    </row>
    <row r="172" spans="1:7" ht="15.75" customHeight="1" x14ac:dyDescent="0.2">
      <c r="A172" s="149" t="s">
        <v>616</v>
      </c>
      <c r="B172" s="165"/>
      <c r="C172" s="165"/>
      <c r="D172" s="165"/>
      <c r="E172" s="165"/>
      <c r="F172" s="165"/>
      <c r="G172" s="165"/>
    </row>
    <row r="173" spans="1:7" ht="18.75" customHeight="1" x14ac:dyDescent="0.2">
      <c r="A173" s="159"/>
      <c r="B173" s="153"/>
      <c r="C173" s="152"/>
      <c r="D173" s="152"/>
      <c r="E173" s="160"/>
      <c r="F173" s="154"/>
      <c r="G173" s="158"/>
    </row>
    <row r="174" spans="1:7" s="170" customFormat="1" ht="17.25" customHeight="1" x14ac:dyDescent="0.2">
      <c r="A174" s="168" t="s">
        <v>575</v>
      </c>
      <c r="B174" s="169" t="s">
        <v>553</v>
      </c>
      <c r="C174" s="169" t="s">
        <v>554</v>
      </c>
      <c r="D174" s="194"/>
      <c r="E174" s="168" t="s">
        <v>576</v>
      </c>
      <c r="F174" s="169" t="s">
        <v>555</v>
      </c>
      <c r="G174" s="169" t="s">
        <v>470</v>
      </c>
    </row>
    <row r="175" spans="1:7" s="170" customFormat="1" ht="17.25" customHeight="1" x14ac:dyDescent="0.2">
      <c r="A175" s="195" t="s">
        <v>478</v>
      </c>
      <c r="B175" s="196" t="s">
        <v>602</v>
      </c>
      <c r="C175" s="197">
        <v>70081</v>
      </c>
      <c r="D175" s="197"/>
      <c r="E175" s="195" t="s">
        <v>577</v>
      </c>
      <c r="F175" s="198">
        <v>10</v>
      </c>
      <c r="G175" s="197">
        <v>69773935</v>
      </c>
    </row>
    <row r="176" spans="1:7" s="170" customFormat="1" ht="17.25" customHeight="1" x14ac:dyDescent="0.2">
      <c r="A176" s="175"/>
      <c r="B176" s="176"/>
      <c r="C176" s="174"/>
      <c r="D176" s="174"/>
      <c r="E176" s="175" t="s">
        <v>603</v>
      </c>
      <c r="F176" s="199">
        <v>9</v>
      </c>
      <c r="G176" s="174">
        <v>306832</v>
      </c>
    </row>
    <row r="177" spans="1:7" s="170" customFormat="1" ht="17.25" customHeight="1" x14ac:dyDescent="0.2">
      <c r="A177" s="195" t="s">
        <v>604</v>
      </c>
      <c r="B177" s="196" t="s">
        <v>605</v>
      </c>
      <c r="C177" s="197">
        <v>17782</v>
      </c>
      <c r="D177" s="197"/>
      <c r="E177" s="195" t="s">
        <v>604</v>
      </c>
      <c r="F177" s="198">
        <v>38</v>
      </c>
      <c r="G177" s="197">
        <v>22618307</v>
      </c>
    </row>
    <row r="178" spans="1:7" s="170" customFormat="1" ht="17.25" customHeight="1" x14ac:dyDescent="0.2">
      <c r="A178" s="175"/>
      <c r="B178" s="176"/>
      <c r="C178" s="174"/>
      <c r="D178" s="174"/>
      <c r="E178" s="175" t="s">
        <v>606</v>
      </c>
      <c r="F178" s="199">
        <v>43</v>
      </c>
      <c r="G178" s="188">
        <v>-4836628</v>
      </c>
    </row>
    <row r="179" spans="1:7" s="170" customFormat="1" ht="17.25" customHeight="1" x14ac:dyDescent="0.2">
      <c r="A179" s="180"/>
      <c r="B179" s="181"/>
      <c r="C179" s="182"/>
      <c r="D179" s="182"/>
      <c r="E179" s="180" t="s">
        <v>607</v>
      </c>
      <c r="F179" s="200">
        <v>47</v>
      </c>
      <c r="G179" s="179">
        <v>4894625</v>
      </c>
    </row>
    <row r="180" spans="1:7" s="170" customFormat="1" ht="17.25" customHeight="1" x14ac:dyDescent="0.2">
      <c r="A180" s="180"/>
      <c r="B180" s="181"/>
      <c r="C180" s="182"/>
      <c r="D180" s="182"/>
      <c r="E180" s="180" t="s">
        <v>608</v>
      </c>
      <c r="F180" s="200">
        <v>49</v>
      </c>
      <c r="G180" s="179">
        <v>25881385</v>
      </c>
    </row>
    <row r="181" spans="1:7" s="170" customFormat="1" ht="17.25" customHeight="1" x14ac:dyDescent="0.2">
      <c r="A181" s="195" t="s">
        <v>609</v>
      </c>
      <c r="B181" s="196" t="s">
        <v>610</v>
      </c>
      <c r="C181" s="197">
        <v>34398</v>
      </c>
      <c r="D181" s="182"/>
      <c r="E181" s="180" t="s">
        <v>578</v>
      </c>
      <c r="F181" s="200">
        <v>50</v>
      </c>
      <c r="G181" s="182">
        <v>27092</v>
      </c>
    </row>
    <row r="182" spans="1:7" s="170" customFormat="1" ht="17.25" customHeight="1" x14ac:dyDescent="0.2">
      <c r="A182" s="195"/>
      <c r="B182" s="196"/>
      <c r="C182" s="197"/>
      <c r="D182" s="182"/>
      <c r="E182" s="180" t="s">
        <v>579</v>
      </c>
      <c r="F182" s="200">
        <v>51</v>
      </c>
      <c r="G182" s="182">
        <v>2317642</v>
      </c>
    </row>
    <row r="183" spans="1:7" s="170" customFormat="1" ht="17.25" customHeight="1" x14ac:dyDescent="0.2">
      <c r="A183" s="178"/>
      <c r="B183" s="178"/>
      <c r="C183" s="178"/>
      <c r="D183" s="182"/>
      <c r="E183" s="180" t="s">
        <v>580</v>
      </c>
      <c r="F183" s="200">
        <v>52</v>
      </c>
      <c r="G183" s="182">
        <v>11301</v>
      </c>
    </row>
    <row r="184" spans="1:7" s="170" customFormat="1" ht="17.25" customHeight="1" x14ac:dyDescent="0.2">
      <c r="A184" s="195"/>
      <c r="B184" s="196"/>
      <c r="C184" s="197"/>
      <c r="D184" s="182"/>
      <c r="E184" s="180" t="s">
        <v>480</v>
      </c>
      <c r="F184" s="200">
        <v>53</v>
      </c>
      <c r="G184" s="182">
        <v>0</v>
      </c>
    </row>
    <row r="185" spans="1:7" s="170" customFormat="1" ht="17.25" customHeight="1" x14ac:dyDescent="0.2">
      <c r="A185" s="175"/>
      <c r="B185" s="176"/>
      <c r="C185" s="174"/>
      <c r="D185" s="182"/>
      <c r="E185" s="180" t="s">
        <v>479</v>
      </c>
      <c r="F185" s="200">
        <v>64</v>
      </c>
      <c r="G185" s="182">
        <v>1265850</v>
      </c>
    </row>
    <row r="186" spans="1:7" s="170" customFormat="1" ht="17.25" customHeight="1" x14ac:dyDescent="0.2">
      <c r="A186" s="195"/>
      <c r="B186" s="196"/>
      <c r="C186" s="197"/>
      <c r="D186" s="171"/>
      <c r="E186" s="177" t="s">
        <v>582</v>
      </c>
      <c r="F186" s="173">
        <v>101</v>
      </c>
      <c r="G186" s="171">
        <v>5821941</v>
      </c>
    </row>
    <row r="187" spans="1:7" s="170" customFormat="1" ht="17.25" customHeight="1" x14ac:dyDescent="0.2">
      <c r="A187" s="195" t="s">
        <v>581</v>
      </c>
      <c r="B187" s="196" t="s">
        <v>611</v>
      </c>
      <c r="C187" s="197">
        <v>23237</v>
      </c>
      <c r="D187" s="182"/>
      <c r="E187" s="180" t="s">
        <v>582</v>
      </c>
      <c r="F187" s="181">
        <v>113</v>
      </c>
      <c r="G187" s="182">
        <v>23328667</v>
      </c>
    </row>
    <row r="188" spans="1:7" s="170" customFormat="1" ht="17.25" customHeight="1" x14ac:dyDescent="0.2">
      <c r="A188" s="187"/>
      <c r="B188" s="187"/>
      <c r="C188" s="187"/>
      <c r="D188" s="174"/>
      <c r="E188" s="175" t="s">
        <v>481</v>
      </c>
      <c r="F188" s="176">
        <v>105</v>
      </c>
      <c r="G188" s="174">
        <v>85936</v>
      </c>
    </row>
    <row r="189" spans="1:7" s="170" customFormat="1" ht="17.25" customHeight="1" x14ac:dyDescent="0.2">
      <c r="A189" s="195"/>
      <c r="B189" s="196"/>
      <c r="C189" s="197"/>
      <c r="D189" s="171"/>
      <c r="E189" s="177"/>
      <c r="F189" s="173"/>
      <c r="G189" s="171"/>
    </row>
    <row r="190" spans="1:7" s="170" customFormat="1" ht="17.25" customHeight="1" x14ac:dyDescent="0.2">
      <c r="A190" s="195" t="s">
        <v>627</v>
      </c>
      <c r="B190" s="196" t="s">
        <v>610</v>
      </c>
      <c r="C190" s="197">
        <v>1827</v>
      </c>
      <c r="D190" s="182"/>
      <c r="E190" s="180" t="s">
        <v>629</v>
      </c>
      <c r="F190" s="200">
        <v>47</v>
      </c>
      <c r="G190" s="182">
        <v>4894625</v>
      </c>
    </row>
    <row r="191" spans="1:7" s="170" customFormat="1" ht="17.25" customHeight="1" x14ac:dyDescent="0.2">
      <c r="A191" s="195" t="s">
        <v>628</v>
      </c>
      <c r="B191" s="196" t="s">
        <v>610</v>
      </c>
      <c r="C191" s="197">
        <v>3068</v>
      </c>
      <c r="D191" s="182"/>
      <c r="E191" s="180"/>
      <c r="F191" s="181"/>
      <c r="G191" s="182"/>
    </row>
    <row r="192" spans="1:7" s="170" customFormat="1" ht="17.25" customHeight="1" x14ac:dyDescent="0.2">
      <c r="A192" s="187"/>
      <c r="B192" s="187"/>
      <c r="C192" s="187"/>
      <c r="D192" s="174"/>
      <c r="E192" s="175"/>
      <c r="F192" s="176"/>
      <c r="G192" s="174"/>
    </row>
    <row r="193" spans="1:7" s="170" customFormat="1" ht="17.25" customHeight="1" x14ac:dyDescent="0.2">
      <c r="A193" s="195"/>
      <c r="B193" s="196"/>
      <c r="C193" s="197"/>
      <c r="D193" s="171"/>
      <c r="E193" s="177" t="s">
        <v>583</v>
      </c>
      <c r="F193" s="173">
        <v>108</v>
      </c>
      <c r="G193" s="171">
        <v>3461277</v>
      </c>
    </row>
    <row r="194" spans="1:7" s="170" customFormat="1" ht="17.25" customHeight="1" x14ac:dyDescent="0.2">
      <c r="A194" s="178"/>
      <c r="B194" s="176" t="s">
        <v>612</v>
      </c>
      <c r="C194" s="174">
        <v>35798</v>
      </c>
      <c r="D194" s="174"/>
      <c r="E194" s="175" t="s">
        <v>482</v>
      </c>
      <c r="F194" s="176">
        <v>115</v>
      </c>
      <c r="G194" s="174">
        <v>32337058</v>
      </c>
    </row>
    <row r="195" spans="1:7" s="170" customFormat="1" ht="17.25" customHeight="1" x14ac:dyDescent="0.2">
      <c r="A195" s="195" t="s">
        <v>613</v>
      </c>
      <c r="B195" s="201" t="s">
        <v>612</v>
      </c>
      <c r="C195" s="202">
        <v>1950</v>
      </c>
      <c r="D195" s="202"/>
      <c r="E195" s="203" t="s">
        <v>584</v>
      </c>
      <c r="F195" s="201">
        <v>116</v>
      </c>
      <c r="G195" s="202">
        <v>1950160</v>
      </c>
    </row>
    <row r="196" spans="1:7" s="170" customFormat="1" ht="17.25" customHeight="1" x14ac:dyDescent="0.2">
      <c r="A196" s="178"/>
      <c r="B196" s="196"/>
      <c r="C196" s="197"/>
      <c r="D196" s="182"/>
      <c r="E196" s="180" t="s">
        <v>483</v>
      </c>
      <c r="F196" s="181">
        <v>114</v>
      </c>
      <c r="G196" s="182">
        <v>3994590</v>
      </c>
    </row>
    <row r="197" spans="1:7" s="170" customFormat="1" ht="17.25" customHeight="1" x14ac:dyDescent="0.2">
      <c r="A197" s="195"/>
      <c r="B197" s="178"/>
      <c r="C197" s="178"/>
      <c r="D197" s="182"/>
      <c r="E197" s="180" t="s">
        <v>484</v>
      </c>
      <c r="F197" s="181">
        <v>117</v>
      </c>
      <c r="G197" s="182">
        <v>2316024</v>
      </c>
    </row>
    <row r="198" spans="1:7" s="170" customFormat="1" ht="17.25" customHeight="1" x14ac:dyDescent="0.2">
      <c r="A198" s="195"/>
      <c r="B198" s="196" t="s">
        <v>612</v>
      </c>
      <c r="C198" s="197">
        <v>7414</v>
      </c>
      <c r="D198" s="182"/>
      <c r="E198" s="180" t="s">
        <v>485</v>
      </c>
      <c r="F198" s="181">
        <v>118</v>
      </c>
      <c r="G198" s="182">
        <v>859711</v>
      </c>
    </row>
    <row r="199" spans="1:7" s="170" customFormat="1" ht="17.25" customHeight="1" x14ac:dyDescent="0.2">
      <c r="A199" s="195"/>
      <c r="B199" s="196"/>
      <c r="C199" s="197"/>
      <c r="D199" s="182"/>
      <c r="E199" s="180" t="s">
        <v>585</v>
      </c>
      <c r="F199" s="181">
        <v>119</v>
      </c>
      <c r="G199" s="182">
        <v>34391</v>
      </c>
    </row>
    <row r="200" spans="1:7" s="170" customFormat="1" ht="17.25" customHeight="1" x14ac:dyDescent="0.2">
      <c r="A200" s="175"/>
      <c r="B200" s="176"/>
      <c r="C200" s="174"/>
      <c r="D200" s="174"/>
      <c r="E200" s="175" t="s">
        <v>486</v>
      </c>
      <c r="F200" s="176">
        <v>122</v>
      </c>
      <c r="G200" s="174">
        <v>206871</v>
      </c>
    </row>
    <row r="201" spans="1:7" ht="15.75" customHeight="1" x14ac:dyDescent="0.2"/>
    <row r="202" spans="1:7" ht="15.75" customHeight="1" x14ac:dyDescent="0.2"/>
    <row r="203" spans="1:7" ht="15.75" customHeight="1" x14ac:dyDescent="0.2"/>
    <row r="204" spans="1:7" ht="15.75" customHeight="1" x14ac:dyDescent="0.2"/>
    <row r="205" spans="1:7" ht="15.75" customHeight="1" x14ac:dyDescent="0.2"/>
    <row r="206" spans="1:7" ht="15.75" customHeight="1" x14ac:dyDescent="0.2"/>
    <row r="207" spans="1:7" ht="15.75" customHeight="1" x14ac:dyDescent="0.2"/>
    <row r="208" spans="1:7" ht="15.75" customHeight="1" x14ac:dyDescent="0.2"/>
    <row r="209" spans="1:19" ht="15.75" customHeight="1" x14ac:dyDescent="0.2"/>
    <row r="210" spans="1:19" ht="15.75" customHeight="1" x14ac:dyDescent="0.2"/>
    <row r="211" spans="1:19" ht="15.75" customHeight="1" x14ac:dyDescent="0.2"/>
    <row r="212" spans="1:19" ht="15.75" customHeight="1" x14ac:dyDescent="0.2"/>
    <row r="213" spans="1:19" ht="15.75" customHeight="1" x14ac:dyDescent="0.2"/>
    <row r="214" spans="1:19" ht="15.75" customHeight="1" x14ac:dyDescent="0.2"/>
    <row r="215" spans="1:19" ht="6" customHeight="1" x14ac:dyDescent="0.2"/>
    <row r="216" spans="1:19" ht="15.75" customHeight="1" x14ac:dyDescent="0.25">
      <c r="A216" s="139" t="s">
        <v>451</v>
      </c>
    </row>
    <row r="217" spans="1:19" ht="9" customHeight="1" x14ac:dyDescent="0.2"/>
    <row r="218" spans="1:19" ht="15.75" customHeight="1" x14ac:dyDescent="0.2">
      <c r="A218" s="209" t="s">
        <v>624</v>
      </c>
      <c r="B218" s="210"/>
      <c r="C218" s="210"/>
      <c r="D218" s="210"/>
      <c r="E218" s="210"/>
      <c r="F218" s="210"/>
      <c r="G218" s="210"/>
      <c r="H218" s="210"/>
      <c r="I218" s="210"/>
      <c r="J218" s="210"/>
      <c r="K218" s="121"/>
      <c r="L218" s="121"/>
      <c r="M218" s="121"/>
      <c r="N218" s="121"/>
      <c r="O218" s="121"/>
      <c r="P218" s="121"/>
      <c r="Q218" s="121"/>
      <c r="R218" s="121"/>
      <c r="S218" s="121"/>
    </row>
    <row r="219" spans="1:19" ht="7.5" customHeight="1" x14ac:dyDescent="0.2">
      <c r="A219" s="163"/>
      <c r="B219" s="164"/>
      <c r="C219" s="164"/>
      <c r="D219" s="164"/>
      <c r="E219" s="164"/>
      <c r="F219" s="164"/>
      <c r="G219" s="164"/>
      <c r="H219" s="164"/>
      <c r="I219" s="164"/>
      <c r="J219" s="164"/>
      <c r="K219" s="121"/>
      <c r="L219" s="121"/>
      <c r="M219" s="121"/>
      <c r="N219" s="121"/>
      <c r="O219" s="121"/>
      <c r="P219" s="121"/>
      <c r="Q219" s="121"/>
      <c r="R219" s="121"/>
      <c r="S219" s="121"/>
    </row>
    <row r="220" spans="1:19" ht="15.75" customHeight="1" x14ac:dyDescent="0.2">
      <c r="A220" s="204" t="s">
        <v>631</v>
      </c>
      <c r="B220" s="164"/>
      <c r="C220" s="164"/>
      <c r="D220" s="164"/>
      <c r="E220" s="164"/>
      <c r="F220" s="164"/>
      <c r="G220" s="164"/>
      <c r="H220" s="164"/>
      <c r="I220" s="164"/>
      <c r="J220" s="164"/>
      <c r="K220" s="121"/>
      <c r="L220" s="121"/>
      <c r="M220" s="121"/>
      <c r="N220" s="121"/>
      <c r="O220" s="121"/>
      <c r="P220" s="121"/>
      <c r="Q220" s="121"/>
      <c r="R220" s="121"/>
      <c r="S220" s="121"/>
    </row>
    <row r="221" spans="1:19" ht="15.75" customHeight="1" x14ac:dyDescent="0.2">
      <c r="A221" s="204" t="s">
        <v>632</v>
      </c>
      <c r="B221" s="164"/>
      <c r="C221" s="164"/>
      <c r="D221" s="164"/>
      <c r="E221" s="164"/>
      <c r="F221" s="164"/>
      <c r="G221" s="164"/>
      <c r="H221" s="164"/>
      <c r="I221" s="164"/>
      <c r="J221" s="164"/>
      <c r="K221" s="121"/>
      <c r="L221" s="121"/>
      <c r="M221" s="121"/>
      <c r="N221" s="121"/>
      <c r="O221" s="121"/>
      <c r="P221" s="121"/>
      <c r="Q221" s="121"/>
      <c r="R221" s="121"/>
      <c r="S221" s="121"/>
    </row>
    <row r="222" spans="1:19" ht="15.75" customHeight="1" x14ac:dyDescent="0.2">
      <c r="A222" s="204" t="s">
        <v>633</v>
      </c>
      <c r="B222" s="164"/>
      <c r="C222" s="164"/>
      <c r="D222" s="164"/>
      <c r="E222" s="164"/>
      <c r="F222" s="164"/>
      <c r="G222" s="164"/>
      <c r="H222" s="164"/>
      <c r="I222" s="164"/>
      <c r="J222" s="164"/>
      <c r="K222" s="121"/>
      <c r="L222" s="121"/>
      <c r="M222" s="121"/>
      <c r="N222" s="121"/>
      <c r="O222" s="121"/>
      <c r="P222" s="121"/>
      <c r="Q222" s="121"/>
      <c r="R222" s="121"/>
      <c r="S222" s="121"/>
    </row>
    <row r="223" spans="1:19" ht="7.5" customHeight="1" x14ac:dyDescent="0.2">
      <c r="A223" s="204"/>
      <c r="B223" s="164"/>
      <c r="C223" s="164"/>
      <c r="D223" s="164"/>
      <c r="E223" s="164"/>
      <c r="F223" s="164"/>
      <c r="G223" s="164"/>
      <c r="H223" s="164"/>
      <c r="I223" s="164"/>
      <c r="J223" s="164"/>
      <c r="K223" s="121"/>
      <c r="L223" s="121"/>
      <c r="M223" s="121"/>
      <c r="N223" s="121"/>
      <c r="O223" s="121"/>
      <c r="P223" s="121"/>
      <c r="Q223" s="121"/>
      <c r="R223" s="121"/>
      <c r="S223" s="121"/>
    </row>
    <row r="224" spans="1:19" ht="2.25" customHeight="1" x14ac:dyDescent="0.2">
      <c r="A224" s="151"/>
      <c r="B224" s="151"/>
      <c r="C224" s="151"/>
      <c r="D224" s="151"/>
      <c r="E224" s="151"/>
      <c r="F224" s="151"/>
      <c r="G224" s="151"/>
      <c r="H224" s="151"/>
      <c r="I224" s="151"/>
      <c r="J224" s="151"/>
      <c r="K224" s="121"/>
      <c r="L224" s="121"/>
      <c r="M224" s="121"/>
      <c r="N224" s="121"/>
      <c r="O224" s="121"/>
      <c r="P224" s="121"/>
      <c r="Q224" s="121"/>
      <c r="R224" s="121"/>
      <c r="S224" s="121"/>
    </row>
    <row r="225" spans="1:19" ht="15.75" customHeight="1" x14ac:dyDescent="0.2">
      <c r="A225" s="122"/>
      <c r="B225" s="123"/>
      <c r="C225" s="123"/>
      <c r="D225" s="123"/>
      <c r="E225" s="123"/>
      <c r="F225" s="123"/>
      <c r="G225" s="123"/>
      <c r="H225" s="123"/>
      <c r="I225" s="123"/>
      <c r="J225" s="123"/>
      <c r="K225" s="121"/>
      <c r="L225" s="121"/>
      <c r="M225" s="121"/>
      <c r="N225" s="121"/>
      <c r="O225" s="121"/>
      <c r="P225" s="121"/>
      <c r="Q225" s="121"/>
      <c r="R225" s="121"/>
      <c r="S225" s="121"/>
    </row>
    <row r="226" spans="1:19" ht="15.75" customHeight="1" x14ac:dyDescent="0.2"/>
    <row r="227" spans="1:19" ht="15.75" customHeight="1" x14ac:dyDescent="0.2"/>
    <row r="228" spans="1:19" ht="15.75" customHeight="1" x14ac:dyDescent="0.2"/>
    <row r="229" spans="1:19" ht="15.75" customHeight="1" x14ac:dyDescent="0.2"/>
    <row r="230" spans="1:19" ht="15.75" customHeight="1" x14ac:dyDescent="0.2"/>
    <row r="231" spans="1:19" ht="15.75" customHeight="1" x14ac:dyDescent="0.2"/>
    <row r="232" spans="1:19" ht="15.75" customHeight="1" x14ac:dyDescent="0.2"/>
    <row r="233" spans="1:19" ht="15.75" customHeight="1" x14ac:dyDescent="0.2"/>
    <row r="234" spans="1:19" ht="15.75" customHeight="1" x14ac:dyDescent="0.2"/>
    <row r="235" spans="1:19" ht="15.75" customHeight="1" x14ac:dyDescent="0.2">
      <c r="A235" s="161"/>
    </row>
    <row r="236" spans="1:19" ht="15.75" customHeight="1" x14ac:dyDescent="0.2"/>
    <row r="239" spans="1:19" ht="12.75" customHeight="1" x14ac:dyDescent="0.2"/>
    <row r="243" ht="12.75" customHeight="1" x14ac:dyDescent="0.2"/>
    <row r="249" ht="12.75" customHeight="1" x14ac:dyDescent="0.2"/>
    <row r="251" ht="12.75" customHeight="1" x14ac:dyDescent="0.2"/>
    <row r="253" ht="12.75" customHeight="1" x14ac:dyDescent="0.2"/>
    <row r="255" ht="12.75" customHeight="1" x14ac:dyDescent="0.2"/>
    <row r="256" ht="12.75" customHeight="1" x14ac:dyDescent="0.2"/>
    <row r="257" ht="12.75" customHeight="1" x14ac:dyDescent="0.2"/>
    <row r="258" ht="15" customHeight="1" x14ac:dyDescent="0.2"/>
    <row r="260" ht="12.75" customHeight="1" x14ac:dyDescent="0.2"/>
    <row r="267" ht="12.75" customHeight="1" x14ac:dyDescent="0.2"/>
    <row r="271" ht="12.75" customHeight="1" x14ac:dyDescent="0.2"/>
    <row r="273" spans="1:10" ht="12.75" customHeight="1" x14ac:dyDescent="0.2"/>
    <row r="274" spans="1:10" ht="18" customHeight="1" x14ac:dyDescent="0.2"/>
    <row r="275" spans="1:10" ht="18" customHeight="1" x14ac:dyDescent="0.2"/>
    <row r="276" spans="1:10" ht="18" customHeight="1" x14ac:dyDescent="0.25">
      <c r="A276" s="139" t="s">
        <v>451</v>
      </c>
    </row>
    <row r="277" spans="1:10" ht="18" customHeight="1" x14ac:dyDescent="0.2"/>
    <row r="278" spans="1:10" ht="16.5" customHeight="1" x14ac:dyDescent="0.2">
      <c r="A278" s="209" t="s">
        <v>630</v>
      </c>
      <c r="B278" s="210"/>
      <c r="C278" s="210"/>
      <c r="D278" s="210"/>
      <c r="E278" s="210"/>
      <c r="F278" s="210"/>
      <c r="G278" s="210"/>
      <c r="H278" s="210"/>
      <c r="I278" s="210"/>
      <c r="J278" s="210"/>
    </row>
    <row r="279" spans="1:10" ht="17.25" customHeight="1" x14ac:dyDescent="0.2"/>
    <row r="280" spans="1:10" ht="12.75" customHeight="1" x14ac:dyDescent="0.2"/>
    <row r="281" spans="1:10" ht="12.75" customHeight="1" x14ac:dyDescent="0.2"/>
    <row r="282" spans="1:10" ht="12.75" customHeight="1" x14ac:dyDescent="0.2"/>
    <row r="287" spans="1:10" ht="12.75" customHeight="1" x14ac:dyDescent="0.2"/>
    <row r="288" spans="1:10" ht="12.75" customHeight="1" x14ac:dyDescent="0.2"/>
    <row r="292" spans="11:19" ht="12.75" customHeight="1" x14ac:dyDescent="0.2"/>
    <row r="294" spans="11:19" ht="18" customHeight="1" x14ac:dyDescent="0.2"/>
    <row r="295" spans="11:19" ht="12.75" customHeight="1" x14ac:dyDescent="0.2"/>
    <row r="298" spans="11:19" ht="40.5" customHeight="1" x14ac:dyDescent="0.2">
      <c r="K298" s="124"/>
      <c r="L298" s="124"/>
      <c r="M298" s="124"/>
      <c r="N298" s="124"/>
      <c r="O298" s="124"/>
      <c r="P298" s="124"/>
      <c r="Q298" s="124"/>
      <c r="R298" s="124"/>
      <c r="S298" s="124"/>
    </row>
    <row r="300" spans="11:19" ht="49.5" customHeight="1" x14ac:dyDescent="0.2"/>
    <row r="302" spans="11:19" ht="37.5" customHeight="1" x14ac:dyDescent="0.2"/>
    <row r="303" spans="11:19" ht="12.75" customHeight="1" x14ac:dyDescent="0.2"/>
    <row r="304" spans="11:19" ht="40.5" customHeight="1" x14ac:dyDescent="0.2"/>
    <row r="305" spans="1:1" ht="12.75" customHeight="1" x14ac:dyDescent="0.2"/>
    <row r="306" spans="1:1" ht="12.75" customHeight="1" x14ac:dyDescent="0.2"/>
    <row r="309" spans="1:1" ht="27.75" customHeight="1" x14ac:dyDescent="0.2"/>
    <row r="310" spans="1:1" ht="13.5" customHeight="1" x14ac:dyDescent="0.2"/>
    <row r="311" spans="1:1" ht="27.75" customHeight="1" x14ac:dyDescent="0.2"/>
    <row r="312" spans="1:1" ht="13.5" customHeight="1" x14ac:dyDescent="0.2"/>
    <row r="313" spans="1:1" ht="39" customHeight="1" x14ac:dyDescent="0.2"/>
    <row r="314" spans="1:1" ht="15" customHeight="1" x14ac:dyDescent="0.2"/>
    <row r="315" spans="1:1" ht="27.75" customHeight="1" x14ac:dyDescent="0.2"/>
    <row r="316" spans="1:1" ht="12.75" customHeight="1" x14ac:dyDescent="0.2"/>
    <row r="317" spans="1:1" ht="12.75" customHeight="1" x14ac:dyDescent="0.2"/>
    <row r="318" spans="1:1" ht="12.75" customHeight="1" x14ac:dyDescent="0.2"/>
    <row r="319" spans="1:1" ht="11.25" hidden="1" customHeight="1" x14ac:dyDescent="0.2"/>
    <row r="320" spans="1:1" ht="21" customHeight="1" x14ac:dyDescent="0.25">
      <c r="A320" s="139" t="s">
        <v>451</v>
      </c>
    </row>
    <row r="321" spans="1:10" ht="7.5" customHeight="1" x14ac:dyDescent="0.2"/>
    <row r="322" spans="1:10" ht="16.5" customHeight="1" x14ac:dyDescent="0.2">
      <c r="A322" s="209" t="s">
        <v>630</v>
      </c>
      <c r="B322" s="210"/>
      <c r="C322" s="210"/>
      <c r="D322" s="210"/>
      <c r="E322" s="210"/>
      <c r="F322" s="210"/>
      <c r="G322" s="210"/>
      <c r="H322" s="210"/>
      <c r="I322" s="210"/>
      <c r="J322" s="210"/>
    </row>
    <row r="323" spans="1:10" ht="12.75" customHeight="1" x14ac:dyDescent="0.2"/>
    <row r="324" spans="1:10" ht="12.75" customHeight="1" x14ac:dyDescent="0.2"/>
    <row r="331" spans="1:10" ht="12.75" customHeight="1" x14ac:dyDescent="0.2"/>
    <row r="332" spans="1:10" ht="12.75" customHeight="1" x14ac:dyDescent="0.2"/>
    <row r="333" spans="1:10" ht="12.75" customHeight="1" x14ac:dyDescent="0.2"/>
    <row r="334" spans="1:10" ht="12.75" customHeight="1" x14ac:dyDescent="0.2"/>
    <row r="335" spans="1:10" ht="12.75" customHeight="1" x14ac:dyDescent="0.2"/>
    <row r="336" spans="1:10" ht="12.75" customHeight="1" x14ac:dyDescent="0.2"/>
    <row r="342" ht="12.75" customHeight="1" x14ac:dyDescent="0.2"/>
    <row r="344" ht="12.75" customHeight="1" x14ac:dyDescent="0.2"/>
    <row r="346" ht="12.75" customHeight="1" x14ac:dyDescent="0.2"/>
    <row r="347" ht="12.75" customHeight="1" x14ac:dyDescent="0.2"/>
    <row r="382" spans="1:10" ht="19.5" customHeight="1" x14ac:dyDescent="0.25">
      <c r="A382" s="139" t="s">
        <v>451</v>
      </c>
    </row>
    <row r="383" spans="1:10" ht="11.25" customHeight="1" x14ac:dyDescent="0.25">
      <c r="A383" s="139"/>
    </row>
    <row r="384" spans="1:10" ht="16.5" customHeight="1" x14ac:dyDescent="0.2">
      <c r="A384" s="209" t="s">
        <v>630</v>
      </c>
      <c r="B384" s="210"/>
      <c r="C384" s="210"/>
      <c r="D384" s="210"/>
      <c r="E384" s="210"/>
      <c r="F384" s="210"/>
      <c r="G384" s="210"/>
      <c r="H384" s="210"/>
      <c r="I384" s="210"/>
      <c r="J384" s="210"/>
    </row>
    <row r="385" ht="10.5" customHeight="1" x14ac:dyDescent="0.2"/>
    <row r="386" ht="10.5" customHeight="1" x14ac:dyDescent="0.2"/>
    <row r="424" spans="1:7" ht="16.5" customHeight="1" x14ac:dyDescent="0.2"/>
    <row r="425" spans="1:7" ht="15.75" customHeight="1" x14ac:dyDescent="0.2">
      <c r="A425" s="159" t="s">
        <v>598</v>
      </c>
      <c r="B425" s="157"/>
      <c r="C425" s="157"/>
      <c r="D425" s="157"/>
      <c r="E425" s="157"/>
      <c r="F425" s="157"/>
      <c r="G425" s="158"/>
    </row>
    <row r="426" spans="1:7" ht="15.75" customHeight="1" x14ac:dyDescent="0.2">
      <c r="A426" s="159" t="s">
        <v>599</v>
      </c>
      <c r="B426" s="157"/>
      <c r="C426" s="157"/>
      <c r="D426" s="157"/>
      <c r="E426" s="157"/>
      <c r="F426" s="157"/>
      <c r="G426" s="158"/>
    </row>
    <row r="427" spans="1:7" ht="15.75" customHeight="1" x14ac:dyDescent="0.2">
      <c r="A427" s="159" t="s">
        <v>600</v>
      </c>
      <c r="B427" s="153"/>
      <c r="C427" s="152"/>
      <c r="D427" s="152"/>
      <c r="E427" s="160"/>
      <c r="F427" s="154"/>
      <c r="G427" s="158"/>
    </row>
    <row r="428" spans="1:7" ht="15.75" customHeight="1" x14ac:dyDescent="0.2">
      <c r="A428" s="159" t="s">
        <v>601</v>
      </c>
      <c r="B428" s="153"/>
      <c r="C428" s="152"/>
      <c r="D428" s="152"/>
      <c r="E428" s="160"/>
      <c r="F428" s="154"/>
      <c r="G428" s="158"/>
    </row>
    <row r="429" spans="1:7" ht="15.75" customHeight="1" x14ac:dyDescent="0.2">
      <c r="A429" s="159" t="s">
        <v>637</v>
      </c>
      <c r="B429" s="153"/>
      <c r="C429" s="152"/>
      <c r="D429" s="152"/>
      <c r="E429" s="160"/>
      <c r="F429" s="154"/>
      <c r="G429" s="158"/>
    </row>
    <row r="430" spans="1:7" ht="15.75" customHeight="1" x14ac:dyDescent="0.2">
      <c r="A430" s="159" t="s">
        <v>638</v>
      </c>
    </row>
    <row r="431" spans="1:7" ht="15.75" customHeight="1" x14ac:dyDescent="0.2"/>
    <row r="432" spans="1:7" s="206" customFormat="1" ht="21" customHeight="1" x14ac:dyDescent="0.25">
      <c r="A432" s="205" t="s">
        <v>636</v>
      </c>
    </row>
    <row r="433" spans="1:1" s="206" customFormat="1" ht="21" customHeight="1" x14ac:dyDescent="0.25">
      <c r="A433" s="205" t="s">
        <v>634</v>
      </c>
    </row>
    <row r="434" spans="1:1" s="206" customFormat="1" ht="21" customHeight="1" x14ac:dyDescent="0.25">
      <c r="A434" s="206" t="s">
        <v>635</v>
      </c>
    </row>
    <row r="435" spans="1:1" ht="21" customHeight="1" x14ac:dyDescent="0.2"/>
    <row r="436" spans="1:1" ht="16.5" customHeight="1" x14ac:dyDescent="0.2"/>
    <row r="437" spans="1:1" ht="16.5" customHeight="1" x14ac:dyDescent="0.2"/>
    <row r="438" spans="1:1" ht="16.5" customHeight="1" x14ac:dyDescent="0.2"/>
    <row r="439" spans="1:1" ht="16.5" customHeight="1" x14ac:dyDescent="0.2"/>
    <row r="440" spans="1:1" ht="16.5" customHeight="1" x14ac:dyDescent="0.2"/>
    <row r="441" spans="1:1" ht="16.5" customHeight="1" x14ac:dyDescent="0.2"/>
    <row r="442" spans="1:1" ht="16.5" customHeight="1" x14ac:dyDescent="0.2"/>
  </sheetData>
  <mergeCells count="3">
    <mergeCell ref="A131:A132"/>
    <mergeCell ref="B131:B132"/>
    <mergeCell ref="C131:C132"/>
  </mergeCells>
  <dataValidations count="1">
    <dataValidation type="whole" operator="greaterThanOrEqual" allowBlank="1" showInputMessage="1" showErrorMessage="1" errorTitle="Pogrešan upis" error="Dopušten je upis samo pozitivnih cjelobrojnih vrijednosti" sqref="G134:G138 G141:G143 G145 G150:G151 G155 G153 G159 G157">
      <formula1>0</formula1>
    </dataValidation>
  </dataValidations>
  <pageMargins left="0.7" right="0.7" top="0.52" bottom="0.32" header="0.3" footer="0.39"/>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f00c05a3-a522-4b3b-aeec-75a37a6bc44f"/>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2021-07-23T08:53:07Z</cp:lastPrinted>
  <dcterms:created xsi:type="dcterms:W3CDTF">2008-10-17T11:51:54Z</dcterms:created>
  <dcterms:modified xsi:type="dcterms:W3CDTF">2021-07-23T11:57:18Z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