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saveExternalLinkValues="0" codeName="ThisWorkbook" defaultThemeVersion="124226"/>
  <mc:AlternateContent xmlns:mc="http://schemas.openxmlformats.org/markup-compatibility/2006">
    <mc:Choice Requires="x15">
      <x15ac:absPath xmlns:x15ac="http://schemas.microsoft.com/office/spreadsheetml/2010/11/ac" url="https://snpectinatus.sharepoint.com/sites/Projekt2/Projekt/FTB TURIZAM GRUPA/FTB TURIZAM/FINANCIJSKA IZVJESCA/ENGLESKE VERZIJE ZA ZSE/2021/EXCEL engleski/"/>
    </mc:Choice>
  </mc:AlternateContent>
  <xr:revisionPtr revIDLastSave="169" documentId="13_ncr:1_{0A0EA04D-C848-4ED2-9C68-90FE35174C2B}" xr6:coauthVersionLast="47" xr6:coauthVersionMax="47" xr10:uidLastSave="{9A1CBAA0-D4F6-4E26-93E0-3952702E80BB}"/>
  <bookViews>
    <workbookView xWindow="-120" yWindow="-120" windowWidth="29040" windowHeight="15720" activeTab="6" xr2:uid="{00000000-000D-0000-FFFF-FFFF00000000}"/>
  </bookViews>
  <sheets>
    <sheet name="General data" sheetId="23" r:id="rId1"/>
    <sheet name="Balance sheet" sheetId="18" r:id="rId2"/>
    <sheet name="P&amp;L" sheetId="25"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0" i="25" l="1"/>
  <c r="H110" i="25"/>
  <c r="I97" i="25"/>
  <c r="H97" i="25"/>
  <c r="I90" i="25"/>
  <c r="H90" i="25"/>
  <c r="I84" i="25"/>
  <c r="H84" i="25"/>
  <c r="I69" i="25"/>
  <c r="H69" i="25"/>
  <c r="I47" i="25"/>
  <c r="H47" i="25"/>
  <c r="I36" i="25"/>
  <c r="H36" i="25"/>
  <c r="I28" i="25"/>
  <c r="H28" i="25"/>
  <c r="I25" i="25"/>
  <c r="H25" i="25"/>
  <c r="I19" i="25"/>
  <c r="H19" i="25"/>
  <c r="I15" i="25"/>
  <c r="H15" i="25"/>
  <c r="I7" i="25"/>
  <c r="H7" i="25"/>
  <c r="H89" i="25" l="1"/>
  <c r="I107" i="25"/>
  <c r="I108" i="25" s="1"/>
  <c r="I89" i="25"/>
  <c r="I59" i="25"/>
  <c r="H59" i="25"/>
  <c r="I13" i="25"/>
  <c r="I60" i="25" s="1"/>
  <c r="H13" i="25"/>
  <c r="H60" i="25" s="1"/>
  <c r="H107" i="25"/>
  <c r="H108" i="25" s="1"/>
  <c r="H61" i="25" l="1"/>
  <c r="H65" i="25" s="1"/>
  <c r="I63" i="25"/>
  <c r="I62" i="25"/>
  <c r="I61" i="25"/>
  <c r="I65" i="25" s="1"/>
  <c r="H63" i="25"/>
  <c r="H62" i="25"/>
  <c r="H66" i="25" l="1"/>
  <c r="H67" i="25"/>
  <c r="I67" i="25"/>
  <c r="I66" i="25"/>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I117" i="18"/>
  <c r="H117" i="18"/>
  <c r="I105" i="18"/>
  <c r="H105" i="18"/>
  <c r="I98" i="18"/>
  <c r="H98" i="18"/>
  <c r="I94" i="18"/>
  <c r="H94" i="18"/>
  <c r="I91" i="18"/>
  <c r="H91" i="18"/>
  <c r="I85" i="18"/>
  <c r="H85" i="18"/>
  <c r="H78" i="18"/>
  <c r="W10" i="22" l="1"/>
  <c r="Y61" i="22"/>
  <c r="Y62" i="22" s="1"/>
  <c r="Y63" i="22"/>
  <c r="Y34" i="22"/>
  <c r="W30" i="22"/>
  <c r="H20" i="21"/>
  <c r="H21" i="21" s="1"/>
  <c r="W63" i="22"/>
  <c r="W34" i="22"/>
  <c r="W61" i="22"/>
  <c r="W62" i="22" s="1"/>
  <c r="W32" i="22"/>
  <c r="W33" i="22" s="1"/>
  <c r="W39" i="22"/>
  <c r="W59" i="22" s="1"/>
  <c r="Y36" i="22"/>
  <c r="Y39" i="22" s="1"/>
  <c r="Y59" i="22" s="1"/>
  <c r="Y7" i="22"/>
  <c r="Y10" i="22" s="1"/>
  <c r="Y13" i="22"/>
  <c r="Y32" i="22" s="1"/>
  <c r="Y33" i="22" s="1"/>
  <c r="Y30" i="22" l="1"/>
  <c r="I48" i="21"/>
  <c r="H48" i="21"/>
  <c r="I42" i="21"/>
  <c r="H42" i="21"/>
  <c r="I35" i="21"/>
  <c r="H35" i="21"/>
  <c r="I29" i="21"/>
  <c r="H29" i="21"/>
  <c r="I13" i="21"/>
  <c r="I54" i="20"/>
  <c r="H54" i="20"/>
  <c r="I48" i="20"/>
  <c r="H48" i="20"/>
  <c r="I41" i="20"/>
  <c r="H41" i="20"/>
  <c r="I35" i="20"/>
  <c r="H35" i="20"/>
  <c r="I19" i="20"/>
  <c r="H19" i="20"/>
  <c r="I9" i="20"/>
  <c r="I18" i="20" s="1"/>
  <c r="H9" i="20"/>
  <c r="H18" i="20" s="1"/>
  <c r="I78" i="18"/>
  <c r="H75" i="18"/>
  <c r="H133" i="18" s="1"/>
  <c r="I60" i="18"/>
  <c r="H60" i="18"/>
  <c r="I53" i="18"/>
  <c r="H53" i="18"/>
  <c r="I45" i="18"/>
  <c r="H45" i="18"/>
  <c r="I38" i="18"/>
  <c r="H38" i="18"/>
  <c r="I27" i="18"/>
  <c r="H27" i="18"/>
  <c r="I17" i="18"/>
  <c r="H17" i="18"/>
  <c r="I10" i="18"/>
  <c r="H10" i="18"/>
  <c r="I44" i="18" l="1"/>
  <c r="I20" i="21"/>
  <c r="I21" i="21" s="1"/>
  <c r="H9" i="18"/>
  <c r="I75" i="18"/>
  <c r="I133" i="18" s="1"/>
  <c r="H55" i="20"/>
  <c r="H36" i="21"/>
  <c r="H49" i="21"/>
  <c r="I9" i="18"/>
  <c r="H44" i="18"/>
  <c r="I24" i="20"/>
  <c r="I27" i="20" s="1"/>
  <c r="I42" i="20"/>
  <c r="I55" i="20"/>
  <c r="I36" i="21"/>
  <c r="I49" i="21"/>
  <c r="H24" i="20"/>
  <c r="H27" i="20" s="1"/>
  <c r="H42" i="20"/>
  <c r="I51" i="21" l="1"/>
  <c r="I53" i="21" s="1"/>
  <c r="I72" i="18"/>
  <c r="I57" i="20"/>
  <c r="I59" i="20" s="1"/>
  <c r="H51" i="21"/>
  <c r="H53" i="21" s="1"/>
  <c r="H57" i="20"/>
  <c r="H59" i="20" s="1"/>
  <c r="H72" i="18"/>
</calcChain>
</file>

<file path=xl/sharedStrings.xml><?xml version="1.0" encoding="utf-8"?>
<sst xmlns="http://schemas.openxmlformats.org/spreadsheetml/2006/main" count="536" uniqueCount="525">
  <si>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</si>
  <si>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</si>
  <si>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</si>
  <si>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</si>
  <si>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</si>
  <si>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</si>
  <si>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</si>
  <si>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</si>
  <si>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</si>
  <si>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</si>
  <si>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</si>
  <si>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</si>
  <si>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</si>
  <si>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</si>
  <si>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</si>
  <si>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</si>
  <si>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</si>
  <si>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</si>
  <si>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</si>
  <si>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</si>
  <si>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</si>
  <si>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</si>
  <si>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</si>
  <si>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</si>
  <si>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</si>
  <si>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</si>
  <si>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</si>
  <si>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</si>
  <si>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</si>
  <si>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</si>
  <si>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</si>
  <si>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</si>
  <si>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</si>
  <si>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</si>
  <si>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</si>
  <si>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</si>
  <si>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</si>
  <si>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</si>
  <si>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</si>
  <si>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</si>
  <si>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</si>
  <si>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</si>
  <si>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</si>
  <si>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</si>
  <si>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</si>
  <si>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</si>
  <si>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</si>
  <si>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</si>
  <si>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</si>
  <si>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</si>
  <si>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</si>
  <si>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</si>
  <si>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</si>
  <si>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</si>
  <si>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</si>
  <si>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</si>
  <si>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</si>
  <si>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</si>
  <si>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</si>
  <si>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</si>
  <si>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</si>
  <si>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</si>
  <si>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</si>
  <si>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</si>
  <si>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</si>
  <si>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</si>
  <si>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</si>
  <si>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</si>
  <si>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</si>
  <si>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</si>
  <si>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</si>
  <si>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</si>
  <si>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</si>
  <si>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</si>
  <si>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</si>
  <si>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</si>
  <si>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</si>
  <si>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</si>
  <si>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</si>
  <si>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</si>
  <si>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</si>
  <si>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</si>
  <si>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</si>
  <si>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</si>
  <si>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</si>
  <si>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</si>
  <si>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</si>
  <si>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</si>
  <si>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</si>
  <si>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</si>
  <si>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</si>
  <si>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</si>
  <si>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</si>
  <si>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</si>
  <si>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</si>
  <si>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</si>
  <si>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</si>
  <si>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</si>
  <si>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</si>
  <si>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</si>
  <si>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</si>
  <si>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</si>
  <si>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</si>
  <si>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</si>
  <si>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</si>
  <si>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</si>
  <si>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</si>
  <si>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</si>
  <si>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</si>
  <si>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</si>
  <si>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</si>
  <si>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</si>
  <si>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</si>
  <si>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</si>
  <si>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</si>
  <si>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</si>
  <si>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</si>
  <si>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</si>
  <si>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</si>
  <si>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</si>
  <si>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</si>
  <si>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</si>
  <si>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</si>
  <si>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</si>
  <si>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</si>
  <si>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</si>
  <si>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</si>
  <si>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</si>
  <si>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</si>
  <si>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</si>
  <si>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</si>
  <si>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</si>
  <si>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</si>
  <si>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</si>
  <si>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</si>
  <si>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</si>
  <si>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</si>
  <si>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</si>
  <si>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</si>
  <si>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</si>
  <si>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</si>
  <si>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</si>
  <si>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</si>
  <si>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</si>
  <si>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</si>
  <si>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</si>
  <si>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</si>
  <si>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</si>
  <si>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</si>
  <si>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</si>
  <si>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</si>
  <si>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</si>
  <si>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</si>
  <si>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</si>
  <si>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</si>
  <si>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</si>
  <si>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</si>
  <si>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</si>
  <si>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</si>
  <si>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</si>
  <si>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</si>
  <si>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</si>
  <si>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</si>
  <si>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</si>
  <si>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</si>
  <si>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</si>
  <si>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</si>
  <si>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</si>
  <si>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</si>
  <si>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</si>
  <si>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</si>
  <si>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</si>
  <si>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</si>
  <si>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</si>
  <si>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</si>
  <si>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</si>
  <si>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</si>
  <si>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</si>
  <si>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</si>
  <si>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</si>
  <si>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</si>
  <si>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</si>
  <si>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</si>
  <si>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</si>
  <si>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</si>
  <si>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</si>
  <si>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</si>
  <si>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</si>
  <si>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</si>
  <si>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</si>
  <si>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</si>
  <si>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</si>
  <si>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</si>
  <si>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</si>
  <si>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</si>
  <si>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</si>
  <si>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</si>
  <si>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</si>
  <si>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</si>
  <si>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</si>
  <si>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</si>
  <si>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</si>
  <si>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</si>
  <si>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</si>
  <si>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</si>
  <si>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</si>
  <si>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</si>
  <si>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</si>
  <si>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</si>
  <si>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</si>
  <si>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</si>
  <si>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</si>
  <si>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</si>
  <si>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</si>
  <si>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</si>
  <si>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</si>
  <si>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</si>
  <si>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</si>
  <si>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</si>
  <si>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</si>
  <si>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</si>
  <si>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</si>
  <si>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</si>
  <si>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</si>
  <si>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</si>
  <si>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</si>
  <si>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</si>
  <si>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</si>
  <si>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</si>
  <si>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</si>
  <si>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</si>
  <si>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</si>
  <si>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</si>
  <si>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</si>
  <si>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</si>
  <si>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</si>
  <si>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</si>
  <si>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</si>
  <si>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</si>
  <si>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</si>
  <si>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</si>
  <si>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</si>
  <si>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</si>
  <si>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</si>
  <si>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</si>
  <si>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</si>
  <si>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</si>
  <si>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</si>
  <si>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</si>
  <si>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</si>
  <si>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</si>
  <si>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</si>
  <si>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</si>
  <si>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</si>
  <si>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</si>
  <si>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</si>
  <si>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</si>
  <si>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</si>
  <si>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</si>
  <si>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</si>
  <si>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</si>
  <si>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</si>
  <si>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</si>
  <si>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</si>
  <si>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</si>
  <si>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</si>
  <si>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</si>
  <si>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</si>
  <si>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</si>
  <si>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</si>
  <si>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</si>
  <si>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</si>
  <si>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</si>
  <si>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</si>
  <si>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</si>
  <si>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</si>
  <si>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</si>
  <si>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</si>
  <si>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</si>
  <si>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</si>
  <si>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</si>
  <si>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</si>
  <si>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</si>
  <si>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</si>
  <si>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</si>
  <si>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</si>
  <si>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</si>
  <si>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</si>
  <si>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</si>
  <si>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</si>
  <si>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</si>
  <si>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</si>
  <si>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</si>
  <si>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</si>
  <si>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</si>
  <si>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</si>
  <si>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</si>
  <si>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</si>
  <si>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</si>
  <si>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</si>
  <si>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</si>
  <si>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</si>
  <si>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</si>
  <si>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</si>
  <si>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</si>
  <si>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</si>
  <si>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</si>
  <si>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</si>
  <si>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</si>
  <si>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</si>
  <si>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</si>
  <si>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</si>
  <si>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</si>
  <si>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</si>
  <si>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</si>
  <si>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</si>
  <si>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</si>
  <si>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</si>
  <si>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</si>
  <si>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</si>
  <si>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</si>
  <si>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</si>
  <si>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</si>
  <si>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</si>
  <si>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</si>
  <si>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</si>
  <si>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</si>
  <si>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</si>
  <si>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</si>
  <si>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</si>
  <si>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</si>
  <si>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</si>
  <si>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</si>
  <si>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</si>
  <si>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</si>
  <si>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</si>
  <si>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</si>
  <si>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</si>
  <si>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</si>
  <si>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</si>
  <si>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</si>
  <si>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</si>
  <si>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</si>
  <si>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</si>
  <si>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</si>
  <si>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</si>
  <si>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</si>
  <si>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</si>
  <si>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</si>
  <si>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</si>
  <si>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</si>
  <si>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</si>
  <si>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</si>
  <si>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</si>
  <si>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</si>
  <si>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</si>
  <si>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</si>
  <si>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</si>
  <si>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</si>
  <si>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</si>
  <si>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</si>
  <si>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</si>
  <si>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</si>
  <si>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</si>
  <si>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</si>
  <si>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</si>
  <si>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</si>
  <si>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</si>
  <si>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</si>
  <si>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</si>
  <si>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</si>
  <si>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</si>
  <si>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</si>
  <si>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</si>
  <si>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</si>
  <si>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</si>
  <si>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</si>
  <si>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</si>
  <si>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</si>
  <si>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</si>
  <si>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</si>
  <si>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</si>
  <si>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</si>
  <si>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</si>
  <si>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</si>
  <si>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</si>
  <si>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</si>
  <si>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</si>
  <si>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</si>
  <si>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</si>
  <si>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</si>
  <si>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</si>
  <si>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</si>
  <si>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</si>
  <si>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</si>
  <si>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</si>
  <si>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</si>
  <si>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</si>
  <si>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</si>
  <si>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</si>
  <si>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</si>
  <si>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</si>
  <si>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</si>
  <si>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</si>
  <si>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</si>
  <si>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</si>
  <si>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</si>
  <si>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</si>
  <si>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</si>
  <si>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</si>
  <si>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</si>
  <si>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</si>
  <si>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</si>
  <si>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</si>
  <si>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</si>
  <si>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</si>
  <si>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</si>
  <si>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</si>
  <si>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</si>
  <si>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</si>
  <si>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</si>
  <si>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</si>
  <si>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</si>
  <si>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</si>
  <si>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</si>
  <si>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</si>
  <si>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</si>
  <si>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</si>
  <si>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</si>
  <si>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</si>
  <si>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</si>
  <si>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</si>
  <si>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</si>
  <si>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</si>
  <si>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</si>
  <si>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</si>
  <si>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</si>
  <si>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</si>
  <si>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</si>
  <si>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</si>
  <si>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</si>
  <si>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</si>
  <si>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</si>
  <si>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</si>
  <si>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</si>
  <si>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</si>
  <si>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</si>
  <si>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</si>
  <si>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</si>
  <si>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</si>
  <si>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</si>
  <si>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</si>
  <si>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</si>
  <si>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</si>
  <si>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</si>
  <si>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</si>
  <si>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</si>
  <si>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</si>
  <si>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</si>
  <si>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</si>
  <si>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</si>
  <si>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t>RD</t>
  </si>
  <si>
    <t>No</t>
  </si>
  <si>
    <t>HR</t>
  </si>
  <si>
    <t>balance as at 31.12.2021</t>
  </si>
  <si>
    <t>for the period 1.1.2021 to 31.12.2021</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</si>
  <si>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</si>
  <si>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</si>
  <si>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</si>
  <si>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</si>
  <si>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</si>
  <si>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</si>
  <si>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</si>
  <si>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</si>
  <si>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</si>
  <si>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</si>
  <si>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</si>
  <si>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</si>
  <si>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</si>
  <si>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</si>
  <si>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</si>
  <si>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</si>
  <si>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</si>
  <si>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</si>
  <si>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</si>
  <si>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</si>
  <si>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</si>
  <si>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</si>
  <si>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</si>
  <si>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</si>
  <si>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</si>
  <si>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</si>
  <si>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</si>
  <si>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</si>
  <si>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</si>
  <si>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</si>
  <si>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</si>
  <si>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</si>
  <si>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</si>
  <si>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04440889</t>
  </si>
  <si>
    <t>82344583628</t>
  </si>
  <si>
    <t>74780000L0DH9RUW0I04</t>
  </si>
  <si>
    <t>92485</t>
  </si>
  <si>
    <t xml:space="preserve">FTB TURIZAM d.d. </t>
  </si>
  <si>
    <t>ZAGREB</t>
  </si>
  <si>
    <t>MIRAMARSKA 24</t>
  </si>
  <si>
    <t>info@ftb-turizam.com</t>
  </si>
  <si>
    <t>www.ftb-turizam.com</t>
  </si>
  <si>
    <t>Kamenar Biserka</t>
  </si>
  <si>
    <t>091 907 8629</t>
  </si>
  <si>
    <t>biserka.kamenar@remisens.com</t>
  </si>
  <si>
    <t>PricewaterhouseCoopers d.o.o. Zagreb</t>
  </si>
  <si>
    <t>Siniša Dušić</t>
  </si>
  <si>
    <t>Submitter: FTB TURIZAM d.d.</t>
  </si>
  <si>
    <t>Submitter: FTB TUIRZAM d.d.</t>
  </si>
  <si>
    <t xml:space="preserve">Submitter: </t>
  </si>
  <si>
    <t>for the period __ to __</t>
  </si>
  <si>
    <t>NOTES TO THE ANNUAL FINANCIAL STATEMENTS - GFI
Name of issuer:   FTB TURIZAM d.d.
Personal identification number (OIB):   82344583628
Reporting period: 1 January 2021 - 31 December 2021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</si>
  <si>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040352133</t>
  </si>
  <si>
    <t>KD</t>
  </si>
  <si>
    <t>HOTELI CAVTAT d.d. CAVTAT</t>
  </si>
  <si>
    <t>CAVTAT</t>
  </si>
  <si>
    <t>HOTELI METROPOL d.o.o.ORTOROŽ</t>
  </si>
  <si>
    <t>PORTOROŽ</t>
  </si>
  <si>
    <t>REMISENS HOTEL GROUP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</si>
</sst>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auto="1"/>
      </left>
      <right style="thin">
        <color auto="1"/>
      </right>
      <top/>
      <bottom style="thin">
        <color auto="1"/>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3" fillId="0" borderId="0"/>
    <xf numFmtId="0" fontId="2" fillId="0" borderId="0"/>
  </cellStyleXfs>
  <cellXfs count="367">
    <xf numFmtId="0" fontId="0" fillId="0" borderId="0" xfId="0"/>
    <xf numFmtId="4" fontId="12" fillId="0" borderId="0" xfId="3" applyNumberFormat="1"/>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14" fontId="7" fillId="2" borderId="0" xfId="1" applyNumberFormat="1" applyFont="1" applyFill="1" applyAlignment="1">
      <alignment horizontal="center" vertical="center"/>
    </xf>
    <xf numFmtId="0" fontId="7" fillId="0" borderId="0" xfId="1" applyFont="1" applyAlignment="1">
      <alignment horizontal="center" vertical="center"/>
    </xf>
    <xf numFmtId="49" fontId="10" fillId="3" borderId="12" xfId="0" applyNumberFormat="1" applyFont="1" applyFill="1" applyBorder="1" applyAlignment="1">
      <alignment horizontal="center" vertical="center"/>
    </xf>
    <xf numFmtId="165" fontId="17" fillId="0" borderId="44" xfId="0" applyNumberFormat="1" applyFont="1" applyBorder="1" applyAlignment="1">
      <alignment horizontal="center" vertical="center"/>
    </xf>
    <xf numFmtId="165" fontId="17" fillId="9" borderId="44" xfId="0" applyNumberFormat="1" applyFont="1" applyFill="1" applyBorder="1" applyAlignment="1">
      <alignment horizontal="center" vertical="center"/>
    </xf>
    <xf numFmtId="165" fontId="17" fillId="9" borderId="45" xfId="0" applyNumberFormat="1" applyFont="1" applyFill="1" applyBorder="1" applyAlignment="1">
      <alignment horizontal="center" vertical="center"/>
    </xf>
    <xf numFmtId="0" fontId="5" fillId="3" borderId="18" xfId="3" applyFont="1" applyFill="1" applyBorder="1" applyAlignment="1">
      <alignment horizontal="center" vertical="center" wrapText="1"/>
    </xf>
    <xf numFmtId="4" fontId="17" fillId="3" borderId="18" xfId="3" applyNumberFormat="1" applyFont="1" applyFill="1" applyBorder="1" applyAlignment="1">
      <alignment horizontal="center" vertical="center" wrapText="1"/>
    </xf>
    <xf numFmtId="0" fontId="17" fillId="3" borderId="17" xfId="3" applyFont="1" applyFill="1" applyBorder="1" applyAlignment="1">
      <alignment horizontal="center" vertical="center"/>
    </xf>
    <xf numFmtId="164" fontId="5" fillId="0" borderId="3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9" borderId="15" xfId="0" applyNumberFormat="1" applyFont="1" applyFill="1" applyBorder="1" applyAlignment="1">
      <alignment horizontal="center" vertical="center"/>
    </xf>
    <xf numFmtId="164" fontId="5" fillId="9" borderId="16" xfId="0" applyNumberFormat="1" applyFont="1" applyFill="1" applyBorder="1" applyAlignment="1">
      <alignment horizontal="center" vertical="center"/>
    </xf>
    <xf numFmtId="164" fontId="5" fillId="0" borderId="16" xfId="0" applyNumberFormat="1" applyFont="1" applyBorder="1" applyAlignment="1">
      <alignment horizontal="center" vertical="center"/>
    </xf>
    <xf numFmtId="3" fontId="17" fillId="3" borderId="17" xfId="3" applyNumberFormat="1" applyFont="1" applyFill="1" applyBorder="1" applyAlignment="1">
      <alignment horizontal="center" vertical="center" wrapText="1"/>
    </xf>
    <xf numFmtId="164" fontId="5" fillId="10" borderId="33" xfId="0" applyNumberFormat="1" applyFont="1" applyFill="1" applyBorder="1" applyAlignment="1">
      <alignment horizontal="center" vertical="center"/>
    </xf>
    <xf numFmtId="164" fontId="5" fillId="10" borderId="15" xfId="0" applyNumberFormat="1" applyFont="1" applyFill="1" applyBorder="1" applyAlignment="1">
      <alignment horizontal="center" vertical="center"/>
    </xf>
    <xf numFmtId="0" fontId="12" fillId="10" borderId="0" xfId="3" applyFill="1"/>
    <xf numFmtId="0" fontId="5" fillId="3" borderId="18" xfId="0" applyFont="1" applyFill="1" applyBorder="1" applyAlignment="1">
      <alignment horizontal="center" vertical="center" wrapText="1"/>
    </xf>
    <xf numFmtId="0" fontId="17" fillId="3" borderId="17" xfId="0" applyFont="1" applyFill="1" applyBorder="1" applyAlignment="1">
      <alignment horizontal="center" vertical="center"/>
    </xf>
    <xf numFmtId="3" fontId="17" fillId="3" borderId="17" xfId="0" applyNumberFormat="1" applyFont="1" applyFill="1" applyBorder="1" applyAlignment="1">
      <alignment horizontal="center" vertical="center" wrapText="1"/>
    </xf>
    <xf numFmtId="0" fontId="23" fillId="10" borderId="1" xfId="0" applyFont="1" applyFill="1" applyBorder="1"/>
    <xf numFmtId="0" fontId="0" fillId="10" borderId="32" xfId="0" applyFill="1" applyBorder="1"/>
    <xf numFmtId="0" fontId="6" fillId="10" borderId="49" xfId="0" applyFont="1" applyFill="1" applyBorder="1" applyAlignment="1">
      <alignment vertical="center"/>
    </xf>
    <xf numFmtId="0" fontId="0" fillId="10" borderId="48" xfId="0" applyFill="1" applyBorder="1"/>
    <xf numFmtId="0" fontId="26" fillId="10" borderId="47" xfId="0" applyFont="1" applyFill="1" applyBorder="1"/>
    <xf numFmtId="0" fontId="26" fillId="10" borderId="48" xfId="0" applyFont="1" applyFill="1" applyBorder="1" applyAlignment="1">
      <alignment wrapText="1"/>
    </xf>
    <xf numFmtId="0" fontId="26" fillId="10" borderId="48" xfId="0" applyFont="1" applyFill="1" applyBorder="1"/>
    <xf numFmtId="0" fontId="5" fillId="10" borderId="0" xfId="0" applyFont="1" applyFill="1" applyAlignment="1">
      <alignment vertical="center"/>
    </xf>
    <xf numFmtId="0" fontId="5" fillId="10" borderId="0" xfId="0" applyFont="1" applyFill="1" applyAlignment="1">
      <alignment horizontal="center" vertical="center"/>
    </xf>
    <xf numFmtId="0" fontId="6" fillId="10" borderId="48" xfId="0" applyFont="1" applyFill="1" applyBorder="1" applyAlignment="1">
      <alignment horizontal="center" vertical="center"/>
    </xf>
    <xf numFmtId="0" fontId="26" fillId="10" borderId="47" xfId="0" applyFont="1" applyFill="1" applyBorder="1" applyAlignment="1">
      <alignment vertical="top"/>
    </xf>
    <xf numFmtId="0" fontId="6"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4" fillId="0" borderId="51" xfId="0" applyNumberFormat="1" applyFont="1" applyBorder="1" applyAlignment="1" applyProtection="1">
      <alignment vertical="center"/>
      <protection locked="0"/>
    </xf>
    <xf numFmtId="3" fontId="4" fillId="0" borderId="51" xfId="0" applyNumberFormat="1" applyFont="1" applyBorder="1" applyAlignment="1" applyProtection="1">
      <alignment vertical="center"/>
      <protection locked="0" hidden="1"/>
    </xf>
    <xf numFmtId="3" fontId="17" fillId="3" borderId="18" xfId="3" applyNumberFormat="1" applyFont="1" applyFill="1" applyBorder="1" applyAlignment="1">
      <alignment horizontal="center" vertical="center" wrapText="1"/>
    </xf>
    <xf numFmtId="3" fontId="6" fillId="0" borderId="33" xfId="0" applyNumberFormat="1" applyFont="1" applyBorder="1" applyAlignment="1" applyProtection="1">
      <alignment horizontal="right" vertical="center"/>
      <protection locked="0"/>
    </xf>
    <xf numFmtId="3" fontId="16" fillId="9" borderId="15" xfId="0" applyNumberFormat="1" applyFont="1" applyFill="1" applyBorder="1" applyAlignment="1">
      <alignment horizontal="right" vertical="center"/>
    </xf>
    <xf numFmtId="3" fontId="6" fillId="0" borderId="15" xfId="0" applyNumberFormat="1" applyFont="1" applyBorder="1" applyAlignment="1" applyProtection="1">
      <alignment horizontal="right" vertical="center"/>
      <protection locked="0"/>
    </xf>
    <xf numFmtId="3" fontId="16" fillId="9" borderId="16" xfId="0" applyNumberFormat="1" applyFont="1" applyFill="1" applyBorder="1" applyAlignment="1">
      <alignment horizontal="right" vertical="center"/>
    </xf>
    <xf numFmtId="3" fontId="6" fillId="0" borderId="33" xfId="0" applyNumberFormat="1" applyFont="1" applyBorder="1" applyAlignment="1" applyProtection="1">
      <alignment vertical="center"/>
      <protection locked="0"/>
    </xf>
    <xf numFmtId="3" fontId="6" fillId="0" borderId="15" xfId="0" applyNumberFormat="1" applyFont="1" applyBorder="1" applyAlignment="1" applyProtection="1">
      <alignment vertical="center"/>
      <protection locked="0"/>
    </xf>
    <xf numFmtId="3" fontId="16" fillId="9" borderId="15" xfId="0" applyNumberFormat="1" applyFont="1" applyFill="1" applyBorder="1" applyAlignment="1">
      <alignment vertical="center"/>
    </xf>
    <xf numFmtId="3" fontId="16" fillId="9" borderId="16" xfId="0" applyNumberFormat="1" applyFont="1" applyFill="1" applyBorder="1" applyAlignment="1">
      <alignment vertical="center"/>
    </xf>
    <xf numFmtId="3" fontId="12" fillId="0" borderId="0" xfId="3" applyNumberFormat="1"/>
    <xf numFmtId="3" fontId="17" fillId="3" borderId="19" xfId="0" applyNumberFormat="1" applyFont="1" applyFill="1" applyBorder="1" applyAlignment="1">
      <alignment horizontal="center" vertical="center" wrapText="1"/>
    </xf>
    <xf numFmtId="3" fontId="17" fillId="3" borderId="18" xfId="0" applyNumberFormat="1" applyFont="1" applyFill="1" applyBorder="1" applyAlignment="1">
      <alignment horizontal="center" vertical="center" wrapText="1"/>
    </xf>
    <xf numFmtId="3" fontId="6" fillId="0" borderId="15" xfId="0" applyNumberFormat="1" applyFont="1" applyBorder="1" applyAlignment="1" applyProtection="1">
      <alignment horizontal="right" vertical="center" shrinkToFit="1"/>
      <protection locked="0"/>
    </xf>
    <xf numFmtId="3" fontId="16" fillId="9" borderId="15" xfId="0" applyNumberFormat="1" applyFont="1" applyFill="1" applyBorder="1" applyAlignment="1">
      <alignment horizontal="right" vertical="center" shrinkToFit="1"/>
    </xf>
    <xf numFmtId="3" fontId="6" fillId="0" borderId="16" xfId="0" applyNumberFormat="1" applyFont="1" applyBorder="1" applyAlignment="1" applyProtection="1">
      <alignment horizontal="right" vertical="center" shrinkToFit="1"/>
      <protection locked="0"/>
    </xf>
    <xf numFmtId="3" fontId="0" fillId="0" borderId="0" xfId="0" applyNumberFormat="1"/>
    <xf numFmtId="0" fontId="5" fillId="11" borderId="50" xfId="0" applyFont="1" applyFill="1" applyBorder="1" applyAlignment="1" applyProtection="1">
      <alignment horizontal="center" vertical="center"/>
      <protection locked="0"/>
    </xf>
    <xf numFmtId="3" fontId="16" fillId="0" borderId="16" xfId="0" applyNumberFormat="1" applyFont="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41"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xf>
    <xf numFmtId="3" fontId="10" fillId="3" borderId="13" xfId="0" applyNumberFormat="1" applyFont="1" applyFill="1" applyBorder="1" applyAlignment="1">
      <alignment horizontal="center" vertical="center"/>
    </xf>
    <xf numFmtId="3" fontId="4" fillId="0" borderId="44" xfId="0" applyNumberFormat="1" applyFont="1" applyBorder="1" applyAlignment="1" applyProtection="1">
      <alignment vertical="center" shrinkToFit="1"/>
      <protection locked="0"/>
    </xf>
    <xf numFmtId="3" fontId="21" fillId="0" borderId="44" xfId="0" applyNumberFormat="1" applyFont="1" applyBorder="1" applyAlignment="1">
      <alignment vertical="center" shrinkToFit="1"/>
    </xf>
    <xf numFmtId="3" fontId="21" fillId="9" borderId="44" xfId="0" applyNumberFormat="1" applyFont="1" applyFill="1" applyBorder="1" applyAlignment="1">
      <alignment vertical="center" shrinkToFit="1"/>
    </xf>
    <xf numFmtId="3" fontId="21" fillId="9" borderId="45" xfId="0" applyNumberFormat="1" applyFont="1" applyFill="1" applyBorder="1" applyAlignment="1">
      <alignment vertical="center" shrinkToFit="1"/>
    </xf>
    <xf numFmtId="3" fontId="4" fillId="8" borderId="44" xfId="0" applyNumberFormat="1" applyFont="1" applyFill="1" applyBorder="1" applyAlignment="1">
      <alignment vertical="center" shrinkToFit="1"/>
    </xf>
    <xf numFmtId="0" fontId="26" fillId="10" borderId="0" xfId="0" applyFont="1" applyFill="1"/>
    <xf numFmtId="0" fontId="26" fillId="10" borderId="47" xfId="0" applyFont="1" applyFill="1" applyBorder="1" applyAlignment="1">
      <alignment wrapText="1"/>
    </xf>
    <xf numFmtId="0" fontId="26" fillId="10" borderId="0" xfId="0" applyFont="1" applyFill="1" applyAlignment="1">
      <alignment wrapText="1"/>
    </xf>
    <xf numFmtId="0" fontId="25" fillId="10" borderId="47" xfId="0" applyFont="1" applyFill="1" applyBorder="1" applyAlignment="1">
      <alignment horizontal="center" vertical="center"/>
    </xf>
    <xf numFmtId="0" fontId="25" fillId="10" borderId="0" xfId="0" applyFont="1" applyFill="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48" xfId="0" applyFont="1" applyFill="1" applyBorder="1" applyAlignment="1">
      <alignment vertical="center"/>
    </xf>
    <xf numFmtId="0" fontId="6" fillId="10" borderId="0" xfId="0" applyFont="1" applyFill="1" applyAlignment="1">
      <alignment horizontal="center" vertical="center"/>
    </xf>
    <xf numFmtId="0" fontId="27" fillId="10" borderId="48"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6" fillId="10" borderId="0" xfId="0" applyFont="1" applyFill="1" applyAlignment="1">
      <alignment horizontal="right" vertical="center" wrapText="1"/>
    </xf>
    <xf numFmtId="0" fontId="28" fillId="0" borderId="0" xfId="0" applyFont="1"/>
    <xf numFmtId="0" fontId="5" fillId="10" borderId="0" xfId="0" applyFont="1" applyFill="1" applyAlignment="1">
      <alignment horizontal="right" vertical="center" wrapText="1"/>
    </xf>
    <xf numFmtId="14" fontId="5" fillId="12" borderId="0" xfId="0" applyNumberFormat="1" applyFont="1" applyFill="1" applyAlignment="1" applyProtection="1">
      <alignment horizontal="center" vertical="center"/>
      <protection locked="0"/>
    </xf>
    <xf numFmtId="14" fontId="5"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48"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48" xfId="0" applyFont="1" applyFill="1" applyBorder="1" applyAlignment="1">
      <alignment vertical="center"/>
    </xf>
    <xf numFmtId="0" fontId="29" fillId="10" borderId="48" xfId="0" applyFont="1" applyFill="1" applyBorder="1"/>
    <xf numFmtId="49" fontId="5" fillId="11" borderId="50" xfId="0" applyNumberFormat="1" applyFont="1" applyFill="1" applyBorder="1" applyAlignment="1" applyProtection="1">
      <alignment horizontal="center" vertical="center"/>
      <protection locked="0"/>
    </xf>
    <xf numFmtId="1" fontId="5" fillId="11" borderId="50" xfId="0" applyNumberFormat="1" applyFont="1" applyFill="1" applyBorder="1" applyAlignment="1" applyProtection="1">
      <alignment horizontal="center" vertical="center"/>
      <protection locked="0"/>
    </xf>
    <xf numFmtId="3" fontId="41" fillId="3" borderId="41" xfId="0" applyNumberFormat="1" applyFont="1" applyFill="1" applyBorder="1" applyAlignment="1">
      <alignment horizontal="center" vertical="center" wrapText="1"/>
    </xf>
    <xf numFmtId="0" fontId="3" fillId="0" borderId="0" xfId="4"/>
    <xf numFmtId="0" fontId="5" fillId="3" borderId="18" xfId="4" applyFont="1" applyFill="1" applyBorder="1" applyAlignment="1">
      <alignment horizontal="center" vertical="center" wrapText="1"/>
    </xf>
    <xf numFmtId="3" fontId="17" fillId="3" borderId="18" xfId="4" applyNumberFormat="1" applyFont="1" applyFill="1" applyBorder="1" applyAlignment="1">
      <alignment horizontal="center" vertical="center" wrapText="1"/>
    </xf>
    <xf numFmtId="0" fontId="17" fillId="3" borderId="17" xfId="4" applyFont="1" applyFill="1" applyBorder="1" applyAlignment="1">
      <alignment horizontal="center" vertical="center"/>
    </xf>
    <xf numFmtId="3" fontId="17" fillId="3" borderId="17" xfId="4" applyNumberFormat="1" applyFont="1" applyFill="1" applyBorder="1" applyAlignment="1">
      <alignment horizontal="center" vertical="center" wrapText="1"/>
    </xf>
    <xf numFmtId="164" fontId="5" fillId="9" borderId="14" xfId="4" applyNumberFormat="1" applyFont="1" applyFill="1" applyBorder="1" applyAlignment="1">
      <alignment horizontal="center" vertical="center"/>
    </xf>
    <xf numFmtId="3" fontId="16" fillId="9" borderId="14" xfId="4" applyNumberFormat="1" applyFont="1" applyFill="1" applyBorder="1" applyAlignment="1">
      <alignment horizontal="right" vertical="center" shrinkToFit="1"/>
    </xf>
    <xf numFmtId="164" fontId="5" fillId="0" borderId="15" xfId="4" applyNumberFormat="1" applyFont="1" applyBorder="1" applyAlignment="1">
      <alignment horizontal="center" vertical="center"/>
    </xf>
    <xf numFmtId="3" fontId="6" fillId="0" borderId="15" xfId="4" applyNumberFormat="1" applyFont="1" applyBorder="1" applyAlignment="1" applyProtection="1">
      <alignment horizontal="right" vertical="center" shrinkToFit="1"/>
      <protection locked="0"/>
    </xf>
    <xf numFmtId="164" fontId="5" fillId="9" borderId="15" xfId="4" applyNumberFormat="1" applyFont="1" applyFill="1" applyBorder="1" applyAlignment="1">
      <alignment horizontal="center" vertical="center"/>
    </xf>
    <xf numFmtId="3" fontId="16" fillId="9" borderId="15" xfId="4" applyNumberFormat="1" applyFont="1" applyFill="1" applyBorder="1" applyAlignment="1">
      <alignment horizontal="right" vertical="center" shrinkToFit="1"/>
    </xf>
    <xf numFmtId="164" fontId="5" fillId="9" borderId="16" xfId="4" applyNumberFormat="1" applyFont="1" applyFill="1" applyBorder="1" applyAlignment="1">
      <alignment horizontal="center" vertical="center"/>
    </xf>
    <xf numFmtId="3" fontId="16" fillId="9" borderId="16" xfId="4" applyNumberFormat="1" applyFont="1" applyFill="1" applyBorder="1" applyAlignment="1">
      <alignment horizontal="right" vertical="center" shrinkToFit="1"/>
    </xf>
    <xf numFmtId="3" fontId="16" fillId="9" borderId="15" xfId="4" applyNumberFormat="1" applyFont="1" applyFill="1" applyBorder="1" applyAlignment="1" applyProtection="1">
      <alignment horizontal="right" vertical="center" shrinkToFit="1"/>
      <protection locked="0"/>
    </xf>
    <xf numFmtId="3" fontId="16" fillId="9" borderId="16" xfId="4" applyNumberFormat="1" applyFont="1" applyFill="1" applyBorder="1" applyAlignment="1" applyProtection="1">
      <alignment horizontal="right" vertical="center" shrinkToFit="1"/>
      <protection locked="0"/>
    </xf>
    <xf numFmtId="164" fontId="5" fillId="10" borderId="15" xfId="4" applyNumberFormat="1" applyFont="1" applyFill="1" applyBorder="1" applyAlignment="1">
      <alignment horizontal="center" vertical="center"/>
    </xf>
    <xf numFmtId="3" fontId="16" fillId="10" borderId="15" xfId="4" applyNumberFormat="1" applyFont="1" applyFill="1" applyBorder="1" applyAlignment="1" applyProtection="1">
      <alignment horizontal="right" vertical="center" shrinkToFit="1"/>
      <protection locked="0"/>
    </xf>
    <xf numFmtId="3" fontId="16" fillId="9" borderId="15" xfId="4" applyNumberFormat="1" applyFont="1" applyFill="1" applyBorder="1" applyAlignment="1">
      <alignment vertical="center"/>
    </xf>
    <xf numFmtId="3" fontId="6" fillId="0" borderId="15" xfId="4" applyNumberFormat="1" applyFont="1" applyBorder="1" applyAlignment="1" applyProtection="1">
      <alignment vertical="center"/>
      <protection locked="0"/>
    </xf>
    <xf numFmtId="164" fontId="5" fillId="0" borderId="16" xfId="4" applyNumberFormat="1" applyFont="1" applyBorder="1" applyAlignment="1">
      <alignment horizontal="center" vertical="center"/>
    </xf>
    <xf numFmtId="3" fontId="6" fillId="0" borderId="16" xfId="4" applyNumberFormat="1" applyFont="1" applyBorder="1" applyAlignment="1" applyProtection="1">
      <alignment vertical="center"/>
      <protection locked="0"/>
    </xf>
    <xf numFmtId="3" fontId="16" fillId="9" borderId="16" xfId="4" applyNumberFormat="1" applyFont="1" applyFill="1" applyBorder="1" applyAlignment="1">
      <alignment vertical="center"/>
    </xf>
    <xf numFmtId="3" fontId="3" fillId="0" borderId="0" xfId="4" applyNumberFormat="1"/>
    <xf numFmtId="0" fontId="3" fillId="0" borderId="0" xfId="0" applyFont="1" applyAlignment="1">
      <alignment horizontal="left" vertical="top"/>
    </xf>
    <xf numFmtId="0" fontId="5" fillId="11" borderId="52" xfId="5" applyFont="1" applyFill="1" applyBorder="1" applyAlignment="1" applyProtection="1">
      <alignment horizontal="left" vertical="center"/>
      <protection locked="0"/>
    </xf>
    <xf numFmtId="1" fontId="5" fillId="11" borderId="4" xfId="0" applyNumberFormat="1" applyFont="1" applyFill="1" applyBorder="1" applyAlignment="1" applyProtection="1">
      <alignment horizontal="center" vertical="center"/>
      <protection locked="0"/>
    </xf>
    <xf numFmtId="0" fontId="26" fillId="10" borderId="0" xfId="0" applyFont="1" applyFill="1"/>
    <xf numFmtId="0" fontId="6" fillId="10" borderId="47" xfId="0" applyFont="1" applyFill="1" applyBorder="1" applyAlignment="1">
      <alignment horizontal="right" vertical="center" wrapText="1"/>
    </xf>
    <xf numFmtId="0" fontId="6" fillId="10" borderId="0" xfId="0" applyFont="1" applyFill="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6" fillId="10" borderId="1" xfId="0" applyFont="1" applyFill="1" applyBorder="1" applyAlignment="1">
      <alignment horizontal="left" vertical="center" wrapText="1"/>
    </xf>
    <xf numFmtId="0" fontId="6" fillId="10" borderId="6" xfId="0" applyFont="1" applyFill="1" applyBorder="1" applyAlignment="1">
      <alignment horizontal="left" vertical="center" wrapText="1"/>
    </xf>
    <xf numFmtId="0" fontId="6" fillId="10" borderId="0" xfId="0" applyFont="1" applyFill="1" applyAlignment="1">
      <alignment vertical="center"/>
    </xf>
    <xf numFmtId="49" fontId="5" fillId="11" borderId="3" xfId="0" applyNumberFormat="1" applyFont="1" applyFill="1" applyBorder="1" applyAlignment="1" applyProtection="1">
      <alignment vertical="center"/>
      <protection locked="0"/>
    </xf>
    <xf numFmtId="49" fontId="5" fillId="11" borderId="2" xfId="0" applyNumberFormat="1" applyFont="1" applyFill="1" applyBorder="1" applyAlignment="1" applyProtection="1">
      <alignment vertical="center"/>
      <protection locked="0"/>
    </xf>
    <xf numFmtId="49" fontId="5" fillId="11" borderId="4" xfId="0" applyNumberFormat="1" applyFont="1" applyFill="1" applyBorder="1" applyAlignment="1" applyProtection="1">
      <alignment vertical="center"/>
      <protection locked="0"/>
    </xf>
    <xf numFmtId="0" fontId="6" fillId="10" borderId="0" xfId="0" applyFont="1" applyFill="1" applyAlignment="1">
      <alignment horizontal="center" vertical="center"/>
    </xf>
    <xf numFmtId="0" fontId="6" fillId="10" borderId="48" xfId="0" applyFont="1" applyFill="1" applyBorder="1" applyAlignment="1">
      <alignment horizontal="center" vertical="center"/>
    </xf>
    <xf numFmtId="0" fontId="22" fillId="10" borderId="31" xfId="0" applyFont="1" applyFill="1" applyBorder="1" applyAlignment="1">
      <alignment vertical="center"/>
    </xf>
    <xf numFmtId="0" fontId="22" fillId="10" borderId="1" xfId="0" applyFont="1" applyFill="1" applyBorder="1" applyAlignment="1">
      <alignment vertical="center"/>
    </xf>
    <xf numFmtId="0" fontId="25" fillId="10" borderId="47" xfId="0" applyFont="1" applyFill="1" applyBorder="1" applyAlignment="1">
      <alignment horizontal="center" vertical="center"/>
    </xf>
    <xf numFmtId="0" fontId="25" fillId="10" borderId="0" xfId="0" applyFont="1" applyFill="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Alignment="1">
      <alignment vertical="center" wrapText="1"/>
    </xf>
    <xf numFmtId="14" fontId="5" fillId="11" borderId="3" xfId="0" applyNumberFormat="1" applyFont="1" applyFill="1" applyBorder="1" applyAlignment="1" applyProtection="1">
      <alignment horizontal="center" vertical="center"/>
      <protection locked="0"/>
    </xf>
    <xf numFmtId="14" fontId="5" fillId="11" borderId="4" xfId="0" applyNumberFormat="1" applyFont="1" applyFill="1" applyBorder="1" applyAlignment="1" applyProtection="1">
      <alignment horizontal="center" vertical="center"/>
      <protection locked="0"/>
    </xf>
    <xf numFmtId="0" fontId="5" fillId="0" borderId="47" xfId="0" applyFont="1" applyBorder="1" applyAlignment="1">
      <alignment horizontal="center" vertical="center" wrapText="1"/>
    </xf>
    <xf numFmtId="0" fontId="5" fillId="0" borderId="0" xfId="0" applyFont="1" applyAlignment="1">
      <alignment horizontal="center" vertical="center" wrapText="1"/>
    </xf>
    <xf numFmtId="0" fontId="5" fillId="0" borderId="48" xfId="0" applyFont="1" applyBorder="1" applyAlignment="1">
      <alignment horizontal="center" vertical="center" wrapText="1"/>
    </xf>
    <xf numFmtId="0" fontId="26" fillId="10" borderId="0" xfId="0" applyFont="1" applyFill="1" applyAlignment="1">
      <alignment wrapText="1"/>
    </xf>
    <xf numFmtId="0" fontId="26" fillId="10" borderId="0" xfId="0" applyFont="1" applyFill="1" applyAlignment="1">
      <alignment vertical="center" wrapText="1"/>
    </xf>
    <xf numFmtId="0" fontId="24" fillId="10" borderId="47" xfId="0" applyFont="1" applyFill="1" applyBorder="1" applyAlignment="1">
      <alignment horizontal="center" vertical="center" wrapText="1"/>
    </xf>
    <xf numFmtId="0" fontId="24" fillId="10" borderId="0" xfId="0" applyFont="1" applyFill="1" applyAlignment="1">
      <alignment horizontal="center" vertical="center" wrapText="1"/>
    </xf>
    <xf numFmtId="0" fontId="6" fillId="10" borderId="47" xfId="0" applyFont="1" applyFill="1" applyBorder="1" applyAlignment="1">
      <alignment horizontal="right" vertical="center"/>
    </xf>
    <xf numFmtId="0" fontId="6" fillId="10" borderId="0" xfId="0" applyFont="1" applyFill="1" applyAlignment="1">
      <alignment horizontal="right" vertical="center"/>
    </xf>
    <xf numFmtId="49" fontId="5" fillId="11" borderId="3" xfId="0" applyNumberFormat="1" applyFont="1" applyFill="1" applyBorder="1" applyAlignment="1" applyProtection="1">
      <alignment horizontal="center" vertical="center"/>
      <protection locked="0"/>
    </xf>
    <xf numFmtId="49" fontId="5" fillId="11" borderId="4" xfId="0" applyNumberFormat="1" applyFont="1" applyFill="1" applyBorder="1" applyAlignment="1" applyProtection="1">
      <alignment horizontal="center" vertical="center"/>
      <protection locked="0"/>
    </xf>
    <xf numFmtId="0" fontId="6" fillId="10" borderId="48" xfId="0" applyFont="1" applyFill="1" applyBorder="1" applyAlignment="1">
      <alignment horizontal="right" vertical="center" wrapText="1"/>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27" fillId="10" borderId="47" xfId="0" applyFont="1" applyFill="1" applyBorder="1" applyAlignment="1">
      <alignment vertical="center"/>
    </xf>
    <xf numFmtId="0" fontId="27" fillId="10" borderId="0" xfId="0" applyFont="1" applyFill="1" applyAlignment="1">
      <alignment vertical="center"/>
    </xf>
    <xf numFmtId="0" fontId="26" fillId="10" borderId="47" xfId="0" applyFont="1" applyFill="1" applyBorder="1" applyAlignment="1">
      <alignment wrapText="1"/>
    </xf>
    <xf numFmtId="0" fontId="6" fillId="10" borderId="47" xfId="0" applyFont="1" applyFill="1" applyBorder="1" applyAlignment="1">
      <alignment horizontal="center" vertical="center" wrapText="1"/>
    </xf>
    <xf numFmtId="0" fontId="6" fillId="10" borderId="0" xfId="0" applyFont="1" applyFill="1" applyAlignment="1">
      <alignment horizontal="center" vertical="center" wrapText="1"/>
    </xf>
    <xf numFmtId="0" fontId="6" fillId="10" borderId="48" xfId="0" applyFont="1" applyFill="1" applyBorder="1" applyAlignment="1">
      <alignment horizontal="center" vertical="center" wrapText="1"/>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26" fillId="11" borderId="3" xfId="0" applyFont="1"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Alignment="1">
      <alignment vertical="center"/>
    </xf>
    <xf numFmtId="0" fontId="26" fillId="10" borderId="48" xfId="0" applyFont="1" applyFill="1" applyBorder="1" applyAlignment="1">
      <alignment vertical="center"/>
    </xf>
    <xf numFmtId="0" fontId="6" fillId="10" borderId="47" xfId="0" applyFont="1" applyFill="1" applyBorder="1" applyAlignment="1">
      <alignment horizontal="center" vertical="center"/>
    </xf>
    <xf numFmtId="0" fontId="32" fillId="10" borderId="0" xfId="0" applyFont="1" applyFill="1" applyAlignment="1">
      <alignment vertical="center"/>
    </xf>
    <xf numFmtId="0" fontId="32" fillId="10" borderId="48" xfId="0" applyFont="1" applyFill="1" applyBorder="1" applyAlignment="1">
      <alignment vertical="center"/>
    </xf>
    <xf numFmtId="0" fontId="5" fillId="11" borderId="3" xfId="0" applyFont="1" applyFill="1" applyBorder="1" applyAlignment="1" applyProtection="1">
      <alignment horizontal="left" vertical="center"/>
      <protection locked="0"/>
    </xf>
    <xf numFmtId="0" fontId="5" fillId="11" borderId="2" xfId="0" applyFont="1" applyFill="1" applyBorder="1" applyAlignment="1" applyProtection="1">
      <alignment horizontal="left" vertical="center"/>
      <protection locked="0"/>
    </xf>
    <xf numFmtId="0" fontId="26" fillId="10" borderId="0" xfId="0" applyFont="1" applyFill="1" applyProtection="1">
      <protection locked="0"/>
    </xf>
    <xf numFmtId="0" fontId="5" fillId="11" borderId="3" xfId="0" applyFont="1" applyFill="1" applyBorder="1" applyAlignment="1" applyProtection="1">
      <alignment horizontal="right" vertical="center"/>
      <protection locked="0"/>
    </xf>
    <xf numFmtId="0" fontId="5" fillId="11" borderId="2" xfId="0" applyFont="1" applyFill="1" applyBorder="1" applyAlignment="1" applyProtection="1">
      <alignment horizontal="right" vertical="center"/>
      <protection locked="0"/>
    </xf>
    <xf numFmtId="0" fontId="5" fillId="11" borderId="4" xfId="0" applyFont="1" applyFill="1" applyBorder="1" applyAlignment="1" applyProtection="1">
      <alignment horizontal="right" vertical="center"/>
      <protection locked="0"/>
    </xf>
    <xf numFmtId="0" fontId="26" fillId="10" borderId="0" xfId="0" applyFont="1" applyFill="1" applyAlignment="1">
      <alignment vertical="top"/>
    </xf>
    <xf numFmtId="0" fontId="5" fillId="11" borderId="4" xfId="0" applyFont="1" applyFill="1" applyBorder="1" applyAlignment="1" applyProtection="1">
      <alignment horizontal="left" vertical="center"/>
      <protection locked="0"/>
    </xf>
    <xf numFmtId="0" fontId="26" fillId="10" borderId="0" xfId="0" applyFont="1" applyFill="1" applyAlignment="1">
      <alignment vertical="top" wrapText="1"/>
    </xf>
    <xf numFmtId="0" fontId="6" fillId="10" borderId="47" xfId="0" applyFont="1" applyFill="1" applyBorder="1" applyAlignment="1">
      <alignment horizontal="left" vertical="center"/>
    </xf>
    <xf numFmtId="0" fontId="6" fillId="10" borderId="0" xfId="0" applyFont="1" applyFill="1" applyAlignment="1">
      <alignment horizontal="left" vertical="center"/>
    </xf>
    <xf numFmtId="0" fontId="6" fillId="0" borderId="15" xfId="0" applyFont="1" applyBorder="1" applyAlignment="1">
      <alignment horizontal="left" vertical="center" wrapText="1"/>
    </xf>
    <xf numFmtId="0" fontId="15" fillId="0" borderId="15" xfId="0" applyFont="1" applyBorder="1" applyAlignment="1">
      <alignment horizontal="left" vertical="center" wrapText="1"/>
    </xf>
    <xf numFmtId="0" fontId="36"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5" fillId="0" borderId="16"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6" fillId="0" borderId="15" xfId="0" applyFont="1" applyBorder="1" applyAlignment="1">
      <alignment horizontal="left" vertical="center" wrapText="1"/>
    </xf>
    <xf numFmtId="0" fontId="38" fillId="9" borderId="15" xfId="0" applyFont="1" applyFill="1" applyBorder="1" applyAlignment="1">
      <alignment horizontal="left" vertical="center" wrapText="1"/>
    </xf>
    <xf numFmtId="0" fontId="16" fillId="9" borderId="15" xfId="0" applyFont="1" applyFill="1" applyBorder="1" applyAlignment="1">
      <alignment horizontal="left" vertical="center"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15" fillId="0" borderId="22"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3" fillId="4" borderId="14" xfId="0" applyFont="1" applyFill="1" applyBorder="1" applyAlignment="1">
      <alignment horizontal="left" vertical="center" wrapText="1"/>
    </xf>
    <xf numFmtId="0" fontId="14" fillId="4" borderId="14" xfId="0" applyFont="1" applyFill="1" applyBorder="1" applyAlignment="1">
      <alignment vertical="center"/>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16" fillId="9" borderId="25" xfId="0" applyFont="1" applyFill="1" applyBorder="1" applyAlignment="1">
      <alignment horizontal="left" vertical="center" wrapText="1"/>
    </xf>
    <xf numFmtId="0" fontId="16" fillId="9" borderId="26" xfId="0" applyFont="1" applyFill="1" applyBorder="1" applyAlignment="1">
      <alignment horizontal="left" vertical="center" wrapText="1"/>
    </xf>
    <xf numFmtId="0" fontId="16" fillId="9" borderId="27" xfId="0" applyFont="1" applyFill="1" applyBorder="1" applyAlignment="1">
      <alignment horizontal="left" vertical="center"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5"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3" fillId="4" borderId="14" xfId="4" applyFont="1" applyFill="1" applyBorder="1" applyAlignment="1">
      <alignment horizontal="left" vertical="center" wrapText="1"/>
    </xf>
    <xf numFmtId="0" fontId="13" fillId="4" borderId="14" xfId="4" applyFont="1" applyFill="1" applyBorder="1" applyAlignment="1">
      <alignment vertical="center" wrapText="1"/>
    </xf>
    <xf numFmtId="0" fontId="39" fillId="9" borderId="15" xfId="4" applyFont="1" applyFill="1" applyBorder="1" applyAlignment="1">
      <alignment horizontal="left" vertical="center" wrapText="1"/>
    </xf>
    <xf numFmtId="0" fontId="13" fillId="9" borderId="15" xfId="4" applyFont="1" applyFill="1" applyBorder="1" applyAlignment="1">
      <alignment horizontal="left" vertical="center" wrapText="1"/>
    </xf>
    <xf numFmtId="0" fontId="39" fillId="0" borderId="15" xfId="4" applyFont="1" applyBorder="1" applyAlignment="1">
      <alignment horizontal="left" vertical="center" wrapText="1" indent="1"/>
    </xf>
    <xf numFmtId="0" fontId="13" fillId="0" borderId="15" xfId="4" applyFont="1" applyBorder="1" applyAlignment="1">
      <alignment horizontal="left" vertical="center" wrapText="1" indent="1"/>
    </xf>
    <xf numFmtId="0" fontId="39" fillId="0" borderId="16" xfId="4" applyFont="1" applyBorder="1" applyAlignment="1">
      <alignment horizontal="left" vertical="center" wrapText="1" indent="1"/>
    </xf>
    <xf numFmtId="0" fontId="13" fillId="0" borderId="16" xfId="4" applyFont="1" applyBorder="1" applyAlignment="1">
      <alignment horizontal="left" vertical="center" wrapText="1" indent="1"/>
    </xf>
    <xf numFmtId="0" fontId="6" fillId="0" borderId="15" xfId="4" applyFont="1" applyBorder="1" applyAlignment="1">
      <alignment horizontal="left" vertical="center" wrapText="1" indent="1"/>
    </xf>
    <xf numFmtId="0" fontId="5" fillId="9" borderId="16" xfId="4" applyFont="1" applyFill="1" applyBorder="1" applyAlignment="1">
      <alignment horizontal="left" vertical="center" wrapText="1"/>
    </xf>
    <xf numFmtId="0" fontId="5" fillId="9" borderId="15" xfId="4" applyFont="1" applyFill="1" applyBorder="1" applyAlignment="1">
      <alignment horizontal="left" vertical="center" wrapText="1"/>
    </xf>
    <xf numFmtId="0" fontId="5" fillId="4" borderId="14" xfId="4" applyFont="1" applyFill="1" applyBorder="1" applyAlignment="1">
      <alignment horizontal="left" vertical="center" wrapText="1"/>
    </xf>
    <xf numFmtId="0" fontId="5" fillId="4" borderId="14" xfId="4" applyFont="1" applyFill="1" applyBorder="1" applyAlignment="1">
      <alignment vertical="center" wrapText="1"/>
    </xf>
    <xf numFmtId="0" fontId="5" fillId="0" borderId="15" xfId="4" applyFont="1" applyBorder="1" applyAlignment="1">
      <alignment horizontal="left" vertical="center" wrapText="1"/>
    </xf>
    <xf numFmtId="0" fontId="36" fillId="9" borderId="15" xfId="4" applyFont="1" applyFill="1" applyBorder="1" applyAlignment="1">
      <alignment horizontal="left" vertical="center" wrapText="1"/>
    </xf>
    <xf numFmtId="0" fontId="15" fillId="9" borderId="15" xfId="4" applyFont="1" applyFill="1" applyBorder="1" applyAlignment="1">
      <alignment horizontal="left" vertical="center" wrapText="1"/>
    </xf>
    <xf numFmtId="0" fontId="6" fillId="9" borderId="15" xfId="4" applyFont="1" applyFill="1" applyBorder="1" applyAlignment="1">
      <alignment horizontal="left" vertical="center" wrapText="1" indent="1"/>
    </xf>
    <xf numFmtId="0" fontId="6" fillId="9" borderId="16" xfId="4" applyFont="1" applyFill="1" applyBorder="1" applyAlignment="1">
      <alignment horizontal="left" vertical="center" wrapText="1" indent="1"/>
    </xf>
    <xf numFmtId="0" fontId="6" fillId="10" borderId="15" xfId="4" applyFont="1" applyFill="1" applyBorder="1" applyAlignment="1">
      <alignment horizontal="left" vertical="center" wrapText="1" indent="1"/>
    </xf>
    <xf numFmtId="0" fontId="15" fillId="0" borderId="15" xfId="4" applyFont="1" applyBorder="1" applyAlignment="1">
      <alignment horizontal="left" vertical="center" wrapText="1"/>
    </xf>
    <xf numFmtId="0" fontId="6" fillId="0" borderId="15" xfId="4" applyFont="1" applyBorder="1" applyAlignment="1">
      <alignment horizontal="left" vertical="center" wrapText="1"/>
    </xf>
    <xf numFmtId="0" fontId="19" fillId="0" borderId="15" xfId="4" applyFont="1" applyBorder="1" applyAlignment="1">
      <alignment horizontal="left" vertical="center" wrapText="1"/>
    </xf>
    <xf numFmtId="0" fontId="6" fillId="9" borderId="15" xfId="4" applyFont="1" applyFill="1" applyBorder="1" applyAlignment="1">
      <alignment horizontal="left" vertical="center" wrapText="1"/>
    </xf>
    <xf numFmtId="0" fontId="36" fillId="9" borderId="14" xfId="4" applyFont="1" applyFill="1" applyBorder="1" applyAlignment="1">
      <alignment horizontal="left" vertical="center" wrapText="1"/>
    </xf>
    <xf numFmtId="0" fontId="15" fillId="9" borderId="14" xfId="4" applyFont="1" applyFill="1" applyBorder="1" applyAlignment="1">
      <alignment horizontal="left" vertical="center" wrapText="1"/>
    </xf>
    <xf numFmtId="0" fontId="9" fillId="0" borderId="0" xfId="4" applyFont="1" applyAlignment="1">
      <alignment horizontal="center" vertical="center" wrapText="1"/>
    </xf>
    <xf numFmtId="0" fontId="3" fillId="0" borderId="0" xfId="4" applyAlignment="1">
      <alignment horizontal="center" vertical="center" wrapText="1"/>
    </xf>
    <xf numFmtId="0" fontId="7" fillId="0" borderId="0" xfId="4" applyFont="1" applyAlignment="1" applyProtection="1">
      <alignment horizontal="center" vertical="top" wrapText="1"/>
      <protection locked="0"/>
    </xf>
    <xf numFmtId="0" fontId="3" fillId="0" borderId="0" xfId="4" applyAlignment="1" applyProtection="1">
      <alignment horizontal="center" wrapText="1"/>
      <protection locked="0"/>
    </xf>
    <xf numFmtId="0" fontId="3" fillId="0" borderId="2" xfId="4" applyBorder="1" applyAlignment="1">
      <alignment horizontal="right" vertical="top" wrapText="1"/>
    </xf>
    <xf numFmtId="0" fontId="3" fillId="0" borderId="2" xfId="4" applyBorder="1" applyAlignment="1">
      <alignment horizontal="right" wrapText="1"/>
    </xf>
    <xf numFmtId="0" fontId="7" fillId="5" borderId="5" xfId="4" applyFont="1" applyFill="1" applyBorder="1" applyAlignment="1" applyProtection="1">
      <alignment vertical="center" wrapText="1"/>
      <protection locked="0"/>
    </xf>
    <xf numFmtId="0" fontId="3" fillId="0" borderId="6" xfId="4" applyBorder="1" applyAlignment="1" applyProtection="1">
      <alignment vertical="center" wrapText="1"/>
      <protection locked="0"/>
    </xf>
    <xf numFmtId="0" fontId="3" fillId="0" borderId="7" xfId="4" applyBorder="1" applyAlignment="1" applyProtection="1">
      <alignment vertical="center" wrapText="1"/>
      <protection locked="0"/>
    </xf>
    <xf numFmtId="0" fontId="5" fillId="3" borderId="31" xfId="4" applyFont="1" applyFill="1" applyBorder="1" applyAlignment="1">
      <alignment horizontal="center" vertical="center" wrapText="1"/>
    </xf>
    <xf numFmtId="0" fontId="3" fillId="0" borderId="1" xfId="4" applyBorder="1" applyAlignment="1">
      <alignment horizontal="center" vertical="center" wrapText="1"/>
    </xf>
    <xf numFmtId="0" fontId="3" fillId="0" borderId="32" xfId="4" applyBorder="1" applyAlignment="1">
      <alignment horizontal="center" vertical="center" wrapText="1"/>
    </xf>
    <xf numFmtId="0" fontId="17" fillId="3" borderId="3" xfId="4" applyFont="1" applyFill="1" applyBorder="1" applyAlignment="1">
      <alignment horizontal="center" vertical="center"/>
    </xf>
    <xf numFmtId="0" fontId="3" fillId="0" borderId="2" xfId="4" applyBorder="1" applyAlignment="1">
      <alignment horizontal="center" vertical="center"/>
    </xf>
    <xf numFmtId="0" fontId="3" fillId="0" borderId="4" xfId="4" applyBorder="1" applyAlignment="1">
      <alignment horizontal="center" vertical="center"/>
    </xf>
    <xf numFmtId="0" fontId="5" fillId="9" borderId="25" xfId="0" applyFont="1" applyFill="1" applyBorder="1" applyAlignment="1">
      <alignment horizontal="left" vertical="center" wrapText="1"/>
    </xf>
    <xf numFmtId="0" fontId="5" fillId="9" borderId="26" xfId="0" applyFont="1" applyFill="1" applyBorder="1" applyAlignment="1">
      <alignment horizontal="left" vertical="center" wrapText="1"/>
    </xf>
    <xf numFmtId="0" fontId="5" fillId="9" borderId="27" xfId="0" applyFont="1" applyFill="1" applyBorder="1" applyAlignment="1">
      <alignment horizontal="left" vertical="center" wrapText="1"/>
    </xf>
    <xf numFmtId="0" fontId="13" fillId="9" borderId="22" xfId="0" applyFont="1" applyFill="1" applyBorder="1" applyAlignment="1">
      <alignment horizontal="left" vertical="center" wrapText="1"/>
    </xf>
    <xf numFmtId="0" fontId="13" fillId="9" borderId="23" xfId="0" applyFont="1" applyFill="1" applyBorder="1" applyAlignment="1">
      <alignment horizontal="left" vertical="center" wrapText="1"/>
    </xf>
    <xf numFmtId="0" fontId="13" fillId="9" borderId="24" xfId="0" applyFont="1" applyFill="1" applyBorder="1" applyAlignment="1">
      <alignment horizontal="left" vertical="center" wrapText="1"/>
    </xf>
    <xf numFmtId="0" fontId="13" fillId="7" borderId="31" xfId="0" applyFont="1" applyFill="1" applyBorder="1" applyAlignment="1">
      <alignment horizontal="left" vertical="center" shrinkToFit="1"/>
    </xf>
    <xf numFmtId="0" fontId="13" fillId="7" borderId="1" xfId="0" applyFont="1" applyFill="1" applyBorder="1" applyAlignment="1">
      <alignment horizontal="left" vertical="center" shrinkToFit="1"/>
    </xf>
    <xf numFmtId="0" fontId="13" fillId="7" borderId="32" xfId="0" applyFont="1" applyFill="1" applyBorder="1" applyAlignment="1">
      <alignment horizontal="left" vertical="center" shrinkToFit="1"/>
    </xf>
    <xf numFmtId="0" fontId="6" fillId="0" borderId="37" xfId="0" applyFont="1" applyBorder="1" applyAlignment="1">
      <alignment horizontal="left" vertical="center" wrapText="1" indent="1"/>
    </xf>
    <xf numFmtId="0" fontId="6" fillId="0" borderId="38" xfId="0" applyFont="1" applyBorder="1" applyAlignment="1">
      <alignment horizontal="left" vertical="center" wrapText="1" indent="1"/>
    </xf>
    <xf numFmtId="0" fontId="6" fillId="0" borderId="39" xfId="0" applyFont="1" applyBorder="1" applyAlignment="1">
      <alignment horizontal="left" vertical="center" wrapText="1" indent="1"/>
    </xf>
    <xf numFmtId="0" fontId="6" fillId="0" borderId="25" xfId="0" applyFont="1" applyBorder="1" applyAlignment="1">
      <alignment horizontal="left" vertical="center" wrapText="1" indent="1"/>
    </xf>
    <xf numFmtId="0" fontId="6" fillId="0" borderId="26" xfId="0" applyFont="1" applyBorder="1" applyAlignment="1">
      <alignment horizontal="left" vertical="center" wrapText="1" indent="1"/>
    </xf>
    <xf numFmtId="0" fontId="6" fillId="0" borderId="27" xfId="0" applyFont="1" applyBorder="1" applyAlignment="1">
      <alignment horizontal="left" vertical="center" wrapText="1" indent="1"/>
    </xf>
    <xf numFmtId="0" fontId="13" fillId="9" borderId="25" xfId="0" applyFont="1" applyFill="1" applyBorder="1" applyAlignment="1">
      <alignment horizontal="left" vertical="center" wrapText="1"/>
    </xf>
    <xf numFmtId="0" fontId="13" fillId="9" borderId="26" xfId="0" applyFont="1" applyFill="1" applyBorder="1" applyAlignment="1">
      <alignment horizontal="left" vertical="center" wrapText="1"/>
    </xf>
    <xf numFmtId="0" fontId="13" fillId="9" borderId="27" xfId="0" applyFont="1" applyFill="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19" fillId="0" borderId="25" xfId="0" applyFont="1" applyBorder="1" applyAlignment="1">
      <alignment horizontal="left" vertical="center" wrapText="1" indent="2"/>
    </xf>
    <xf numFmtId="0" fontId="19" fillId="0" borderId="26" xfId="0" applyFont="1" applyBorder="1" applyAlignment="1">
      <alignment horizontal="left" vertical="center" wrapText="1" indent="2"/>
    </xf>
    <xf numFmtId="0" fontId="19" fillId="0" borderId="27" xfId="0" applyFont="1" applyBorder="1" applyAlignment="1">
      <alignment horizontal="left" vertical="center" wrapText="1" indent="2"/>
    </xf>
    <xf numFmtId="0" fontId="6" fillId="9" borderId="25" xfId="0" applyFont="1" applyFill="1" applyBorder="1" applyAlignment="1">
      <alignment horizontal="left" vertical="center" wrapText="1" indent="1"/>
    </xf>
    <xf numFmtId="0" fontId="6" fillId="9" borderId="26" xfId="0" applyFont="1" applyFill="1" applyBorder="1" applyAlignment="1">
      <alignment horizontal="left" vertical="center" wrapText="1" indent="1"/>
    </xf>
    <xf numFmtId="0" fontId="6" fillId="9" borderId="27" xfId="0" applyFont="1" applyFill="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7" fillId="2" borderId="5"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xf>
    <xf numFmtId="0" fontId="5"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7"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3" fillId="0" borderId="2" xfId="0" applyFont="1" applyBorder="1" applyAlignment="1">
      <alignment horizontal="right"/>
    </xf>
    <xf numFmtId="0" fontId="39" fillId="0" borderId="16" xfId="0" applyFont="1" applyBorder="1" applyAlignment="1">
      <alignment horizontal="left" vertical="center" wrapText="1"/>
    </xf>
    <xf numFmtId="0" fontId="13" fillId="0" borderId="16" xfId="0" applyFont="1" applyBorder="1" applyAlignment="1">
      <alignment horizontal="left" vertical="center" wrapText="1"/>
    </xf>
    <xf numFmtId="0" fontId="5" fillId="9" borderId="15" xfId="0" applyFont="1" applyFill="1" applyBorder="1" applyAlignment="1">
      <alignment horizontal="left" vertical="center" wrapText="1"/>
    </xf>
    <xf numFmtId="0" fontId="39" fillId="9" borderId="15" xfId="0" applyFont="1" applyFill="1" applyBorder="1" applyAlignment="1">
      <alignment horizontal="left" vertical="center" wrapText="1"/>
    </xf>
    <xf numFmtId="0" fontId="13" fillId="9" borderId="15" xfId="0" applyFont="1" applyFill="1" applyBorder="1" applyAlignment="1">
      <alignment horizontal="left" vertical="center" wrapText="1"/>
    </xf>
    <xf numFmtId="0" fontId="6" fillId="0" borderId="15" xfId="0" applyFont="1" applyBorder="1" applyAlignment="1">
      <alignment horizontal="left" vertical="center" wrapText="1" indent="1"/>
    </xf>
    <xf numFmtId="0" fontId="39" fillId="0" borderId="15" xfId="0" applyFont="1" applyBorder="1" applyAlignment="1">
      <alignment horizontal="left" vertical="center" wrapText="1"/>
    </xf>
    <xf numFmtId="0" fontId="13" fillId="0" borderId="15" xfId="0" applyFont="1" applyBorder="1" applyAlignment="1">
      <alignment horizontal="left" vertical="center" wrapText="1"/>
    </xf>
    <xf numFmtId="0" fontId="39" fillId="9" borderId="16" xfId="0" applyFont="1" applyFill="1" applyBorder="1" applyAlignment="1">
      <alignment horizontal="left" vertical="center" wrapText="1"/>
    </xf>
    <xf numFmtId="0" fontId="13" fillId="9" borderId="16" xfId="0" applyFont="1" applyFill="1" applyBorder="1" applyAlignment="1">
      <alignment horizontal="left" vertical="center" wrapText="1"/>
    </xf>
    <xf numFmtId="0" fontId="6" fillId="7" borderId="1" xfId="0" applyFont="1" applyFill="1" applyBorder="1" applyAlignment="1">
      <alignment horizontal="left" vertical="center" shrinkToFit="1"/>
    </xf>
    <xf numFmtId="0" fontId="6" fillId="7" borderId="32" xfId="0" applyFont="1" applyFill="1" applyBorder="1" applyAlignment="1">
      <alignment horizontal="left" vertical="center" shrinkToFit="1"/>
    </xf>
    <xf numFmtId="0" fontId="6" fillId="0" borderId="33" xfId="0" applyFont="1" applyBorder="1" applyAlignment="1">
      <alignment horizontal="left" vertical="center" wrapText="1" indent="1"/>
    </xf>
    <xf numFmtId="0" fontId="6" fillId="0" borderId="33" xfId="0" applyFont="1" applyBorder="1" applyAlignment="1">
      <alignment horizontal="left" vertical="center" wrapText="1"/>
    </xf>
    <xf numFmtId="0" fontId="18" fillId="9" borderId="44" xfId="0" applyFont="1" applyFill="1" applyBorder="1" applyAlignment="1">
      <alignment horizontal="left" vertical="center" wrapText="1"/>
    </xf>
    <xf numFmtId="0" fontId="18" fillId="9" borderId="45" xfId="0" applyFont="1" applyFill="1" applyBorder="1" applyAlignment="1">
      <alignment horizontal="left" vertical="center" wrapText="1"/>
    </xf>
    <xf numFmtId="0" fontId="4" fillId="0" borderId="44" xfId="0" applyFont="1" applyBorder="1" applyAlignment="1">
      <alignment horizontal="left" vertical="center" wrapText="1"/>
    </xf>
    <xf numFmtId="0" fontId="17" fillId="9" borderId="45" xfId="0" applyFont="1" applyFill="1" applyBorder="1" applyAlignment="1">
      <alignment horizontal="left" vertical="center" wrapText="1"/>
    </xf>
    <xf numFmtId="0" fontId="18" fillId="6" borderId="46" xfId="0" applyFont="1" applyFill="1" applyBorder="1" applyAlignment="1">
      <alignment horizontal="left" vertical="center"/>
    </xf>
    <xf numFmtId="0" fontId="4" fillId="0" borderId="46" xfId="0" applyFont="1" applyBorder="1" applyAlignment="1">
      <alignment vertical="center"/>
    </xf>
    <xf numFmtId="0" fontId="43" fillId="9" borderId="44" xfId="0" applyFont="1" applyFill="1" applyBorder="1" applyAlignment="1">
      <alignment horizontal="left" vertical="center" wrapText="1"/>
    </xf>
    <xf numFmtId="0" fontId="43" fillId="9" borderId="45" xfId="0" applyFont="1" applyFill="1" applyBorder="1" applyAlignment="1">
      <alignment horizontal="left" vertical="center" wrapText="1"/>
    </xf>
    <xf numFmtId="0" fontId="4" fillId="0" borderId="46" xfId="0" applyFont="1" applyBorder="1"/>
    <xf numFmtId="0" fontId="17" fillId="0" borderId="44" xfId="0" applyFont="1" applyBorder="1" applyAlignment="1">
      <alignment horizontal="left" vertical="center" wrapText="1"/>
    </xf>
    <xf numFmtId="0" fontId="17" fillId="9" borderId="44" xfId="0" applyFont="1" applyFill="1" applyBorder="1" applyAlignment="1">
      <alignment horizontal="left" vertical="center" wrapText="1"/>
    </xf>
    <xf numFmtId="3" fontId="10" fillId="3" borderId="9" xfId="0" applyNumberFormat="1" applyFont="1" applyFill="1" applyBorder="1" applyAlignment="1">
      <alignment horizontal="center" vertical="center" wrapText="1"/>
    </xf>
    <xf numFmtId="3" fontId="4" fillId="0" borderId="41" xfId="0" applyNumberFormat="1" applyFont="1" applyBorder="1"/>
    <xf numFmtId="3" fontId="10" fillId="3" borderId="10" xfId="0" applyNumberFormat="1" applyFont="1" applyFill="1" applyBorder="1" applyAlignment="1">
      <alignment horizontal="center" vertical="center" wrapText="1"/>
    </xf>
    <xf numFmtId="3" fontId="4" fillId="0" borderId="42" xfId="0" applyNumberFormat="1" applyFont="1" applyBorder="1"/>
    <xf numFmtId="49" fontId="10" fillId="3" borderId="11"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wrapText="1"/>
    </xf>
    <xf numFmtId="0" fontId="18" fillId="6" borderId="43" xfId="0" applyFont="1" applyFill="1" applyBorder="1" applyAlignment="1">
      <alignment horizontal="left" vertical="center"/>
    </xf>
    <xf numFmtId="0" fontId="20" fillId="6" borderId="43" xfId="0" applyFont="1" applyFill="1" applyBorder="1" applyAlignment="1">
      <alignment vertical="center"/>
    </xf>
    <xf numFmtId="0" fontId="4" fillId="0" borderId="43"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10" fillId="3" borderId="9" xfId="0" applyFont="1" applyFill="1" applyBorder="1" applyAlignment="1">
      <alignment horizontal="center" vertical="center" wrapText="1"/>
    </xf>
    <xf numFmtId="0" fontId="4" fillId="0" borderId="41"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4" xr:uid="{8D1035DC-713C-4741-8B0C-40A95BF041CE}"/>
    <cellStyle name="Normal 3" xfId="5" xr:uid="{E3D0C115-7D06-4810-A385-53FB8DA3C13F}"/>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4"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5"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6"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7"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8"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3" xr6:uid="{00000000-000C-0000-FFFF-FFFF49020000}" r="H41" connectionId="0">
    <xmlCellPr id="1" xr6:uid="{00000000-0010-0000-4902-000001000000}" uniqueName="P1078157">
      <xmlPr mapId="1" xpath="/GFI-IZD-POD/NTD-GFI-IZD-POD_1000343/P1078157" xmlDataType="decimal"/>
    </xmlCellPr>
  </singleXmlCell>
  <singleXmlCell id="604" xr6:uid="{00000000-000C-0000-FFFF-FFFF4A020000}" r="I41" connectionId="0">
    <xmlCellPr id="1" xr6:uid="{00000000-0010-0000-4A02-000001000000}" uniqueName="P1078158">
      <xmlPr mapId="1" xpath="/GFI-IZD-POD/NTD-GFI-IZD-POD_1000343/P1078158" xmlDataType="decimal"/>
    </xmlCellPr>
  </singleXmlCell>
  <singleXmlCell id="605" xr6:uid="{00000000-000C-0000-FFFF-FFFF4B020000}" r="H42" connectionId="0">
    <xmlCellPr id="1" xr6:uid="{00000000-0010-0000-4B02-000001000000}" uniqueName="P1078159">
      <xmlPr mapId="1" xpath="/GFI-IZD-POD/NTD-GFI-IZD-POD_1000343/P1078159" xmlDataType="decimal"/>
    </xmlCellPr>
  </singleXmlCell>
  <singleXmlCell id="606" xr6:uid="{00000000-000C-0000-FFFF-FFFF4C020000}" r="I42" connectionId="0">
    <xmlCellPr id="1" xr6:uid="{00000000-0010-0000-4C02-000001000000}" uniqueName="P1078160">
      <xmlPr mapId="1" xpath="/GFI-IZD-POD/NTD-GFI-IZD-POD_1000343/P1078160" xmlDataType="decimal"/>
    </xmlCellPr>
  </singleXmlCell>
  <singleXmlCell id="607" xr6:uid="{00000000-000C-0000-FFFF-FFFF4D020000}" r="H43" connectionId="0">
    <xmlCellPr id="1" xr6:uid="{00000000-0010-0000-4D02-000001000000}" uniqueName="P1078161">
      <xmlPr mapId="1" xpath="/GFI-IZD-POD/NTD-GFI-IZD-POD_1000343/P1078161" xmlDataType="decimal"/>
    </xmlCellPr>
  </singleXmlCell>
  <singleXmlCell id="608" xr6:uid="{00000000-000C-0000-FFFF-FFFF4E020000}" r="I43" connectionId="0">
    <xmlCellPr id="1" xr6:uid="{00000000-0010-0000-4E02-000001000000}" uniqueName="P1078162">
      <xmlPr mapId="1" xpath="/GFI-IZD-POD/NTD-GFI-IZD-POD_1000343/P1078162" xmlDataType="decimal"/>
    </xmlCellPr>
  </singleXmlCell>
  <singleXmlCell id="609" xr6:uid="{00000000-000C-0000-FFFF-FFFF4F020000}" r="H44" connectionId="0">
    <xmlCellPr id="1" xr6:uid="{00000000-0010-0000-4F02-000001000000}" uniqueName="P1078163">
      <xmlPr mapId="1" xpath="/GFI-IZD-POD/NTD-GFI-IZD-POD_1000343/P1078163" xmlDataType="decimal"/>
    </xmlCellPr>
  </singleXmlCell>
  <singleXmlCell id="610" xr6:uid="{00000000-000C-0000-FFFF-FFFF50020000}" r="I44" connectionId="0">
    <xmlCellPr id="1" xr6:uid="{00000000-0010-0000-5002-000001000000}" uniqueName="P1078164">
      <xmlPr mapId="1" xpath="/GFI-IZD-POD/NTD-GFI-IZD-POD_1000343/P1078164" xmlDataType="decimal"/>
    </xmlCellPr>
  </singleXmlCell>
  <singleXmlCell id="611" xr6:uid="{00000000-000C-0000-FFFF-FFFF51020000}" r="H45" connectionId="0">
    <xmlCellPr id="1" xr6:uid="{00000000-0010-0000-5102-000001000000}" uniqueName="P1078165">
      <xmlPr mapId="1" xpath="/GFI-IZD-POD/NTD-GFI-IZD-POD_1000343/P1078165" xmlDataType="decimal"/>
    </xmlCellPr>
  </singleXmlCell>
  <singleXmlCell id="612" xr6:uid="{00000000-000C-0000-FFFF-FFFF52020000}" r="I45" connectionId="0">
    <xmlCellPr id="1" xr6:uid="{00000000-0010-0000-5202-000001000000}" uniqueName="P1078166">
      <xmlPr mapId="1" xpath="/GFI-IZD-POD/NTD-GFI-IZD-POD_1000343/P1078166" xmlDataType="decimal"/>
    </xmlCellPr>
  </singleXmlCell>
  <singleXmlCell id="613" xr6:uid="{00000000-000C-0000-FFFF-FFFF53020000}" r="H46" connectionId="0">
    <xmlCellPr id="1" xr6:uid="{00000000-0010-0000-5302-000001000000}" uniqueName="P1078167">
      <xmlPr mapId="1" xpath="/GFI-IZD-POD/NTD-GFI-IZD-POD_1000343/P1078167" xmlDataType="decimal"/>
    </xmlCellPr>
  </singleXmlCell>
  <singleXmlCell id="614" xr6:uid="{00000000-000C-0000-FFFF-FFFF54020000}" r="I46" connectionId="0">
    <xmlCellPr id="1" xr6:uid="{00000000-0010-0000-5402-000001000000}" uniqueName="P1078168">
      <xmlPr mapId="1" xpath="/GFI-IZD-POD/NTD-GFI-IZD-POD_1000343/P1078168" xmlDataType="decimal"/>
    </xmlCellPr>
  </singleXmlCell>
  <singleXmlCell id="615" xr6:uid="{00000000-000C-0000-FFFF-FFFF55020000}" r="H47" connectionId="0">
    <xmlCellPr id="1" xr6:uid="{00000000-0010-0000-5502-000001000000}" uniqueName="P1078169">
      <xmlPr mapId="1" xpath="/GFI-IZD-POD/NTD-GFI-IZD-POD_1000343/P1078169" xmlDataType="decimal"/>
    </xmlCellPr>
  </singleXmlCell>
  <singleXmlCell id="616" xr6:uid="{00000000-000C-0000-FFFF-FFFF56020000}" r="I47" connectionId="0">
    <xmlCellPr id="1" xr6:uid="{00000000-0010-0000-5602-000001000000}" uniqueName="P1078170">
      <xmlPr mapId="1" xpath="/GFI-IZD-POD/NTD-GFI-IZD-POD_1000343/P1078170" xmlDataType="decimal"/>
    </xmlCellPr>
  </singleXmlCell>
  <singleXmlCell id="617" xr6:uid="{00000000-000C-0000-FFFF-FFFF57020000}" r="H48" connectionId="0">
    <xmlCellPr id="1" xr6:uid="{00000000-0010-0000-5702-000001000000}" uniqueName="P1078171">
      <xmlPr mapId="1" xpath="/GFI-IZD-POD/NTD-GFI-IZD-POD_1000343/P1078171" xmlDataType="decimal"/>
    </xmlCellPr>
  </singleXmlCell>
  <singleXmlCell id="618" xr6:uid="{00000000-000C-0000-FFFF-FFFF58020000}" r="I48" connectionId="0">
    <xmlCellPr id="1" xr6:uid="{00000000-0010-0000-5802-000001000000}" uniqueName="P1078172">
      <xmlPr mapId="1" xpath="/GFI-IZD-POD/NTD-GFI-IZD-POD_1000343/P1078172" xmlDataType="decimal"/>
    </xmlCellPr>
  </singleXmlCell>
  <singleXmlCell id="619" xr6:uid="{00000000-000C-0000-FFFF-FFFF59020000}" r="H49" connectionId="0">
    <xmlCellPr id="1" xr6:uid="{00000000-0010-0000-5902-000001000000}" uniqueName="P1078173">
      <xmlPr mapId="1" xpath="/GFI-IZD-POD/NTD-GFI-IZD-POD_1000343/P1078173" xmlDataType="decimal"/>
    </xmlCellPr>
  </singleXmlCell>
  <singleXmlCell id="620" xr6:uid="{00000000-000C-0000-FFFF-FFFF5A020000}" r="I49" connectionId="0">
    <xmlCellPr id="1" xr6:uid="{00000000-0010-0000-5A02-000001000000}" uniqueName="P1078174">
      <xmlPr mapId="1" xpath="/GFI-IZD-POD/NTD-GFI-IZD-POD_1000343/P1078174" xmlDataType="decimal"/>
    </xmlCellPr>
  </singleXmlCell>
  <singleXmlCell id="621" xr6:uid="{00000000-000C-0000-FFFF-FFFF5B020000}" r="H50" connectionId="0">
    <xmlCellPr id="1" xr6:uid="{00000000-0010-0000-5B02-000001000000}" uniqueName="P1078175">
      <xmlPr mapId="1" xpath="/GFI-IZD-POD/NTD-GFI-IZD-POD_1000343/P1078175" xmlDataType="decimal"/>
    </xmlCellPr>
  </singleXmlCell>
  <singleXmlCell id="622" xr6:uid="{00000000-000C-0000-FFFF-FFFF5C020000}" r="I50" connectionId="0">
    <xmlCellPr id="1" xr6:uid="{00000000-0010-0000-5C02-000001000000}" uniqueName="P1078176">
      <xmlPr mapId="1" xpath="/GFI-IZD-POD/NTD-GFI-IZD-POD_1000343/P1078176" xmlDataType="decimal"/>
    </xmlCellPr>
  </singleXmlCell>
  <singleXmlCell id="623" xr6:uid="{00000000-000C-0000-FFFF-FFFF5D020000}" r="H51" connectionId="0">
    <xmlCellPr id="1" xr6:uid="{00000000-0010-0000-5D02-000001000000}" uniqueName="P1078177">
      <xmlPr mapId="1" xpath="/GFI-IZD-POD/NTD-GFI-IZD-POD_1000343/P1078177" xmlDataType="decimal"/>
    </xmlCellPr>
  </singleXmlCell>
  <singleXmlCell id="624" xr6:uid="{00000000-000C-0000-FFFF-FFFF5E020000}" r="I51" connectionId="0">
    <xmlCellPr id="1" xr6:uid="{00000000-0010-0000-5E02-000001000000}" uniqueName="P1078178">
      <xmlPr mapId="1" xpath="/GFI-IZD-POD/NTD-GFI-IZD-POD_1000343/P1078178" xmlDataType="decimal"/>
    </xmlCellPr>
  </singleXmlCell>
  <singleXmlCell id="625" xr6:uid="{00000000-000C-0000-FFFF-FFFF5F020000}" r="H52" connectionId="0">
    <xmlCellPr id="1" xr6:uid="{00000000-0010-0000-5F02-000001000000}" uniqueName="P1078179">
      <xmlPr mapId="1" xpath="/GFI-IZD-POD/NTD-GFI-IZD-POD_1000343/P1078179" xmlDataType="decimal"/>
    </xmlCellPr>
  </singleXmlCell>
  <singleXmlCell id="626" xr6:uid="{00000000-000C-0000-FFFF-FFFF60020000}" r="I52" connectionId="0">
    <xmlCellPr id="1" xr6:uid="{00000000-0010-0000-6002-000001000000}" uniqueName="P1078180">
      <xmlPr mapId="1" xpath="/GFI-IZD-POD/NTD-GFI-IZD-POD_1000343/P1078180" xmlDataType="decimal"/>
    </xmlCellPr>
  </singleXmlCell>
  <singleXmlCell id="627" xr6:uid="{00000000-000C-0000-FFFF-FFFF61020000}" r="H53" connectionId="0">
    <xmlCellPr id="1" xr6:uid="{00000000-0010-0000-6102-000001000000}" uniqueName="P1078181">
      <xmlPr mapId="1" xpath="/GFI-IZD-POD/NTD-GFI-IZD-POD_1000343/P1078181" xmlDataType="decimal"/>
    </xmlCellPr>
  </singleXmlCell>
  <singleXmlCell id="628" xr6:uid="{00000000-000C-0000-FFFF-FFFF62020000}" r="I53" connectionId="0">
    <xmlCellPr id="1" xr6:uid="{00000000-0010-0000-6202-000001000000}" uniqueName="P1078182">
      <xmlPr mapId="1" xpath="/GFI-IZD-POD/NTD-GFI-IZD-POD_1000343/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zoomScaleNormal="100" zoomScaleSheetLayoutView="100" workbookViewId="0">
      <selection sqref="A1:C1"/>
    </sheetView>
  </sheetViews>
  <sheetFormatPr defaultRowHeight="12.75" x14ac:dyDescent="0.2"/>
  <cols>
    <col min="1" max="1" width="12.42578125" customWidth="1"/>
    <col min="2" max="2" width="9.140625" customWidth="1"/>
    <col min="9" max="9" width="12.7109375" customWidth="1"/>
    <col min="10" max="10" width="12" bestFit="1" customWidth="1"/>
  </cols>
  <sheetData>
    <row r="1" spans="1:10" ht="15.75" x14ac:dyDescent="0.2">
      <c r="A1" s="144"/>
      <c r="B1" s="145"/>
      <c r="C1" s="145"/>
      <c r="D1" s="26"/>
      <c r="E1" s="26"/>
      <c r="F1" s="26"/>
      <c r="G1" s="26"/>
      <c r="H1" s="26"/>
      <c r="I1" s="26"/>
      <c r="J1" s="27"/>
    </row>
    <row r="2" spans="1:10" ht="14.45" customHeight="1" x14ac:dyDescent="0.2">
      <c r="A2" s="146" t="s">
        <v>0</v>
      </c>
      <c r="B2" s="147"/>
      <c r="C2" s="147"/>
      <c r="D2" s="147"/>
      <c r="E2" s="147"/>
      <c r="F2" s="147"/>
      <c r="G2" s="147"/>
      <c r="H2" s="147"/>
      <c r="I2" s="147"/>
      <c r="J2" s="148"/>
    </row>
    <row r="3" spans="1:10" ht="15" x14ac:dyDescent="0.2">
      <c r="A3" s="76"/>
      <c r="B3" s="77"/>
      <c r="C3" s="77"/>
      <c r="D3" s="77"/>
      <c r="E3" s="77"/>
      <c r="F3" s="77"/>
      <c r="G3" s="77"/>
      <c r="H3" s="77"/>
      <c r="I3" s="77"/>
      <c r="J3" s="78"/>
    </row>
    <row r="4" spans="1:10" ht="33.6" customHeight="1" x14ac:dyDescent="0.2">
      <c r="A4" s="149" t="s">
        <v>1</v>
      </c>
      <c r="B4" s="150"/>
      <c r="C4" s="150"/>
      <c r="D4" s="150"/>
      <c r="E4" s="151">
        <v>44197</v>
      </c>
      <c r="F4" s="152"/>
      <c r="G4" s="84" t="s">
        <v>2</v>
      </c>
      <c r="H4" s="151">
        <v>44561</v>
      </c>
      <c r="I4" s="152"/>
      <c r="J4" s="28"/>
    </row>
    <row r="5" spans="1:10" s="89" customFormat="1" ht="10.15" customHeight="1" x14ac:dyDescent="0.25">
      <c r="A5" s="153"/>
      <c r="B5" s="154"/>
      <c r="C5" s="154"/>
      <c r="D5" s="154"/>
      <c r="E5" s="154"/>
      <c r="F5" s="154"/>
      <c r="G5" s="154"/>
      <c r="H5" s="154"/>
      <c r="I5" s="154"/>
      <c r="J5" s="155"/>
    </row>
    <row r="6" spans="1:10" ht="20.45" customHeight="1" x14ac:dyDescent="0.2">
      <c r="A6" s="79"/>
      <c r="B6" s="90" t="s">
        <v>3</v>
      </c>
      <c r="C6" s="80"/>
      <c r="D6" s="80"/>
      <c r="E6" s="102">
        <v>2021</v>
      </c>
      <c r="F6" s="91"/>
      <c r="G6" s="84"/>
      <c r="H6" s="91"/>
      <c r="I6" s="91"/>
      <c r="J6" s="37"/>
    </row>
    <row r="7" spans="1:10" s="93" customFormat="1" ht="10.9" customHeight="1" x14ac:dyDescent="0.2">
      <c r="A7" s="79"/>
      <c r="B7" s="80"/>
      <c r="C7" s="80"/>
      <c r="D7" s="80"/>
      <c r="E7" s="92"/>
      <c r="F7" s="92"/>
      <c r="G7" s="84"/>
      <c r="H7" s="92"/>
      <c r="I7" s="92"/>
      <c r="J7" s="37"/>
    </row>
    <row r="8" spans="1:10" ht="37.9" customHeight="1" x14ac:dyDescent="0.2">
      <c r="A8" s="158" t="s">
        <v>4</v>
      </c>
      <c r="B8" s="159"/>
      <c r="C8" s="159"/>
      <c r="D8" s="159"/>
      <c r="E8" s="159"/>
      <c r="F8" s="159"/>
      <c r="G8" s="159"/>
      <c r="H8" s="159"/>
      <c r="I8" s="159"/>
      <c r="J8" s="29"/>
    </row>
    <row r="9" spans="1:10" ht="14.25" x14ac:dyDescent="0.2">
      <c r="A9" s="30"/>
      <c r="B9" s="73"/>
      <c r="C9" s="73"/>
      <c r="D9" s="73"/>
      <c r="E9" s="157"/>
      <c r="F9" s="157"/>
      <c r="G9" s="130"/>
      <c r="H9" s="130"/>
      <c r="I9" s="82"/>
      <c r="J9" s="83"/>
    </row>
    <row r="10" spans="1:10" ht="25.9" customHeight="1" x14ac:dyDescent="0.2">
      <c r="A10" s="160" t="s">
        <v>5</v>
      </c>
      <c r="B10" s="161"/>
      <c r="C10" s="162" t="s">
        <v>499</v>
      </c>
      <c r="D10" s="163"/>
      <c r="E10" s="74"/>
      <c r="F10" s="132" t="s">
        <v>6</v>
      </c>
      <c r="G10" s="164"/>
      <c r="H10" s="165" t="s">
        <v>463</v>
      </c>
      <c r="I10" s="166"/>
      <c r="J10" s="31"/>
    </row>
    <row r="11" spans="1:10" ht="15.6" customHeight="1" x14ac:dyDescent="0.2">
      <c r="A11" s="30"/>
      <c r="B11" s="73"/>
      <c r="C11" s="73"/>
      <c r="D11" s="73"/>
      <c r="E11" s="156"/>
      <c r="F11" s="156"/>
      <c r="G11" s="156"/>
      <c r="H11" s="156"/>
      <c r="I11" s="75"/>
      <c r="J11" s="31"/>
    </row>
    <row r="12" spans="1:10" ht="21" customHeight="1" x14ac:dyDescent="0.2">
      <c r="A12" s="131" t="s">
        <v>7</v>
      </c>
      <c r="B12" s="161"/>
      <c r="C12" s="162" t="s">
        <v>518</v>
      </c>
      <c r="D12" s="163"/>
      <c r="E12" s="169"/>
      <c r="F12" s="156"/>
      <c r="G12" s="156"/>
      <c r="H12" s="156"/>
      <c r="I12" s="75"/>
      <c r="J12" s="31"/>
    </row>
    <row r="13" spans="1:10" ht="10.9" customHeight="1" x14ac:dyDescent="0.2">
      <c r="A13" s="74"/>
      <c r="B13" s="75"/>
      <c r="C13" s="73"/>
      <c r="D13" s="73"/>
      <c r="E13" s="130"/>
      <c r="F13" s="130"/>
      <c r="G13" s="130"/>
      <c r="H13" s="130"/>
      <c r="I13" s="73"/>
      <c r="J13" s="32"/>
    </row>
    <row r="14" spans="1:10" ht="22.9" customHeight="1" x14ac:dyDescent="0.2">
      <c r="A14" s="131" t="s">
        <v>8</v>
      </c>
      <c r="B14" s="164"/>
      <c r="C14" s="162" t="s">
        <v>500</v>
      </c>
      <c r="D14" s="163"/>
      <c r="E14" s="167"/>
      <c r="F14" s="168"/>
      <c r="G14" s="88" t="s">
        <v>9</v>
      </c>
      <c r="H14" s="165" t="s">
        <v>501</v>
      </c>
      <c r="I14" s="166"/>
      <c r="J14" s="85"/>
    </row>
    <row r="15" spans="1:10" ht="14.45" customHeight="1" x14ac:dyDescent="0.2">
      <c r="A15" s="74"/>
      <c r="B15" s="75"/>
      <c r="C15" s="73"/>
      <c r="D15" s="73"/>
      <c r="E15" s="130"/>
      <c r="F15" s="130"/>
      <c r="G15" s="130"/>
      <c r="H15" s="130"/>
      <c r="I15" s="73"/>
      <c r="J15" s="32"/>
    </row>
    <row r="16" spans="1:10" ht="13.15" customHeight="1" x14ac:dyDescent="0.2">
      <c r="A16" s="131" t="s">
        <v>10</v>
      </c>
      <c r="B16" s="164"/>
      <c r="C16" s="162" t="s">
        <v>502</v>
      </c>
      <c r="D16" s="163"/>
      <c r="E16" s="81"/>
      <c r="F16" s="81"/>
      <c r="G16" s="81"/>
      <c r="H16" s="81"/>
      <c r="I16" s="81"/>
      <c r="J16" s="85"/>
    </row>
    <row r="17" spans="1:10" ht="14.45" customHeight="1" x14ac:dyDescent="0.2">
      <c r="A17" s="170"/>
      <c r="B17" s="171"/>
      <c r="C17" s="171"/>
      <c r="D17" s="171"/>
      <c r="E17" s="171"/>
      <c r="F17" s="171"/>
      <c r="G17" s="171"/>
      <c r="H17" s="171"/>
      <c r="I17" s="171"/>
      <c r="J17" s="172"/>
    </row>
    <row r="18" spans="1:10" x14ac:dyDescent="0.2">
      <c r="A18" s="160" t="s">
        <v>11</v>
      </c>
      <c r="B18" s="161"/>
      <c r="C18" s="173" t="s">
        <v>503</v>
      </c>
      <c r="D18" s="174"/>
      <c r="E18" s="174"/>
      <c r="F18" s="174"/>
      <c r="G18" s="174"/>
      <c r="H18" s="174"/>
      <c r="I18" s="174"/>
      <c r="J18" s="175"/>
    </row>
    <row r="19" spans="1:10" ht="14.25" x14ac:dyDescent="0.2">
      <c r="A19" s="30"/>
      <c r="B19" s="73"/>
      <c r="C19" s="87"/>
      <c r="D19" s="73"/>
      <c r="E19" s="130"/>
      <c r="F19" s="130"/>
      <c r="G19" s="130"/>
      <c r="H19" s="130"/>
      <c r="I19" s="73"/>
      <c r="J19" s="32"/>
    </row>
    <row r="20" spans="1:10" ht="14.25" x14ac:dyDescent="0.2">
      <c r="A20" s="160" t="s">
        <v>12</v>
      </c>
      <c r="B20" s="161"/>
      <c r="C20" s="165">
        <v>10000</v>
      </c>
      <c r="D20" s="166"/>
      <c r="E20" s="130"/>
      <c r="F20" s="130"/>
      <c r="G20" s="173" t="s">
        <v>504</v>
      </c>
      <c r="H20" s="174"/>
      <c r="I20" s="174"/>
      <c r="J20" s="175"/>
    </row>
    <row r="21" spans="1:10" ht="14.25" x14ac:dyDescent="0.2">
      <c r="A21" s="30"/>
      <c r="B21" s="73"/>
      <c r="C21" s="73"/>
      <c r="D21" s="73"/>
      <c r="E21" s="130"/>
      <c r="F21" s="130"/>
      <c r="G21" s="130"/>
      <c r="H21" s="130"/>
      <c r="I21" s="73"/>
      <c r="J21" s="32"/>
    </row>
    <row r="22" spans="1:10" x14ac:dyDescent="0.2">
      <c r="A22" s="160" t="s">
        <v>13</v>
      </c>
      <c r="B22" s="161"/>
      <c r="C22" s="173" t="s">
        <v>505</v>
      </c>
      <c r="D22" s="174"/>
      <c r="E22" s="174"/>
      <c r="F22" s="174"/>
      <c r="G22" s="174"/>
      <c r="H22" s="174"/>
      <c r="I22" s="174"/>
      <c r="J22" s="175"/>
    </row>
    <row r="23" spans="1:10" ht="14.25" x14ac:dyDescent="0.2">
      <c r="A23" s="30"/>
      <c r="B23" s="73"/>
      <c r="C23" s="73"/>
      <c r="D23" s="73"/>
      <c r="E23" s="130"/>
      <c r="F23" s="130"/>
      <c r="G23" s="130"/>
      <c r="H23" s="130"/>
      <c r="I23" s="73"/>
      <c r="J23" s="32"/>
    </row>
    <row r="24" spans="1:10" ht="14.25" x14ac:dyDescent="0.2">
      <c r="A24" s="160" t="s">
        <v>14</v>
      </c>
      <c r="B24" s="161"/>
      <c r="C24" s="176" t="s">
        <v>506</v>
      </c>
      <c r="D24" s="177"/>
      <c r="E24" s="177"/>
      <c r="F24" s="177"/>
      <c r="G24" s="177"/>
      <c r="H24" s="177"/>
      <c r="I24" s="177"/>
      <c r="J24" s="178"/>
    </row>
    <row r="25" spans="1:10" ht="14.25" x14ac:dyDescent="0.2">
      <c r="A25" s="30"/>
      <c r="B25" s="73"/>
      <c r="C25" s="87"/>
      <c r="D25" s="73"/>
      <c r="E25" s="130"/>
      <c r="F25" s="130"/>
      <c r="G25" s="130"/>
      <c r="H25" s="130"/>
      <c r="I25" s="73"/>
      <c r="J25" s="32"/>
    </row>
    <row r="26" spans="1:10" ht="14.25" x14ac:dyDescent="0.2">
      <c r="A26" s="160" t="s">
        <v>15</v>
      </c>
      <c r="B26" s="161"/>
      <c r="C26" s="176" t="s">
        <v>507</v>
      </c>
      <c r="D26" s="177"/>
      <c r="E26" s="177"/>
      <c r="F26" s="177"/>
      <c r="G26" s="177"/>
      <c r="H26" s="177"/>
      <c r="I26" s="177"/>
      <c r="J26" s="178"/>
    </row>
    <row r="27" spans="1:10" ht="13.9" customHeight="1" x14ac:dyDescent="0.2">
      <c r="A27" s="30"/>
      <c r="B27" s="73"/>
      <c r="C27" s="87"/>
      <c r="D27" s="73"/>
      <c r="E27" s="130"/>
      <c r="F27" s="130"/>
      <c r="G27" s="130"/>
      <c r="H27" s="130"/>
      <c r="I27" s="73"/>
      <c r="J27" s="32"/>
    </row>
    <row r="28" spans="1:10" ht="22.9" customHeight="1" x14ac:dyDescent="0.2">
      <c r="A28" s="131" t="s">
        <v>16</v>
      </c>
      <c r="B28" s="161"/>
      <c r="C28" s="59">
        <v>26</v>
      </c>
      <c r="D28" s="33"/>
      <c r="E28" s="138"/>
      <c r="F28" s="138"/>
      <c r="G28" s="138"/>
      <c r="H28" s="138"/>
      <c r="I28" s="179"/>
      <c r="J28" s="180"/>
    </row>
    <row r="29" spans="1:10" ht="14.25" x14ac:dyDescent="0.2">
      <c r="A29" s="30"/>
      <c r="B29" s="73"/>
      <c r="C29" s="73"/>
      <c r="D29" s="73"/>
      <c r="E29" s="130"/>
      <c r="F29" s="130"/>
      <c r="G29" s="130"/>
      <c r="H29" s="130"/>
      <c r="I29" s="73"/>
      <c r="J29" s="32"/>
    </row>
    <row r="30" spans="1:10" ht="15" x14ac:dyDescent="0.2">
      <c r="A30" s="160" t="s">
        <v>17</v>
      </c>
      <c r="B30" s="161"/>
      <c r="C30" s="101" t="s">
        <v>519</v>
      </c>
      <c r="D30" s="181" t="s">
        <v>18</v>
      </c>
      <c r="E30" s="142"/>
      <c r="F30" s="142"/>
      <c r="G30" s="142"/>
      <c r="H30" s="94" t="s">
        <v>19</v>
      </c>
      <c r="I30" s="95" t="s">
        <v>20</v>
      </c>
      <c r="J30" s="96"/>
    </row>
    <row r="31" spans="1:10" x14ac:dyDescent="0.2">
      <c r="A31" s="160"/>
      <c r="B31" s="161"/>
      <c r="C31" s="34"/>
      <c r="D31" s="84"/>
      <c r="E31" s="168"/>
      <c r="F31" s="168"/>
      <c r="G31" s="168"/>
      <c r="H31" s="168"/>
      <c r="I31" s="182"/>
      <c r="J31" s="183"/>
    </row>
    <row r="32" spans="1:10" x14ac:dyDescent="0.2">
      <c r="A32" s="160" t="s">
        <v>21</v>
      </c>
      <c r="B32" s="161"/>
      <c r="C32" s="59" t="s">
        <v>461</v>
      </c>
      <c r="D32" s="181" t="s">
        <v>22</v>
      </c>
      <c r="E32" s="142"/>
      <c r="F32" s="142"/>
      <c r="G32" s="142"/>
      <c r="H32" s="97" t="s">
        <v>23</v>
      </c>
      <c r="I32" s="98" t="s">
        <v>24</v>
      </c>
      <c r="J32" s="99"/>
    </row>
    <row r="33" spans="1:10" ht="14.25" x14ac:dyDescent="0.2">
      <c r="A33" s="30"/>
      <c r="B33" s="73"/>
      <c r="C33" s="73"/>
      <c r="D33" s="73"/>
      <c r="E33" s="130"/>
      <c r="F33" s="130"/>
      <c r="G33" s="130"/>
      <c r="H33" s="130"/>
      <c r="I33" s="73"/>
      <c r="J33" s="32"/>
    </row>
    <row r="34" spans="1:10" x14ac:dyDescent="0.2">
      <c r="A34" s="181" t="s">
        <v>25</v>
      </c>
      <c r="B34" s="142"/>
      <c r="C34" s="142"/>
      <c r="D34" s="142"/>
      <c r="E34" s="142" t="s">
        <v>26</v>
      </c>
      <c r="F34" s="142"/>
      <c r="G34" s="142"/>
      <c r="H34" s="142"/>
      <c r="I34" s="142"/>
      <c r="J34" s="35" t="s">
        <v>27</v>
      </c>
    </row>
    <row r="35" spans="1:10" ht="14.25" x14ac:dyDescent="0.2">
      <c r="A35" s="30"/>
      <c r="B35" s="73"/>
      <c r="C35" s="73"/>
      <c r="D35" s="73"/>
      <c r="E35" s="130"/>
      <c r="F35" s="130"/>
      <c r="G35" s="130"/>
      <c r="H35" s="130"/>
      <c r="I35" s="73"/>
      <c r="J35" s="83"/>
    </row>
    <row r="36" spans="1:10" x14ac:dyDescent="0.2">
      <c r="A36" s="184" t="s">
        <v>520</v>
      </c>
      <c r="B36" s="185"/>
      <c r="C36" s="185"/>
      <c r="D36" s="185"/>
      <c r="E36" s="184" t="s">
        <v>521</v>
      </c>
      <c r="F36" s="185"/>
      <c r="G36" s="185"/>
      <c r="H36" s="185"/>
      <c r="I36" s="191"/>
      <c r="J36" s="129">
        <v>91951159924</v>
      </c>
    </row>
    <row r="37" spans="1:10" ht="14.25" x14ac:dyDescent="0.2">
      <c r="A37" s="30"/>
      <c r="B37" s="73"/>
      <c r="C37" s="87"/>
      <c r="D37" s="192"/>
      <c r="E37" s="192"/>
      <c r="F37" s="192"/>
      <c r="G37" s="192"/>
      <c r="H37" s="192"/>
      <c r="I37" s="192"/>
      <c r="J37" s="32"/>
    </row>
    <row r="38" spans="1:10" x14ac:dyDescent="0.2">
      <c r="A38" s="184" t="s">
        <v>522</v>
      </c>
      <c r="B38" s="185"/>
      <c r="C38" s="185"/>
      <c r="D38" s="191"/>
      <c r="E38" s="184" t="s">
        <v>523</v>
      </c>
      <c r="F38" s="185"/>
      <c r="G38" s="185"/>
      <c r="H38" s="185"/>
      <c r="I38" s="191"/>
      <c r="J38" s="128">
        <v>6767648000</v>
      </c>
    </row>
    <row r="39" spans="1:10" ht="14.25" x14ac:dyDescent="0.2">
      <c r="A39" s="30"/>
      <c r="B39" s="73"/>
      <c r="C39" s="87"/>
      <c r="D39" s="86"/>
      <c r="E39" s="192"/>
      <c r="F39" s="192"/>
      <c r="G39" s="192"/>
      <c r="H39" s="192"/>
      <c r="I39" s="75"/>
      <c r="J39" s="32"/>
    </row>
    <row r="40" spans="1:10" x14ac:dyDescent="0.2">
      <c r="A40" s="184" t="s">
        <v>524</v>
      </c>
      <c r="B40" s="185"/>
      <c r="C40" s="185"/>
      <c r="D40" s="191"/>
      <c r="E40" s="184" t="s">
        <v>504</v>
      </c>
      <c r="F40" s="185"/>
      <c r="G40" s="185"/>
      <c r="H40" s="185"/>
      <c r="I40" s="191"/>
      <c r="J40" s="128">
        <v>48407935600</v>
      </c>
    </row>
    <row r="41" spans="1:10" ht="14.25" x14ac:dyDescent="0.2">
      <c r="A41" s="30"/>
      <c r="B41" s="73"/>
      <c r="C41" s="87"/>
      <c r="D41" s="86"/>
      <c r="E41" s="192"/>
      <c r="F41" s="192"/>
      <c r="G41" s="192"/>
      <c r="H41" s="192"/>
      <c r="I41" s="75"/>
      <c r="J41" s="32"/>
    </row>
    <row r="42" spans="1:10" x14ac:dyDescent="0.2">
      <c r="A42" s="187"/>
      <c r="B42" s="188"/>
      <c r="C42" s="188"/>
      <c r="D42" s="189"/>
      <c r="E42" s="187"/>
      <c r="F42" s="188"/>
      <c r="G42" s="188"/>
      <c r="H42" s="188"/>
      <c r="I42" s="189"/>
      <c r="J42" s="59"/>
    </row>
    <row r="43" spans="1:10" ht="14.25" x14ac:dyDescent="0.2">
      <c r="A43" s="36"/>
      <c r="B43" s="87"/>
      <c r="C43" s="190"/>
      <c r="D43" s="190"/>
      <c r="E43" s="130"/>
      <c r="F43" s="130"/>
      <c r="G43" s="190"/>
      <c r="H43" s="190"/>
      <c r="I43" s="190"/>
      <c r="J43" s="32"/>
    </row>
    <row r="44" spans="1:10" x14ac:dyDescent="0.2">
      <c r="A44" s="187"/>
      <c r="B44" s="188"/>
      <c r="C44" s="188"/>
      <c r="D44" s="189"/>
      <c r="E44" s="187"/>
      <c r="F44" s="188"/>
      <c r="G44" s="188"/>
      <c r="H44" s="188"/>
      <c r="I44" s="189"/>
      <c r="J44" s="59"/>
    </row>
    <row r="45" spans="1:10" ht="14.25" x14ac:dyDescent="0.2">
      <c r="A45" s="36"/>
      <c r="B45" s="87"/>
      <c r="C45" s="87"/>
      <c r="D45" s="73"/>
      <c r="E45" s="186"/>
      <c r="F45" s="186"/>
      <c r="G45" s="190"/>
      <c r="H45" s="190"/>
      <c r="I45" s="73"/>
      <c r="J45" s="32"/>
    </row>
    <row r="46" spans="1:10" x14ac:dyDescent="0.2">
      <c r="A46" s="187"/>
      <c r="B46" s="188"/>
      <c r="C46" s="188"/>
      <c r="D46" s="189"/>
      <c r="E46" s="187"/>
      <c r="F46" s="188"/>
      <c r="G46" s="188"/>
      <c r="H46" s="188"/>
      <c r="I46" s="189"/>
      <c r="J46" s="59"/>
    </row>
    <row r="47" spans="1:10" ht="14.25" x14ac:dyDescent="0.2">
      <c r="A47" s="36"/>
      <c r="B47" s="87"/>
      <c r="C47" s="87"/>
      <c r="D47" s="73"/>
      <c r="E47" s="130"/>
      <c r="F47" s="130"/>
      <c r="G47" s="190"/>
      <c r="H47" s="190"/>
      <c r="I47" s="73"/>
      <c r="J47" s="100" t="s">
        <v>28</v>
      </c>
    </row>
    <row r="48" spans="1:10" ht="14.25" x14ac:dyDescent="0.2">
      <c r="A48" s="36"/>
      <c r="B48" s="87"/>
      <c r="C48" s="87"/>
      <c r="D48" s="73"/>
      <c r="E48" s="130"/>
      <c r="F48" s="130"/>
      <c r="G48" s="190"/>
      <c r="H48" s="190"/>
      <c r="I48" s="73"/>
      <c r="J48" s="100" t="s">
        <v>29</v>
      </c>
    </row>
    <row r="49" spans="1:10" ht="14.45" customHeight="1" x14ac:dyDescent="0.2">
      <c r="A49" s="131" t="s">
        <v>30</v>
      </c>
      <c r="B49" s="132"/>
      <c r="C49" s="165" t="s">
        <v>462</v>
      </c>
      <c r="D49" s="166"/>
      <c r="E49" s="193" t="s">
        <v>31</v>
      </c>
      <c r="F49" s="194"/>
      <c r="G49" s="173"/>
      <c r="H49" s="174"/>
      <c r="I49" s="174"/>
      <c r="J49" s="175"/>
    </row>
    <row r="50" spans="1:10" ht="14.25" x14ac:dyDescent="0.2">
      <c r="A50" s="36"/>
      <c r="B50" s="87"/>
      <c r="C50" s="190"/>
      <c r="D50" s="190"/>
      <c r="E50" s="130"/>
      <c r="F50" s="130"/>
      <c r="G50" s="136" t="s">
        <v>32</v>
      </c>
      <c r="H50" s="136"/>
      <c r="I50" s="136"/>
      <c r="J50" s="37"/>
    </row>
    <row r="51" spans="1:10" ht="13.9" customHeight="1" x14ac:dyDescent="0.2">
      <c r="A51" s="131" t="s">
        <v>33</v>
      </c>
      <c r="B51" s="132"/>
      <c r="C51" s="173" t="s">
        <v>508</v>
      </c>
      <c r="D51" s="174"/>
      <c r="E51" s="174"/>
      <c r="F51" s="174"/>
      <c r="G51" s="174"/>
      <c r="H51" s="174"/>
      <c r="I51" s="174"/>
      <c r="J51" s="175"/>
    </row>
    <row r="52" spans="1:10" ht="14.25" x14ac:dyDescent="0.2">
      <c r="A52" s="30"/>
      <c r="B52" s="73"/>
      <c r="C52" s="138" t="s">
        <v>34</v>
      </c>
      <c r="D52" s="138"/>
      <c r="E52" s="138"/>
      <c r="F52" s="138"/>
      <c r="G52" s="138"/>
      <c r="H52" s="138"/>
      <c r="I52" s="138"/>
      <c r="J52" s="32"/>
    </row>
    <row r="53" spans="1:10" ht="14.25" x14ac:dyDescent="0.2">
      <c r="A53" s="131" t="s">
        <v>35</v>
      </c>
      <c r="B53" s="132"/>
      <c r="C53" s="139" t="s">
        <v>509</v>
      </c>
      <c r="D53" s="140"/>
      <c r="E53" s="141"/>
      <c r="F53" s="130"/>
      <c r="G53" s="130"/>
      <c r="H53" s="142"/>
      <c r="I53" s="142"/>
      <c r="J53" s="143"/>
    </row>
    <row r="54" spans="1:10" ht="14.25" x14ac:dyDescent="0.2">
      <c r="A54" s="30"/>
      <c r="B54" s="73"/>
      <c r="C54" s="87"/>
      <c r="D54" s="73"/>
      <c r="E54" s="130"/>
      <c r="F54" s="130"/>
      <c r="G54" s="130"/>
      <c r="H54" s="130"/>
      <c r="I54" s="73"/>
      <c r="J54" s="32"/>
    </row>
    <row r="55" spans="1:10" ht="14.45" customHeight="1" x14ac:dyDescent="0.2">
      <c r="A55" s="131" t="s">
        <v>36</v>
      </c>
      <c r="B55" s="132"/>
      <c r="C55" s="133" t="s">
        <v>510</v>
      </c>
      <c r="D55" s="134"/>
      <c r="E55" s="134"/>
      <c r="F55" s="134"/>
      <c r="G55" s="134"/>
      <c r="H55" s="134"/>
      <c r="I55" s="134"/>
      <c r="J55" s="135"/>
    </row>
    <row r="56" spans="1:10" ht="14.25" x14ac:dyDescent="0.2">
      <c r="A56" s="30"/>
      <c r="B56" s="73"/>
      <c r="C56" s="73"/>
      <c r="D56" s="73"/>
      <c r="E56" s="130"/>
      <c r="F56" s="130"/>
      <c r="G56" s="130"/>
      <c r="H56" s="130"/>
      <c r="I56" s="73"/>
      <c r="J56" s="32"/>
    </row>
    <row r="57" spans="1:10" ht="14.25" x14ac:dyDescent="0.2">
      <c r="A57" s="131" t="s">
        <v>37</v>
      </c>
      <c r="B57" s="132"/>
      <c r="C57" s="133" t="s">
        <v>511</v>
      </c>
      <c r="D57" s="134"/>
      <c r="E57" s="134"/>
      <c r="F57" s="134"/>
      <c r="G57" s="134"/>
      <c r="H57" s="134"/>
      <c r="I57" s="134"/>
      <c r="J57" s="135"/>
    </row>
    <row r="58" spans="1:10" ht="14.45" customHeight="1" x14ac:dyDescent="0.2">
      <c r="A58" s="30"/>
      <c r="B58" s="73"/>
      <c r="C58" s="136" t="s">
        <v>38</v>
      </c>
      <c r="D58" s="136"/>
      <c r="E58" s="136"/>
      <c r="F58" s="136"/>
      <c r="G58" s="73"/>
      <c r="H58" s="73"/>
      <c r="I58" s="73"/>
      <c r="J58" s="32"/>
    </row>
    <row r="59" spans="1:10" ht="14.25" x14ac:dyDescent="0.2">
      <c r="A59" s="131" t="s">
        <v>39</v>
      </c>
      <c r="B59" s="132"/>
      <c r="C59" s="133" t="s">
        <v>512</v>
      </c>
      <c r="D59" s="134"/>
      <c r="E59" s="134"/>
      <c r="F59" s="134"/>
      <c r="G59" s="134"/>
      <c r="H59" s="134"/>
      <c r="I59" s="134"/>
      <c r="J59" s="135"/>
    </row>
    <row r="60" spans="1:10" ht="14.45" customHeight="1" x14ac:dyDescent="0.2">
      <c r="A60" s="38"/>
      <c r="B60" s="39"/>
      <c r="C60" s="137" t="s">
        <v>40</v>
      </c>
      <c r="D60" s="137"/>
      <c r="E60" s="137"/>
      <c r="F60" s="137"/>
      <c r="G60" s="137"/>
      <c r="H60" s="39"/>
      <c r="I60" s="39"/>
      <c r="J60" s="40"/>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00" workbookViewId="0">
      <selection sqref="A1:I1"/>
    </sheetView>
  </sheetViews>
  <sheetFormatPr defaultColWidth="8.85546875" defaultRowHeight="12.75" x14ac:dyDescent="0.2"/>
  <cols>
    <col min="8" max="9" width="16.7109375" style="58" customWidth="1"/>
    <col min="10" max="10" width="10.28515625" bestFit="1" customWidth="1"/>
  </cols>
  <sheetData>
    <row r="1" spans="1:9" x14ac:dyDescent="0.2">
      <c r="A1" s="220" t="s">
        <v>41</v>
      </c>
      <c r="B1" s="221"/>
      <c r="C1" s="221"/>
      <c r="D1" s="221"/>
      <c r="E1" s="221"/>
      <c r="F1" s="221"/>
      <c r="G1" s="221"/>
      <c r="H1" s="221"/>
      <c r="I1" s="221"/>
    </row>
    <row r="2" spans="1:9" x14ac:dyDescent="0.2">
      <c r="A2" s="222" t="s">
        <v>464</v>
      </c>
      <c r="B2" s="223"/>
      <c r="C2" s="223"/>
      <c r="D2" s="223"/>
      <c r="E2" s="223"/>
      <c r="F2" s="223"/>
      <c r="G2" s="223"/>
      <c r="H2" s="223"/>
      <c r="I2" s="223"/>
    </row>
    <row r="3" spans="1:9" x14ac:dyDescent="0.2">
      <c r="A3" s="224" t="s">
        <v>42</v>
      </c>
      <c r="B3" s="224"/>
      <c r="C3" s="224"/>
      <c r="D3" s="224"/>
      <c r="E3" s="224"/>
      <c r="F3" s="224"/>
      <c r="G3" s="224"/>
      <c r="H3" s="224"/>
      <c r="I3" s="224"/>
    </row>
    <row r="4" spans="1:9" x14ac:dyDescent="0.2">
      <c r="A4" s="228" t="s">
        <v>513</v>
      </c>
      <c r="B4" s="229"/>
      <c r="C4" s="229"/>
      <c r="D4" s="229"/>
      <c r="E4" s="229"/>
      <c r="F4" s="229"/>
      <c r="G4" s="229"/>
      <c r="H4" s="229"/>
      <c r="I4" s="230"/>
    </row>
    <row r="5" spans="1:9" ht="34.5" thickBot="1" x14ac:dyDescent="0.25">
      <c r="A5" s="234" t="s">
        <v>43</v>
      </c>
      <c r="B5" s="235"/>
      <c r="C5" s="235"/>
      <c r="D5" s="235"/>
      <c r="E5" s="235"/>
      <c r="F5" s="236"/>
      <c r="G5" s="23" t="s">
        <v>44</v>
      </c>
      <c r="H5" s="53" t="s">
        <v>45</v>
      </c>
      <c r="I5" s="54" t="s">
        <v>46</v>
      </c>
    </row>
    <row r="6" spans="1:9" x14ac:dyDescent="0.2">
      <c r="A6" s="231">
        <v>1</v>
      </c>
      <c r="B6" s="232"/>
      <c r="C6" s="232"/>
      <c r="D6" s="232"/>
      <c r="E6" s="232"/>
      <c r="F6" s="233"/>
      <c r="G6" s="24">
        <v>2</v>
      </c>
      <c r="H6" s="25">
        <v>3</v>
      </c>
      <c r="I6" s="25">
        <v>4</v>
      </c>
    </row>
    <row r="7" spans="1:9" x14ac:dyDescent="0.2">
      <c r="A7" s="237"/>
      <c r="B7" s="237"/>
      <c r="C7" s="237"/>
      <c r="D7" s="237"/>
      <c r="E7" s="237"/>
      <c r="F7" s="237"/>
      <c r="G7" s="237"/>
      <c r="H7" s="237"/>
      <c r="I7" s="238"/>
    </row>
    <row r="8" spans="1:9" ht="12.75" customHeight="1" x14ac:dyDescent="0.2">
      <c r="A8" s="239" t="s">
        <v>47</v>
      </c>
      <c r="B8" s="240"/>
      <c r="C8" s="240"/>
      <c r="D8" s="240"/>
      <c r="E8" s="240"/>
      <c r="F8" s="241"/>
      <c r="G8" s="15">
        <v>1</v>
      </c>
      <c r="H8" s="55"/>
      <c r="I8" s="55"/>
    </row>
    <row r="9" spans="1:9" ht="12.75" customHeight="1" x14ac:dyDescent="0.2">
      <c r="A9" s="209" t="s">
        <v>48</v>
      </c>
      <c r="B9" s="210"/>
      <c r="C9" s="210"/>
      <c r="D9" s="210"/>
      <c r="E9" s="210"/>
      <c r="F9" s="211"/>
      <c r="G9" s="16">
        <v>2</v>
      </c>
      <c r="H9" s="56">
        <f>H10+H17+H27+H38+H43</f>
        <v>359212308</v>
      </c>
      <c r="I9" s="56">
        <f>I10+I17+I27+I38+I43</f>
        <v>329273002</v>
      </c>
    </row>
    <row r="10" spans="1:9" ht="12.75" customHeight="1" x14ac:dyDescent="0.2">
      <c r="A10" s="225" t="s">
        <v>49</v>
      </c>
      <c r="B10" s="226"/>
      <c r="C10" s="226"/>
      <c r="D10" s="226"/>
      <c r="E10" s="226"/>
      <c r="F10" s="227"/>
      <c r="G10" s="16">
        <v>3</v>
      </c>
      <c r="H10" s="56">
        <f>H11+H12+H13+H14+H15+H16</f>
        <v>6336062</v>
      </c>
      <c r="I10" s="56">
        <f>I11+I12+I13+I14+I15+I16</f>
        <v>6009326</v>
      </c>
    </row>
    <row r="11" spans="1:9" ht="12.75" customHeight="1" x14ac:dyDescent="0.2">
      <c r="A11" s="217" t="s">
        <v>50</v>
      </c>
      <c r="B11" s="218"/>
      <c r="C11" s="218"/>
      <c r="D11" s="218"/>
      <c r="E11" s="218"/>
      <c r="F11" s="219"/>
      <c r="G11" s="15">
        <v>4</v>
      </c>
      <c r="H11" s="55"/>
      <c r="I11" s="55"/>
    </row>
    <row r="12" spans="1:9" ht="23.45" customHeight="1" x14ac:dyDescent="0.2">
      <c r="A12" s="217" t="s">
        <v>51</v>
      </c>
      <c r="B12" s="218"/>
      <c r="C12" s="218"/>
      <c r="D12" s="218"/>
      <c r="E12" s="218"/>
      <c r="F12" s="219"/>
      <c r="G12" s="15">
        <v>5</v>
      </c>
      <c r="H12" s="55">
        <v>1628365</v>
      </c>
      <c r="I12" s="55">
        <v>1249051</v>
      </c>
    </row>
    <row r="13" spans="1:9" ht="12.75" customHeight="1" x14ac:dyDescent="0.2">
      <c r="A13" s="217" t="s">
        <v>52</v>
      </c>
      <c r="B13" s="218"/>
      <c r="C13" s="218"/>
      <c r="D13" s="218"/>
      <c r="E13" s="218"/>
      <c r="F13" s="219"/>
      <c r="G13" s="15">
        <v>6</v>
      </c>
      <c r="H13" s="55">
        <v>4707697</v>
      </c>
      <c r="I13" s="55">
        <v>4707697</v>
      </c>
    </row>
    <row r="14" spans="1:9" ht="12.75" customHeight="1" x14ac:dyDescent="0.2">
      <c r="A14" s="217" t="s">
        <v>53</v>
      </c>
      <c r="B14" s="218"/>
      <c r="C14" s="218"/>
      <c r="D14" s="218"/>
      <c r="E14" s="218"/>
      <c r="F14" s="219"/>
      <c r="G14" s="15">
        <v>7</v>
      </c>
      <c r="H14" s="55"/>
      <c r="I14" s="55"/>
    </row>
    <row r="15" spans="1:9" ht="12.75" customHeight="1" x14ac:dyDescent="0.2">
      <c r="A15" s="217" t="s">
        <v>54</v>
      </c>
      <c r="B15" s="218"/>
      <c r="C15" s="218"/>
      <c r="D15" s="218"/>
      <c r="E15" s="218"/>
      <c r="F15" s="219"/>
      <c r="G15" s="15">
        <v>8</v>
      </c>
      <c r="H15" s="55"/>
      <c r="I15" s="55"/>
    </row>
    <row r="16" spans="1:9" ht="12.75" customHeight="1" x14ac:dyDescent="0.2">
      <c r="A16" s="217" t="s">
        <v>55</v>
      </c>
      <c r="B16" s="218"/>
      <c r="C16" s="218"/>
      <c r="D16" s="218"/>
      <c r="E16" s="218"/>
      <c r="F16" s="219"/>
      <c r="G16" s="15">
        <v>9</v>
      </c>
      <c r="H16" s="55"/>
      <c r="I16" s="55">
        <v>52578</v>
      </c>
    </row>
    <row r="17" spans="1:9" ht="12.75" customHeight="1" x14ac:dyDescent="0.2">
      <c r="A17" s="225" t="s">
        <v>56</v>
      </c>
      <c r="B17" s="226"/>
      <c r="C17" s="226"/>
      <c r="D17" s="226"/>
      <c r="E17" s="226"/>
      <c r="F17" s="227"/>
      <c r="G17" s="16">
        <v>10</v>
      </c>
      <c r="H17" s="56">
        <f>H18+H19+H20+H21+H22+H23+H24+H25+H26</f>
        <v>343712411</v>
      </c>
      <c r="I17" s="56">
        <f>I18+I19+I20+I21+I22+I23+I24+I25+I26</f>
        <v>310614995</v>
      </c>
    </row>
    <row r="18" spans="1:9" ht="12.75" customHeight="1" x14ac:dyDescent="0.2">
      <c r="A18" s="217" t="s">
        <v>57</v>
      </c>
      <c r="B18" s="218"/>
      <c r="C18" s="218"/>
      <c r="D18" s="218"/>
      <c r="E18" s="218"/>
      <c r="F18" s="219"/>
      <c r="G18" s="15">
        <v>11</v>
      </c>
      <c r="H18" s="55">
        <v>99372030</v>
      </c>
      <c r="I18" s="55">
        <v>99332981</v>
      </c>
    </row>
    <row r="19" spans="1:9" ht="12.75" customHeight="1" x14ac:dyDescent="0.2">
      <c r="A19" s="217" t="s">
        <v>58</v>
      </c>
      <c r="B19" s="218"/>
      <c r="C19" s="218"/>
      <c r="D19" s="218"/>
      <c r="E19" s="218"/>
      <c r="F19" s="219"/>
      <c r="G19" s="15">
        <v>12</v>
      </c>
      <c r="H19" s="55">
        <v>207805221</v>
      </c>
      <c r="I19" s="55">
        <v>183653278</v>
      </c>
    </row>
    <row r="20" spans="1:9" ht="12.75" customHeight="1" x14ac:dyDescent="0.2">
      <c r="A20" s="217" t="s">
        <v>59</v>
      </c>
      <c r="B20" s="218"/>
      <c r="C20" s="218"/>
      <c r="D20" s="218"/>
      <c r="E20" s="218"/>
      <c r="F20" s="219"/>
      <c r="G20" s="15">
        <v>13</v>
      </c>
      <c r="H20" s="55">
        <v>20888014</v>
      </c>
      <c r="I20" s="55">
        <v>12354364</v>
      </c>
    </row>
    <row r="21" spans="1:9" ht="12.75" customHeight="1" x14ac:dyDescent="0.2">
      <c r="A21" s="217" t="s">
        <v>60</v>
      </c>
      <c r="B21" s="218"/>
      <c r="C21" s="218"/>
      <c r="D21" s="218"/>
      <c r="E21" s="218"/>
      <c r="F21" s="219"/>
      <c r="G21" s="15">
        <v>14</v>
      </c>
      <c r="H21" s="55"/>
      <c r="I21" s="55"/>
    </row>
    <row r="22" spans="1:9" ht="12.75" customHeight="1" x14ac:dyDescent="0.2">
      <c r="A22" s="217" t="s">
        <v>61</v>
      </c>
      <c r="B22" s="218"/>
      <c r="C22" s="218"/>
      <c r="D22" s="218"/>
      <c r="E22" s="218"/>
      <c r="F22" s="219"/>
      <c r="G22" s="15">
        <v>15</v>
      </c>
      <c r="H22" s="55"/>
      <c r="I22" s="55"/>
    </row>
    <row r="23" spans="1:9" ht="12.75" customHeight="1" x14ac:dyDescent="0.2">
      <c r="A23" s="217" t="s">
        <v>62</v>
      </c>
      <c r="B23" s="218"/>
      <c r="C23" s="218"/>
      <c r="D23" s="218"/>
      <c r="E23" s="218"/>
      <c r="F23" s="219"/>
      <c r="G23" s="15">
        <v>16</v>
      </c>
      <c r="H23" s="55"/>
      <c r="I23" s="55"/>
    </row>
    <row r="24" spans="1:9" ht="12.75" customHeight="1" x14ac:dyDescent="0.2">
      <c r="A24" s="217" t="s">
        <v>63</v>
      </c>
      <c r="B24" s="218"/>
      <c r="C24" s="218"/>
      <c r="D24" s="218"/>
      <c r="E24" s="218"/>
      <c r="F24" s="219"/>
      <c r="G24" s="15">
        <v>17</v>
      </c>
      <c r="H24" s="55">
        <v>13272193</v>
      </c>
      <c r="I24" s="55">
        <v>9358957</v>
      </c>
    </row>
    <row r="25" spans="1:9" ht="12.75" customHeight="1" x14ac:dyDescent="0.2">
      <c r="A25" s="217" t="s">
        <v>64</v>
      </c>
      <c r="B25" s="218"/>
      <c r="C25" s="218"/>
      <c r="D25" s="218"/>
      <c r="E25" s="218"/>
      <c r="F25" s="219"/>
      <c r="G25" s="15">
        <v>18</v>
      </c>
      <c r="H25" s="55">
        <v>2374953</v>
      </c>
      <c r="I25" s="55">
        <v>1909466</v>
      </c>
    </row>
    <row r="26" spans="1:9" ht="12.75" customHeight="1" x14ac:dyDescent="0.2">
      <c r="A26" s="217" t="s">
        <v>65</v>
      </c>
      <c r="B26" s="218"/>
      <c r="C26" s="218"/>
      <c r="D26" s="218"/>
      <c r="E26" s="218"/>
      <c r="F26" s="219"/>
      <c r="G26" s="15">
        <v>19</v>
      </c>
      <c r="H26" s="55"/>
      <c r="I26" s="55">
        <v>4005949</v>
      </c>
    </row>
    <row r="27" spans="1:9" ht="12.75" customHeight="1" x14ac:dyDescent="0.2">
      <c r="A27" s="225" t="s">
        <v>66</v>
      </c>
      <c r="B27" s="226"/>
      <c r="C27" s="226"/>
      <c r="D27" s="226"/>
      <c r="E27" s="226"/>
      <c r="F27" s="227"/>
      <c r="G27" s="16">
        <v>20</v>
      </c>
      <c r="H27" s="56">
        <f>SUM(H28:H37)</f>
        <v>19726</v>
      </c>
      <c r="I27" s="56">
        <f>SUM(I28:I37)</f>
        <v>19726</v>
      </c>
    </row>
    <row r="28" spans="1:9" ht="12.75" customHeight="1" x14ac:dyDescent="0.2">
      <c r="A28" s="217" t="s">
        <v>67</v>
      </c>
      <c r="B28" s="218"/>
      <c r="C28" s="218"/>
      <c r="D28" s="218"/>
      <c r="E28" s="218"/>
      <c r="F28" s="219"/>
      <c r="G28" s="15">
        <v>21</v>
      </c>
      <c r="H28" s="55"/>
      <c r="I28" s="55"/>
    </row>
    <row r="29" spans="1:9" ht="12.75" customHeight="1" x14ac:dyDescent="0.2">
      <c r="A29" s="217" t="s">
        <v>68</v>
      </c>
      <c r="B29" s="218"/>
      <c r="C29" s="218"/>
      <c r="D29" s="218"/>
      <c r="E29" s="218"/>
      <c r="F29" s="219"/>
      <c r="G29" s="15">
        <v>22</v>
      </c>
      <c r="H29" s="55"/>
      <c r="I29" s="55"/>
    </row>
    <row r="30" spans="1:9" ht="12.75" customHeight="1" x14ac:dyDescent="0.2">
      <c r="A30" s="217" t="s">
        <v>69</v>
      </c>
      <c r="B30" s="218"/>
      <c r="C30" s="218"/>
      <c r="D30" s="218"/>
      <c r="E30" s="218"/>
      <c r="F30" s="219"/>
      <c r="G30" s="15">
        <v>23</v>
      </c>
      <c r="H30" s="55"/>
      <c r="I30" s="55"/>
    </row>
    <row r="31" spans="1:9" ht="24.6" customHeight="1" x14ac:dyDescent="0.2">
      <c r="A31" s="217" t="s">
        <v>70</v>
      </c>
      <c r="B31" s="218"/>
      <c r="C31" s="218"/>
      <c r="D31" s="218"/>
      <c r="E31" s="218"/>
      <c r="F31" s="219"/>
      <c r="G31" s="15">
        <v>24</v>
      </c>
      <c r="H31" s="55"/>
      <c r="I31" s="55"/>
    </row>
    <row r="32" spans="1:9" ht="24" customHeight="1" x14ac:dyDescent="0.2">
      <c r="A32" s="217" t="s">
        <v>71</v>
      </c>
      <c r="B32" s="218"/>
      <c r="C32" s="218"/>
      <c r="D32" s="218"/>
      <c r="E32" s="218"/>
      <c r="F32" s="219"/>
      <c r="G32" s="15">
        <v>25</v>
      </c>
      <c r="H32" s="55"/>
      <c r="I32" s="55"/>
    </row>
    <row r="33" spans="1:9" ht="26.45" customHeight="1" x14ac:dyDescent="0.2">
      <c r="A33" s="217" t="s">
        <v>72</v>
      </c>
      <c r="B33" s="218"/>
      <c r="C33" s="218"/>
      <c r="D33" s="218"/>
      <c r="E33" s="218"/>
      <c r="F33" s="219"/>
      <c r="G33" s="15">
        <v>26</v>
      </c>
      <c r="H33" s="55"/>
      <c r="I33" s="55"/>
    </row>
    <row r="34" spans="1:9" ht="12.75" customHeight="1" x14ac:dyDescent="0.2">
      <c r="A34" s="217" t="s">
        <v>73</v>
      </c>
      <c r="B34" s="218"/>
      <c r="C34" s="218"/>
      <c r="D34" s="218"/>
      <c r="E34" s="218"/>
      <c r="F34" s="219"/>
      <c r="G34" s="15">
        <v>27</v>
      </c>
      <c r="H34" s="55">
        <v>19726</v>
      </c>
      <c r="I34" s="55">
        <v>19726</v>
      </c>
    </row>
    <row r="35" spans="1:9" ht="12.75" customHeight="1" x14ac:dyDescent="0.2">
      <c r="A35" s="217" t="s">
        <v>74</v>
      </c>
      <c r="B35" s="218"/>
      <c r="C35" s="218"/>
      <c r="D35" s="218"/>
      <c r="E35" s="218"/>
      <c r="F35" s="219"/>
      <c r="G35" s="15">
        <v>28</v>
      </c>
      <c r="H35" s="55"/>
      <c r="I35" s="55"/>
    </row>
    <row r="36" spans="1:9" ht="12.75" customHeight="1" x14ac:dyDescent="0.2">
      <c r="A36" s="217" t="s">
        <v>75</v>
      </c>
      <c r="B36" s="218"/>
      <c r="C36" s="218"/>
      <c r="D36" s="218"/>
      <c r="E36" s="218"/>
      <c r="F36" s="219"/>
      <c r="G36" s="15">
        <v>29</v>
      </c>
      <c r="H36" s="55"/>
      <c r="I36" s="55"/>
    </row>
    <row r="37" spans="1:9" ht="12.75" customHeight="1" x14ac:dyDescent="0.2">
      <c r="A37" s="217" t="s">
        <v>76</v>
      </c>
      <c r="B37" s="218"/>
      <c r="C37" s="218"/>
      <c r="D37" s="218"/>
      <c r="E37" s="218"/>
      <c r="F37" s="219"/>
      <c r="G37" s="15">
        <v>30</v>
      </c>
      <c r="H37" s="55"/>
      <c r="I37" s="55"/>
    </row>
    <row r="38" spans="1:9" ht="12.75" customHeight="1" x14ac:dyDescent="0.2">
      <c r="A38" s="225" t="s">
        <v>77</v>
      </c>
      <c r="B38" s="226"/>
      <c r="C38" s="226"/>
      <c r="D38" s="226"/>
      <c r="E38" s="226"/>
      <c r="F38" s="227"/>
      <c r="G38" s="16">
        <v>31</v>
      </c>
      <c r="H38" s="56">
        <f>H39+H40+H41+H42</f>
        <v>0</v>
      </c>
      <c r="I38" s="56">
        <f>I39+I40+I41+I42</f>
        <v>0</v>
      </c>
    </row>
    <row r="39" spans="1:9" ht="12.75" customHeight="1" x14ac:dyDescent="0.2">
      <c r="A39" s="217" t="s">
        <v>78</v>
      </c>
      <c r="B39" s="218"/>
      <c r="C39" s="218"/>
      <c r="D39" s="218"/>
      <c r="E39" s="218"/>
      <c r="F39" s="219"/>
      <c r="G39" s="15">
        <v>32</v>
      </c>
      <c r="H39" s="55"/>
      <c r="I39" s="55"/>
    </row>
    <row r="40" spans="1:9" ht="21.6" customHeight="1" x14ac:dyDescent="0.2">
      <c r="A40" s="217" t="s">
        <v>79</v>
      </c>
      <c r="B40" s="218"/>
      <c r="C40" s="218"/>
      <c r="D40" s="218"/>
      <c r="E40" s="218"/>
      <c r="F40" s="219"/>
      <c r="G40" s="15">
        <v>33</v>
      </c>
      <c r="H40" s="55"/>
      <c r="I40" s="55"/>
    </row>
    <row r="41" spans="1:9" ht="12.75" customHeight="1" x14ac:dyDescent="0.2">
      <c r="A41" s="217" t="s">
        <v>80</v>
      </c>
      <c r="B41" s="218"/>
      <c r="C41" s="218"/>
      <c r="D41" s="218"/>
      <c r="E41" s="218"/>
      <c r="F41" s="219"/>
      <c r="G41" s="15">
        <v>34</v>
      </c>
      <c r="H41" s="55"/>
      <c r="I41" s="55"/>
    </row>
    <row r="42" spans="1:9" ht="12.75" customHeight="1" x14ac:dyDescent="0.2">
      <c r="A42" s="217" t="s">
        <v>81</v>
      </c>
      <c r="B42" s="218"/>
      <c r="C42" s="218"/>
      <c r="D42" s="218"/>
      <c r="E42" s="218"/>
      <c r="F42" s="219"/>
      <c r="G42" s="15">
        <v>35</v>
      </c>
      <c r="H42" s="55"/>
      <c r="I42" s="55"/>
    </row>
    <row r="43" spans="1:9" ht="12.75" customHeight="1" x14ac:dyDescent="0.2">
      <c r="A43" s="200" t="s">
        <v>82</v>
      </c>
      <c r="B43" s="201"/>
      <c r="C43" s="201"/>
      <c r="D43" s="201"/>
      <c r="E43" s="201"/>
      <c r="F43" s="202"/>
      <c r="G43" s="15">
        <v>36</v>
      </c>
      <c r="H43" s="55">
        <v>9144109</v>
      </c>
      <c r="I43" s="55">
        <v>12628955</v>
      </c>
    </row>
    <row r="44" spans="1:9" ht="12.75" customHeight="1" x14ac:dyDescent="0.2">
      <c r="A44" s="209" t="s">
        <v>83</v>
      </c>
      <c r="B44" s="210"/>
      <c r="C44" s="210"/>
      <c r="D44" s="210"/>
      <c r="E44" s="210"/>
      <c r="F44" s="211"/>
      <c r="G44" s="16">
        <v>37</v>
      </c>
      <c r="H44" s="56">
        <f>H45+H53+H60+H70</f>
        <v>30067221</v>
      </c>
      <c r="I44" s="56">
        <f>I45+I53+I60+I70</f>
        <v>17256258</v>
      </c>
    </row>
    <row r="45" spans="1:9" ht="12.75" customHeight="1" x14ac:dyDescent="0.2">
      <c r="A45" s="225" t="s">
        <v>84</v>
      </c>
      <c r="B45" s="226"/>
      <c r="C45" s="226"/>
      <c r="D45" s="226"/>
      <c r="E45" s="226"/>
      <c r="F45" s="227"/>
      <c r="G45" s="16">
        <v>38</v>
      </c>
      <c r="H45" s="56">
        <f>SUM(H46:H52)</f>
        <v>988348</v>
      </c>
      <c r="I45" s="56">
        <f>SUM(I46:I52)</f>
        <v>718814</v>
      </c>
    </row>
    <row r="46" spans="1:9" ht="12.75" customHeight="1" x14ac:dyDescent="0.2">
      <c r="A46" s="217" t="s">
        <v>85</v>
      </c>
      <c r="B46" s="218"/>
      <c r="C46" s="218"/>
      <c r="D46" s="218"/>
      <c r="E46" s="218"/>
      <c r="F46" s="219"/>
      <c r="G46" s="15">
        <v>39</v>
      </c>
      <c r="H46" s="55">
        <v>905505</v>
      </c>
      <c r="I46" s="55">
        <v>669895</v>
      </c>
    </row>
    <row r="47" spans="1:9" ht="12.75" customHeight="1" x14ac:dyDescent="0.2">
      <c r="A47" s="217" t="s">
        <v>86</v>
      </c>
      <c r="B47" s="218"/>
      <c r="C47" s="218"/>
      <c r="D47" s="218"/>
      <c r="E47" s="218"/>
      <c r="F47" s="219"/>
      <c r="G47" s="15">
        <v>40</v>
      </c>
      <c r="H47" s="55"/>
      <c r="I47" s="55"/>
    </row>
    <row r="48" spans="1:9" ht="12.75" customHeight="1" x14ac:dyDescent="0.2">
      <c r="A48" s="217" t="s">
        <v>87</v>
      </c>
      <c r="B48" s="218"/>
      <c r="C48" s="218"/>
      <c r="D48" s="218"/>
      <c r="E48" s="218"/>
      <c r="F48" s="219"/>
      <c r="G48" s="15">
        <v>41</v>
      </c>
      <c r="H48" s="55"/>
      <c r="I48" s="55"/>
    </row>
    <row r="49" spans="1:9" ht="12.75" customHeight="1" x14ac:dyDescent="0.2">
      <c r="A49" s="217" t="s">
        <v>88</v>
      </c>
      <c r="B49" s="218"/>
      <c r="C49" s="218"/>
      <c r="D49" s="218"/>
      <c r="E49" s="218"/>
      <c r="F49" s="219"/>
      <c r="G49" s="15">
        <v>42</v>
      </c>
      <c r="H49" s="55">
        <v>20999</v>
      </c>
      <c r="I49" s="55">
        <v>20968</v>
      </c>
    </row>
    <row r="50" spans="1:9" ht="12.75" customHeight="1" x14ac:dyDescent="0.2">
      <c r="A50" s="217" t="s">
        <v>89</v>
      </c>
      <c r="B50" s="218"/>
      <c r="C50" s="218"/>
      <c r="D50" s="218"/>
      <c r="E50" s="218"/>
      <c r="F50" s="219"/>
      <c r="G50" s="15">
        <v>43</v>
      </c>
      <c r="H50" s="55">
        <v>61844</v>
      </c>
      <c r="I50" s="55">
        <v>27951</v>
      </c>
    </row>
    <row r="51" spans="1:9" ht="12.75" customHeight="1" x14ac:dyDescent="0.2">
      <c r="A51" s="217" t="s">
        <v>90</v>
      </c>
      <c r="B51" s="218"/>
      <c r="C51" s="218"/>
      <c r="D51" s="218"/>
      <c r="E51" s="218"/>
      <c r="F51" s="219"/>
      <c r="G51" s="15">
        <v>44</v>
      </c>
      <c r="H51" s="55"/>
      <c r="I51" s="55"/>
    </row>
    <row r="52" spans="1:9" ht="12.75" customHeight="1" x14ac:dyDescent="0.2">
      <c r="A52" s="217" t="s">
        <v>91</v>
      </c>
      <c r="B52" s="218"/>
      <c r="C52" s="218"/>
      <c r="D52" s="218"/>
      <c r="E52" s="218"/>
      <c r="F52" s="219"/>
      <c r="G52" s="15">
        <v>45</v>
      </c>
      <c r="H52" s="55"/>
      <c r="I52" s="55"/>
    </row>
    <row r="53" spans="1:9" ht="12.75" customHeight="1" x14ac:dyDescent="0.2">
      <c r="A53" s="225" t="s">
        <v>92</v>
      </c>
      <c r="B53" s="226"/>
      <c r="C53" s="226"/>
      <c r="D53" s="226"/>
      <c r="E53" s="226"/>
      <c r="F53" s="227"/>
      <c r="G53" s="16">
        <v>46</v>
      </c>
      <c r="H53" s="56">
        <f>SUM(H54:H59)</f>
        <v>7252576</v>
      </c>
      <c r="I53" s="56">
        <f>SUM(I54:I59)</f>
        <v>1733831</v>
      </c>
    </row>
    <row r="54" spans="1:9" ht="12.75" customHeight="1" x14ac:dyDescent="0.2">
      <c r="A54" s="217" t="s">
        <v>93</v>
      </c>
      <c r="B54" s="218"/>
      <c r="C54" s="218"/>
      <c r="D54" s="218"/>
      <c r="E54" s="218"/>
      <c r="F54" s="219"/>
      <c r="G54" s="15">
        <v>47</v>
      </c>
      <c r="H54" s="55"/>
      <c r="I54" s="55"/>
    </row>
    <row r="55" spans="1:9" ht="24.6" customHeight="1" x14ac:dyDescent="0.2">
      <c r="A55" s="217" t="s">
        <v>94</v>
      </c>
      <c r="B55" s="218"/>
      <c r="C55" s="218"/>
      <c r="D55" s="218"/>
      <c r="E55" s="218"/>
      <c r="F55" s="219"/>
      <c r="G55" s="15">
        <v>48</v>
      </c>
      <c r="H55" s="55"/>
      <c r="I55" s="55"/>
    </row>
    <row r="56" spans="1:9" ht="12.75" customHeight="1" x14ac:dyDescent="0.2">
      <c r="A56" s="217" t="s">
        <v>95</v>
      </c>
      <c r="B56" s="218"/>
      <c r="C56" s="218"/>
      <c r="D56" s="218"/>
      <c r="E56" s="218"/>
      <c r="F56" s="219"/>
      <c r="G56" s="15">
        <v>49</v>
      </c>
      <c r="H56" s="55">
        <v>224020</v>
      </c>
      <c r="I56" s="55">
        <v>282470</v>
      </c>
    </row>
    <row r="57" spans="1:9" ht="12.75" customHeight="1" x14ac:dyDescent="0.2">
      <c r="A57" s="217" t="s">
        <v>96</v>
      </c>
      <c r="B57" s="218"/>
      <c r="C57" s="218"/>
      <c r="D57" s="218"/>
      <c r="E57" s="218"/>
      <c r="F57" s="219"/>
      <c r="G57" s="15">
        <v>50</v>
      </c>
      <c r="H57" s="55">
        <v>125197</v>
      </c>
      <c r="I57" s="55">
        <v>31798</v>
      </c>
    </row>
    <row r="58" spans="1:9" ht="12.75" customHeight="1" x14ac:dyDescent="0.2">
      <c r="A58" s="217" t="s">
        <v>97</v>
      </c>
      <c r="B58" s="218"/>
      <c r="C58" s="218"/>
      <c r="D58" s="218"/>
      <c r="E58" s="218"/>
      <c r="F58" s="219"/>
      <c r="G58" s="15">
        <v>51</v>
      </c>
      <c r="H58" s="55">
        <v>6625341</v>
      </c>
      <c r="I58" s="55">
        <v>295193</v>
      </c>
    </row>
    <row r="59" spans="1:9" ht="12.75" customHeight="1" x14ac:dyDescent="0.2">
      <c r="A59" s="217" t="s">
        <v>98</v>
      </c>
      <c r="B59" s="218"/>
      <c r="C59" s="218"/>
      <c r="D59" s="218"/>
      <c r="E59" s="218"/>
      <c r="F59" s="219"/>
      <c r="G59" s="15">
        <v>52</v>
      </c>
      <c r="H59" s="55">
        <v>278018</v>
      </c>
      <c r="I59" s="55">
        <v>1124370</v>
      </c>
    </row>
    <row r="60" spans="1:9" ht="12.75" customHeight="1" x14ac:dyDescent="0.2">
      <c r="A60" s="225" t="s">
        <v>99</v>
      </c>
      <c r="B60" s="226"/>
      <c r="C60" s="226"/>
      <c r="D60" s="226"/>
      <c r="E60" s="226"/>
      <c r="F60" s="227"/>
      <c r="G60" s="16">
        <v>53</v>
      </c>
      <c r="H60" s="56">
        <f>SUM(H61:H69)</f>
        <v>0</v>
      </c>
      <c r="I60" s="56">
        <f>SUM(I61:I69)</f>
        <v>0</v>
      </c>
    </row>
    <row r="61" spans="1:9" ht="12.75" customHeight="1" x14ac:dyDescent="0.2">
      <c r="A61" s="217" t="s">
        <v>100</v>
      </c>
      <c r="B61" s="218"/>
      <c r="C61" s="218"/>
      <c r="D61" s="218"/>
      <c r="E61" s="218"/>
      <c r="F61" s="219"/>
      <c r="G61" s="15">
        <v>54</v>
      </c>
      <c r="H61" s="55"/>
      <c r="I61" s="55"/>
    </row>
    <row r="62" spans="1:9" ht="12.75" customHeight="1" x14ac:dyDescent="0.2">
      <c r="A62" s="217" t="s">
        <v>101</v>
      </c>
      <c r="B62" s="218"/>
      <c r="C62" s="218"/>
      <c r="D62" s="218"/>
      <c r="E62" s="218"/>
      <c r="F62" s="219"/>
      <c r="G62" s="15">
        <v>55</v>
      </c>
      <c r="H62" s="55"/>
      <c r="I62" s="55"/>
    </row>
    <row r="63" spans="1:9" ht="12.75" customHeight="1" x14ac:dyDescent="0.2">
      <c r="A63" s="217" t="s">
        <v>102</v>
      </c>
      <c r="B63" s="218"/>
      <c r="C63" s="218"/>
      <c r="D63" s="218"/>
      <c r="E63" s="218"/>
      <c r="F63" s="219"/>
      <c r="G63" s="15">
        <v>56</v>
      </c>
      <c r="H63" s="55"/>
      <c r="I63" s="55"/>
    </row>
    <row r="64" spans="1:9" ht="23.45" customHeight="1" x14ac:dyDescent="0.2">
      <c r="A64" s="217" t="s">
        <v>103</v>
      </c>
      <c r="B64" s="218"/>
      <c r="C64" s="218"/>
      <c r="D64" s="218"/>
      <c r="E64" s="218"/>
      <c r="F64" s="219"/>
      <c r="G64" s="15">
        <v>57</v>
      </c>
      <c r="H64" s="55"/>
      <c r="I64" s="55"/>
    </row>
    <row r="65" spans="1:9" ht="21" customHeight="1" x14ac:dyDescent="0.2">
      <c r="A65" s="217" t="s">
        <v>104</v>
      </c>
      <c r="B65" s="218"/>
      <c r="C65" s="218"/>
      <c r="D65" s="218"/>
      <c r="E65" s="218"/>
      <c r="F65" s="219"/>
      <c r="G65" s="15">
        <v>58</v>
      </c>
      <c r="H65" s="55"/>
      <c r="I65" s="55"/>
    </row>
    <row r="66" spans="1:9" ht="22.9" customHeight="1" x14ac:dyDescent="0.2">
      <c r="A66" s="217" t="s">
        <v>105</v>
      </c>
      <c r="B66" s="218"/>
      <c r="C66" s="218"/>
      <c r="D66" s="218"/>
      <c r="E66" s="218"/>
      <c r="F66" s="219"/>
      <c r="G66" s="15">
        <v>59</v>
      </c>
      <c r="H66" s="55"/>
      <c r="I66" s="55"/>
    </row>
    <row r="67" spans="1:9" ht="12.75" customHeight="1" x14ac:dyDescent="0.2">
      <c r="A67" s="217" t="s">
        <v>106</v>
      </c>
      <c r="B67" s="218"/>
      <c r="C67" s="218"/>
      <c r="D67" s="218"/>
      <c r="E67" s="218"/>
      <c r="F67" s="219"/>
      <c r="G67" s="15">
        <v>60</v>
      </c>
      <c r="H67" s="55"/>
      <c r="I67" s="55"/>
    </row>
    <row r="68" spans="1:9" ht="12.75" customHeight="1" x14ac:dyDescent="0.2">
      <c r="A68" s="217" t="s">
        <v>107</v>
      </c>
      <c r="B68" s="218"/>
      <c r="C68" s="218"/>
      <c r="D68" s="218"/>
      <c r="E68" s="218"/>
      <c r="F68" s="219"/>
      <c r="G68" s="15">
        <v>61</v>
      </c>
      <c r="H68" s="55"/>
      <c r="I68" s="55"/>
    </row>
    <row r="69" spans="1:9" ht="12.75" customHeight="1" x14ac:dyDescent="0.2">
      <c r="A69" s="217" t="s">
        <v>108</v>
      </c>
      <c r="B69" s="218"/>
      <c r="C69" s="218"/>
      <c r="D69" s="218"/>
      <c r="E69" s="218"/>
      <c r="F69" s="219"/>
      <c r="G69" s="15">
        <v>62</v>
      </c>
      <c r="H69" s="55"/>
      <c r="I69" s="55"/>
    </row>
    <row r="70" spans="1:9" ht="12.75" customHeight="1" x14ac:dyDescent="0.2">
      <c r="A70" s="200" t="s">
        <v>109</v>
      </c>
      <c r="B70" s="201"/>
      <c r="C70" s="201"/>
      <c r="D70" s="201"/>
      <c r="E70" s="201"/>
      <c r="F70" s="202"/>
      <c r="G70" s="15">
        <v>63</v>
      </c>
      <c r="H70" s="55">
        <v>21826297</v>
      </c>
      <c r="I70" s="55">
        <v>14803613</v>
      </c>
    </row>
    <row r="71" spans="1:9" ht="12.75" customHeight="1" x14ac:dyDescent="0.2">
      <c r="A71" s="203" t="s">
        <v>110</v>
      </c>
      <c r="B71" s="204"/>
      <c r="C71" s="204"/>
      <c r="D71" s="204"/>
      <c r="E71" s="204"/>
      <c r="F71" s="205"/>
      <c r="G71" s="15">
        <v>64</v>
      </c>
      <c r="H71" s="55">
        <v>315663</v>
      </c>
      <c r="I71" s="55">
        <v>275215</v>
      </c>
    </row>
    <row r="72" spans="1:9" ht="12.75" customHeight="1" x14ac:dyDescent="0.2">
      <c r="A72" s="209" t="s">
        <v>111</v>
      </c>
      <c r="B72" s="210"/>
      <c r="C72" s="210"/>
      <c r="D72" s="210"/>
      <c r="E72" s="210"/>
      <c r="F72" s="211"/>
      <c r="G72" s="16">
        <v>65</v>
      </c>
      <c r="H72" s="56">
        <f>H8+H9+H44+H71</f>
        <v>389595192</v>
      </c>
      <c r="I72" s="56">
        <f>I8+I9+I44+I71</f>
        <v>346804475</v>
      </c>
    </row>
    <row r="73" spans="1:9" ht="12.75" customHeight="1" x14ac:dyDescent="0.2">
      <c r="A73" s="212" t="s">
        <v>112</v>
      </c>
      <c r="B73" s="213"/>
      <c r="C73" s="213"/>
      <c r="D73" s="213"/>
      <c r="E73" s="213"/>
      <c r="F73" s="214"/>
      <c r="G73" s="18">
        <v>66</v>
      </c>
      <c r="H73" s="57">
        <v>0</v>
      </c>
      <c r="I73" s="57">
        <v>0</v>
      </c>
    </row>
    <row r="74" spans="1:9" x14ac:dyDescent="0.2">
      <c r="A74" s="215" t="s">
        <v>113</v>
      </c>
      <c r="B74" s="216"/>
      <c r="C74" s="216"/>
      <c r="D74" s="216"/>
      <c r="E74" s="216"/>
      <c r="F74" s="216"/>
      <c r="G74" s="216"/>
      <c r="H74" s="216"/>
      <c r="I74" s="216"/>
    </row>
    <row r="75" spans="1:9" ht="24.75" customHeight="1" x14ac:dyDescent="0.2">
      <c r="A75" s="197" t="s">
        <v>392</v>
      </c>
      <c r="B75" s="198"/>
      <c r="C75" s="198"/>
      <c r="D75" s="198"/>
      <c r="E75" s="198"/>
      <c r="F75" s="198"/>
      <c r="G75" s="16">
        <v>67</v>
      </c>
      <c r="H75" s="56">
        <f>H76+H77+H78+H84+H85+H91+H94+H97</f>
        <v>210592714.00000006</v>
      </c>
      <c r="I75" s="56">
        <f>I76+I77+I78+I84+I85+I91+I94+I97</f>
        <v>208014400.00000006</v>
      </c>
    </row>
    <row r="76" spans="1:9" ht="12.75" customHeight="1" x14ac:dyDescent="0.2">
      <c r="A76" s="206" t="s">
        <v>114</v>
      </c>
      <c r="B76" s="206"/>
      <c r="C76" s="206"/>
      <c r="D76" s="206"/>
      <c r="E76" s="206"/>
      <c r="F76" s="206"/>
      <c r="G76" s="15">
        <v>68</v>
      </c>
      <c r="H76" s="41">
        <v>202769470.00000006</v>
      </c>
      <c r="I76" s="41">
        <v>202769470.00000006</v>
      </c>
    </row>
    <row r="77" spans="1:9" ht="12.75" customHeight="1" x14ac:dyDescent="0.2">
      <c r="A77" s="206" t="s">
        <v>115</v>
      </c>
      <c r="B77" s="206"/>
      <c r="C77" s="206"/>
      <c r="D77" s="206"/>
      <c r="E77" s="206"/>
      <c r="F77" s="206"/>
      <c r="G77" s="15">
        <v>69</v>
      </c>
      <c r="H77" s="41"/>
      <c r="I77" s="41"/>
    </row>
    <row r="78" spans="1:9" ht="12.75" customHeight="1" x14ac:dyDescent="0.2">
      <c r="A78" s="208" t="s">
        <v>116</v>
      </c>
      <c r="B78" s="208"/>
      <c r="C78" s="208"/>
      <c r="D78" s="208"/>
      <c r="E78" s="208"/>
      <c r="F78" s="208"/>
      <c r="G78" s="16">
        <v>70</v>
      </c>
      <c r="H78" s="56">
        <f>SUM(H79:H83)</f>
        <v>39733614</v>
      </c>
      <c r="I78" s="56">
        <f>SUM(I79:I83)</f>
        <v>39468000</v>
      </c>
    </row>
    <row r="79" spans="1:9" ht="12.75" customHeight="1" x14ac:dyDescent="0.2">
      <c r="A79" s="195" t="s">
        <v>117</v>
      </c>
      <c r="B79" s="195"/>
      <c r="C79" s="195"/>
      <c r="D79" s="195"/>
      <c r="E79" s="195"/>
      <c r="F79" s="195"/>
      <c r="G79" s="15">
        <v>71</v>
      </c>
      <c r="H79" s="41">
        <v>488560</v>
      </c>
      <c r="I79" s="41">
        <v>488560</v>
      </c>
    </row>
    <row r="80" spans="1:9" ht="12.75" customHeight="1" x14ac:dyDescent="0.2">
      <c r="A80" s="195" t="s">
        <v>118</v>
      </c>
      <c r="B80" s="195"/>
      <c r="C80" s="195"/>
      <c r="D80" s="195"/>
      <c r="E80" s="195"/>
      <c r="F80" s="195"/>
      <c r="G80" s="15">
        <v>72</v>
      </c>
      <c r="H80" s="41">
        <v>8963460</v>
      </c>
      <c r="I80" s="41">
        <v>8899507</v>
      </c>
    </row>
    <row r="81" spans="1:9" ht="12.75" customHeight="1" x14ac:dyDescent="0.2">
      <c r="A81" s="195" t="s">
        <v>119</v>
      </c>
      <c r="B81" s="195"/>
      <c r="C81" s="195"/>
      <c r="D81" s="195"/>
      <c r="E81" s="195"/>
      <c r="F81" s="195"/>
      <c r="G81" s="15">
        <v>73</v>
      </c>
      <c r="H81" s="41">
        <v>-8963460</v>
      </c>
      <c r="I81" s="41">
        <v>-8899507</v>
      </c>
    </row>
    <row r="82" spans="1:9" ht="12.75" customHeight="1" x14ac:dyDescent="0.2">
      <c r="A82" s="195" t="s">
        <v>120</v>
      </c>
      <c r="B82" s="195"/>
      <c r="C82" s="195"/>
      <c r="D82" s="195"/>
      <c r="E82" s="195"/>
      <c r="F82" s="195"/>
      <c r="G82" s="15">
        <v>74</v>
      </c>
      <c r="H82" s="41"/>
      <c r="I82" s="41"/>
    </row>
    <row r="83" spans="1:9" ht="12.75" customHeight="1" x14ac:dyDescent="0.2">
      <c r="A83" s="195" t="s">
        <v>121</v>
      </c>
      <c r="B83" s="195"/>
      <c r="C83" s="195"/>
      <c r="D83" s="195"/>
      <c r="E83" s="195"/>
      <c r="F83" s="195"/>
      <c r="G83" s="15">
        <v>75</v>
      </c>
      <c r="H83" s="41">
        <v>39245054</v>
      </c>
      <c r="I83" s="41">
        <v>38979440</v>
      </c>
    </row>
    <row r="84" spans="1:9" ht="12.75" customHeight="1" x14ac:dyDescent="0.2">
      <c r="A84" s="206" t="s">
        <v>122</v>
      </c>
      <c r="B84" s="206"/>
      <c r="C84" s="206"/>
      <c r="D84" s="206"/>
      <c r="E84" s="206"/>
      <c r="F84" s="206"/>
      <c r="G84" s="15">
        <v>76</v>
      </c>
      <c r="H84" s="41"/>
      <c r="I84" s="41"/>
    </row>
    <row r="85" spans="1:9" ht="12.75" customHeight="1" x14ac:dyDescent="0.2">
      <c r="A85" s="207" t="s">
        <v>382</v>
      </c>
      <c r="B85" s="208"/>
      <c r="C85" s="208"/>
      <c r="D85" s="208"/>
      <c r="E85" s="208"/>
      <c r="F85" s="208"/>
      <c r="G85" s="16">
        <v>77</v>
      </c>
      <c r="H85" s="56">
        <f>H86+H87+H88+H89+H90</f>
        <v>0</v>
      </c>
      <c r="I85" s="56">
        <f>I86+I87+I88+I89+I90</f>
        <v>0</v>
      </c>
    </row>
    <row r="86" spans="1:9" ht="24.75" customHeight="1" x14ac:dyDescent="0.2">
      <c r="A86" s="195" t="s">
        <v>383</v>
      </c>
      <c r="B86" s="195"/>
      <c r="C86" s="195"/>
      <c r="D86" s="195"/>
      <c r="E86" s="195"/>
      <c r="F86" s="195"/>
      <c r="G86" s="15">
        <v>78</v>
      </c>
      <c r="H86" s="55"/>
      <c r="I86" s="55"/>
    </row>
    <row r="87" spans="1:9" ht="12.75" customHeight="1" x14ac:dyDescent="0.2">
      <c r="A87" s="195" t="s">
        <v>123</v>
      </c>
      <c r="B87" s="195"/>
      <c r="C87" s="195"/>
      <c r="D87" s="195"/>
      <c r="E87" s="195"/>
      <c r="F87" s="195"/>
      <c r="G87" s="15">
        <v>79</v>
      </c>
      <c r="H87" s="55"/>
      <c r="I87" s="55"/>
    </row>
    <row r="88" spans="1:9" ht="12.75" customHeight="1" x14ac:dyDescent="0.2">
      <c r="A88" s="195" t="s">
        <v>124</v>
      </c>
      <c r="B88" s="195"/>
      <c r="C88" s="195"/>
      <c r="D88" s="195"/>
      <c r="E88" s="195"/>
      <c r="F88" s="195"/>
      <c r="G88" s="15">
        <v>80</v>
      </c>
      <c r="H88" s="55"/>
      <c r="I88" s="55"/>
    </row>
    <row r="89" spans="1:9" ht="12.75" customHeight="1" x14ac:dyDescent="0.2">
      <c r="A89" s="195" t="s">
        <v>384</v>
      </c>
      <c r="B89" s="195"/>
      <c r="C89" s="195"/>
      <c r="D89" s="195"/>
      <c r="E89" s="195"/>
      <c r="F89" s="195"/>
      <c r="G89" s="15">
        <v>81</v>
      </c>
      <c r="H89" s="55"/>
      <c r="I89" s="55"/>
    </row>
    <row r="90" spans="1:9" ht="25.5" customHeight="1" x14ac:dyDescent="0.2">
      <c r="A90" s="195" t="s">
        <v>385</v>
      </c>
      <c r="B90" s="195"/>
      <c r="C90" s="195"/>
      <c r="D90" s="195"/>
      <c r="E90" s="195"/>
      <c r="F90" s="195"/>
      <c r="G90" s="15">
        <v>82</v>
      </c>
      <c r="H90" s="55"/>
      <c r="I90" s="55"/>
    </row>
    <row r="91" spans="1:9" ht="22.9" customHeight="1" x14ac:dyDescent="0.2">
      <c r="A91" s="207" t="s">
        <v>386</v>
      </c>
      <c r="B91" s="208"/>
      <c r="C91" s="208"/>
      <c r="D91" s="208"/>
      <c r="E91" s="208"/>
      <c r="F91" s="208"/>
      <c r="G91" s="16">
        <v>83</v>
      </c>
      <c r="H91" s="56">
        <f>H92-H93</f>
        <v>26421719</v>
      </c>
      <c r="I91" s="56">
        <f>I92-I93</f>
        <v>-32777558</v>
      </c>
    </row>
    <row r="92" spans="1:9" ht="12.75" customHeight="1" x14ac:dyDescent="0.2">
      <c r="A92" s="195" t="s">
        <v>125</v>
      </c>
      <c r="B92" s="195"/>
      <c r="C92" s="195"/>
      <c r="D92" s="195"/>
      <c r="E92" s="195"/>
      <c r="F92" s="195"/>
      <c r="G92" s="15">
        <v>84</v>
      </c>
      <c r="H92" s="41">
        <v>26421719</v>
      </c>
      <c r="I92" s="41"/>
    </row>
    <row r="93" spans="1:9" ht="12.75" customHeight="1" x14ac:dyDescent="0.2">
      <c r="A93" s="195" t="s">
        <v>126</v>
      </c>
      <c r="B93" s="195"/>
      <c r="C93" s="195"/>
      <c r="D93" s="195"/>
      <c r="E93" s="195"/>
      <c r="F93" s="195"/>
      <c r="G93" s="15">
        <v>85</v>
      </c>
      <c r="H93" s="41"/>
      <c r="I93" s="41">
        <v>32777558</v>
      </c>
    </row>
    <row r="94" spans="1:9" ht="12.75" customHeight="1" x14ac:dyDescent="0.2">
      <c r="A94" s="207" t="s">
        <v>387</v>
      </c>
      <c r="B94" s="208"/>
      <c r="C94" s="208"/>
      <c r="D94" s="208"/>
      <c r="E94" s="208"/>
      <c r="F94" s="208"/>
      <c r="G94" s="16">
        <v>86</v>
      </c>
      <c r="H94" s="56">
        <f>H95-H96</f>
        <v>-59244097</v>
      </c>
      <c r="I94" s="56">
        <f>I95-I96</f>
        <v>-2348757</v>
      </c>
    </row>
    <row r="95" spans="1:9" ht="12.75" customHeight="1" x14ac:dyDescent="0.2">
      <c r="A95" s="195" t="s">
        <v>127</v>
      </c>
      <c r="B95" s="195"/>
      <c r="C95" s="195"/>
      <c r="D95" s="195"/>
      <c r="E95" s="195"/>
      <c r="F95" s="195"/>
      <c r="G95" s="15">
        <v>87</v>
      </c>
      <c r="H95" s="41"/>
      <c r="I95" s="41"/>
    </row>
    <row r="96" spans="1:9" ht="12.75" customHeight="1" x14ac:dyDescent="0.2">
      <c r="A96" s="195" t="s">
        <v>128</v>
      </c>
      <c r="B96" s="195"/>
      <c r="C96" s="195"/>
      <c r="D96" s="195"/>
      <c r="E96" s="195"/>
      <c r="F96" s="195"/>
      <c r="G96" s="15">
        <v>88</v>
      </c>
      <c r="H96" s="41">
        <v>59244097</v>
      </c>
      <c r="I96" s="41">
        <v>2348757</v>
      </c>
    </row>
    <row r="97" spans="1:9" ht="12.75" customHeight="1" x14ac:dyDescent="0.2">
      <c r="A97" s="206" t="s">
        <v>129</v>
      </c>
      <c r="B97" s="206"/>
      <c r="C97" s="206"/>
      <c r="D97" s="206"/>
      <c r="E97" s="206"/>
      <c r="F97" s="206"/>
      <c r="G97" s="15">
        <v>89</v>
      </c>
      <c r="H97" s="41">
        <v>912008</v>
      </c>
      <c r="I97" s="41">
        <v>903245</v>
      </c>
    </row>
    <row r="98" spans="1:9" ht="12.75" customHeight="1" x14ac:dyDescent="0.2">
      <c r="A98" s="197" t="s">
        <v>388</v>
      </c>
      <c r="B98" s="198"/>
      <c r="C98" s="198"/>
      <c r="D98" s="198"/>
      <c r="E98" s="198"/>
      <c r="F98" s="198"/>
      <c r="G98" s="16">
        <v>90</v>
      </c>
      <c r="H98" s="56">
        <f>SUM(H99:H104)</f>
        <v>10881124</v>
      </c>
      <c r="I98" s="56">
        <f>SUM(I99:I104)</f>
        <v>10227378</v>
      </c>
    </row>
    <row r="99" spans="1:9" ht="25.9" customHeight="1" x14ac:dyDescent="0.2">
      <c r="A99" s="195" t="s">
        <v>130</v>
      </c>
      <c r="B99" s="195"/>
      <c r="C99" s="195"/>
      <c r="D99" s="195"/>
      <c r="E99" s="195"/>
      <c r="F99" s="195"/>
      <c r="G99" s="15">
        <v>91</v>
      </c>
      <c r="H99" s="41">
        <v>701898</v>
      </c>
      <c r="I99" s="41">
        <v>779424</v>
      </c>
    </row>
    <row r="100" spans="1:9" ht="12.75" customHeight="1" x14ac:dyDescent="0.2">
      <c r="A100" s="195" t="s">
        <v>131</v>
      </c>
      <c r="B100" s="195"/>
      <c r="C100" s="195"/>
      <c r="D100" s="195"/>
      <c r="E100" s="195"/>
      <c r="F100" s="195"/>
      <c r="G100" s="15">
        <v>92</v>
      </c>
      <c r="H100" s="41"/>
      <c r="I100" s="41"/>
    </row>
    <row r="101" spans="1:9" ht="12.75" customHeight="1" x14ac:dyDescent="0.2">
      <c r="A101" s="195" t="s">
        <v>132</v>
      </c>
      <c r="B101" s="195"/>
      <c r="C101" s="195"/>
      <c r="D101" s="195"/>
      <c r="E101" s="195"/>
      <c r="F101" s="195"/>
      <c r="G101" s="15">
        <v>93</v>
      </c>
      <c r="H101" s="41"/>
      <c r="I101" s="41">
        <v>86528</v>
      </c>
    </row>
    <row r="102" spans="1:9" ht="12.75" customHeight="1" x14ac:dyDescent="0.2">
      <c r="A102" s="195" t="s">
        <v>133</v>
      </c>
      <c r="B102" s="195"/>
      <c r="C102" s="195"/>
      <c r="D102" s="195"/>
      <c r="E102" s="195"/>
      <c r="F102" s="195"/>
      <c r="G102" s="15">
        <v>94</v>
      </c>
      <c r="H102" s="55"/>
      <c r="I102" s="55"/>
    </row>
    <row r="103" spans="1:9" ht="12.75" customHeight="1" x14ac:dyDescent="0.2">
      <c r="A103" s="195" t="s">
        <v>134</v>
      </c>
      <c r="B103" s="195"/>
      <c r="C103" s="195"/>
      <c r="D103" s="195"/>
      <c r="E103" s="195"/>
      <c r="F103" s="195"/>
      <c r="G103" s="15">
        <v>95</v>
      </c>
      <c r="H103" s="55"/>
      <c r="I103" s="55"/>
    </row>
    <row r="104" spans="1:9" ht="12.75" customHeight="1" x14ac:dyDescent="0.2">
      <c r="A104" s="195" t="s">
        <v>135</v>
      </c>
      <c r="B104" s="195"/>
      <c r="C104" s="195"/>
      <c r="D104" s="195"/>
      <c r="E104" s="195"/>
      <c r="F104" s="195"/>
      <c r="G104" s="15">
        <v>96</v>
      </c>
      <c r="H104" s="55">
        <v>10179226</v>
      </c>
      <c r="I104" s="55">
        <v>9361426</v>
      </c>
    </row>
    <row r="105" spans="1:9" ht="12.75" customHeight="1" x14ac:dyDescent="0.2">
      <c r="A105" s="197" t="s">
        <v>389</v>
      </c>
      <c r="B105" s="198"/>
      <c r="C105" s="198"/>
      <c r="D105" s="198"/>
      <c r="E105" s="198"/>
      <c r="F105" s="198"/>
      <c r="G105" s="16">
        <v>97</v>
      </c>
      <c r="H105" s="56">
        <f>SUM(H106:H116)</f>
        <v>124316822</v>
      </c>
      <c r="I105" s="56">
        <f>SUM(I106:I116)</f>
        <v>89694182</v>
      </c>
    </row>
    <row r="106" spans="1:9" ht="12.75" customHeight="1" x14ac:dyDescent="0.2">
      <c r="A106" s="195" t="s">
        <v>136</v>
      </c>
      <c r="B106" s="195"/>
      <c r="C106" s="195"/>
      <c r="D106" s="195"/>
      <c r="E106" s="195"/>
      <c r="F106" s="195"/>
      <c r="G106" s="15">
        <v>98</v>
      </c>
      <c r="H106" s="42"/>
      <c r="I106" s="42"/>
    </row>
    <row r="107" spans="1:9" ht="12.75" customHeight="1" x14ac:dyDescent="0.2">
      <c r="A107" s="195" t="s">
        <v>137</v>
      </c>
      <c r="B107" s="195"/>
      <c r="C107" s="195"/>
      <c r="D107" s="195"/>
      <c r="E107" s="195"/>
      <c r="F107" s="195"/>
      <c r="G107" s="15">
        <v>99</v>
      </c>
      <c r="H107" s="41"/>
      <c r="I107" s="41"/>
    </row>
    <row r="108" spans="1:9" ht="24.6" customHeight="1" x14ac:dyDescent="0.2">
      <c r="A108" s="195" t="s">
        <v>138</v>
      </c>
      <c r="B108" s="195"/>
      <c r="C108" s="195"/>
      <c r="D108" s="195"/>
      <c r="E108" s="195"/>
      <c r="F108" s="195"/>
      <c r="G108" s="15">
        <v>100</v>
      </c>
      <c r="H108" s="41"/>
      <c r="I108" s="41"/>
    </row>
    <row r="109" spans="1:9" ht="22.15" customHeight="1" x14ac:dyDescent="0.2">
      <c r="A109" s="195" t="s">
        <v>139</v>
      </c>
      <c r="B109" s="195"/>
      <c r="C109" s="195"/>
      <c r="D109" s="195"/>
      <c r="E109" s="195"/>
      <c r="F109" s="195"/>
      <c r="G109" s="15">
        <v>101</v>
      </c>
      <c r="H109" s="41"/>
      <c r="I109" s="41"/>
    </row>
    <row r="110" spans="1:9" ht="12.75" customHeight="1" x14ac:dyDescent="0.2">
      <c r="A110" s="195" t="s">
        <v>140</v>
      </c>
      <c r="B110" s="195"/>
      <c r="C110" s="195"/>
      <c r="D110" s="195"/>
      <c r="E110" s="195"/>
      <c r="F110" s="195"/>
      <c r="G110" s="15">
        <v>102</v>
      </c>
      <c r="H110" s="41"/>
      <c r="I110" s="41"/>
    </row>
    <row r="111" spans="1:9" ht="12.75" customHeight="1" x14ac:dyDescent="0.2">
      <c r="A111" s="195" t="s">
        <v>141</v>
      </c>
      <c r="B111" s="195"/>
      <c r="C111" s="195"/>
      <c r="D111" s="195"/>
      <c r="E111" s="195"/>
      <c r="F111" s="195"/>
      <c r="G111" s="15">
        <v>103</v>
      </c>
      <c r="H111" s="41">
        <v>113303651</v>
      </c>
      <c r="I111" s="41">
        <v>79667182</v>
      </c>
    </row>
    <row r="112" spans="1:9" ht="12.75" customHeight="1" x14ac:dyDescent="0.2">
      <c r="A112" s="195" t="s">
        <v>142</v>
      </c>
      <c r="B112" s="195"/>
      <c r="C112" s="195"/>
      <c r="D112" s="195"/>
      <c r="E112" s="195"/>
      <c r="F112" s="195"/>
      <c r="G112" s="15">
        <v>104</v>
      </c>
      <c r="H112" s="41"/>
      <c r="I112" s="41"/>
    </row>
    <row r="113" spans="1:9" ht="12.75" customHeight="1" x14ac:dyDescent="0.2">
      <c r="A113" s="195" t="s">
        <v>143</v>
      </c>
      <c r="B113" s="195"/>
      <c r="C113" s="195"/>
      <c r="D113" s="195"/>
      <c r="E113" s="195"/>
      <c r="F113" s="195"/>
      <c r="G113" s="15">
        <v>105</v>
      </c>
      <c r="H113" s="42"/>
      <c r="I113" s="42"/>
    </row>
    <row r="114" spans="1:9" ht="12.75" customHeight="1" x14ac:dyDescent="0.2">
      <c r="A114" s="195" t="s">
        <v>144</v>
      </c>
      <c r="B114" s="195"/>
      <c r="C114" s="195"/>
      <c r="D114" s="195"/>
      <c r="E114" s="195"/>
      <c r="F114" s="195"/>
      <c r="G114" s="15">
        <v>106</v>
      </c>
      <c r="H114" s="41"/>
      <c r="I114" s="41"/>
    </row>
    <row r="115" spans="1:9" ht="12.75" customHeight="1" x14ac:dyDescent="0.2">
      <c r="A115" s="195" t="s">
        <v>145</v>
      </c>
      <c r="B115" s="195"/>
      <c r="C115" s="195"/>
      <c r="D115" s="195"/>
      <c r="E115" s="195"/>
      <c r="F115" s="195"/>
      <c r="G115" s="15">
        <v>107</v>
      </c>
      <c r="H115" s="55">
        <v>1826050</v>
      </c>
      <c r="I115" s="55">
        <v>1855771</v>
      </c>
    </row>
    <row r="116" spans="1:9" ht="12.75" customHeight="1" x14ac:dyDescent="0.2">
      <c r="A116" s="195" t="s">
        <v>146</v>
      </c>
      <c r="B116" s="195"/>
      <c r="C116" s="195"/>
      <c r="D116" s="195"/>
      <c r="E116" s="195"/>
      <c r="F116" s="195"/>
      <c r="G116" s="15">
        <v>108</v>
      </c>
      <c r="H116" s="55">
        <v>9187121</v>
      </c>
      <c r="I116" s="55">
        <v>8171229</v>
      </c>
    </row>
    <row r="117" spans="1:9" ht="12.75" customHeight="1" x14ac:dyDescent="0.2">
      <c r="A117" s="197" t="s">
        <v>390</v>
      </c>
      <c r="B117" s="198"/>
      <c r="C117" s="198"/>
      <c r="D117" s="198"/>
      <c r="E117" s="198"/>
      <c r="F117" s="198"/>
      <c r="G117" s="16">
        <v>109</v>
      </c>
      <c r="H117" s="56">
        <f>SUM(H118:H131)</f>
        <v>43566182</v>
      </c>
      <c r="I117" s="56">
        <f>SUM(I118:I131)</f>
        <v>37982496</v>
      </c>
    </row>
    <row r="118" spans="1:9" ht="12.75" customHeight="1" x14ac:dyDescent="0.2">
      <c r="A118" s="195" t="s">
        <v>147</v>
      </c>
      <c r="B118" s="195"/>
      <c r="C118" s="195"/>
      <c r="D118" s="195"/>
      <c r="E118" s="195"/>
      <c r="F118" s="195"/>
      <c r="G118" s="15">
        <v>110</v>
      </c>
      <c r="H118" s="41"/>
      <c r="I118" s="41"/>
    </row>
    <row r="119" spans="1:9" ht="12.75" customHeight="1" x14ac:dyDescent="0.2">
      <c r="A119" s="195" t="s">
        <v>148</v>
      </c>
      <c r="B119" s="195"/>
      <c r="C119" s="195"/>
      <c r="D119" s="195"/>
      <c r="E119" s="195"/>
      <c r="F119" s="195"/>
      <c r="G119" s="15">
        <v>111</v>
      </c>
      <c r="H119" s="41"/>
      <c r="I119" s="41"/>
    </row>
    <row r="120" spans="1:9" ht="21.6" customHeight="1" x14ac:dyDescent="0.2">
      <c r="A120" s="195" t="s">
        <v>149</v>
      </c>
      <c r="B120" s="195"/>
      <c r="C120" s="195"/>
      <c r="D120" s="195"/>
      <c r="E120" s="195"/>
      <c r="F120" s="195"/>
      <c r="G120" s="15">
        <v>112</v>
      </c>
      <c r="H120" s="41"/>
      <c r="I120" s="41"/>
    </row>
    <row r="121" spans="1:9" ht="25.9" customHeight="1" x14ac:dyDescent="0.2">
      <c r="A121" s="195" t="s">
        <v>150</v>
      </c>
      <c r="B121" s="195"/>
      <c r="C121" s="195"/>
      <c r="D121" s="195"/>
      <c r="E121" s="195"/>
      <c r="F121" s="195"/>
      <c r="G121" s="15">
        <v>113</v>
      </c>
      <c r="H121" s="41"/>
      <c r="I121" s="41"/>
    </row>
    <row r="122" spans="1:9" ht="12.75" customHeight="1" x14ac:dyDescent="0.2">
      <c r="A122" s="195" t="s">
        <v>151</v>
      </c>
      <c r="B122" s="195"/>
      <c r="C122" s="195"/>
      <c r="D122" s="195"/>
      <c r="E122" s="195"/>
      <c r="F122" s="195"/>
      <c r="G122" s="15">
        <v>114</v>
      </c>
      <c r="H122" s="41"/>
      <c r="I122" s="41"/>
    </row>
    <row r="123" spans="1:9" ht="12.75" customHeight="1" x14ac:dyDescent="0.2">
      <c r="A123" s="195" t="s">
        <v>152</v>
      </c>
      <c r="B123" s="195"/>
      <c r="C123" s="195"/>
      <c r="D123" s="195"/>
      <c r="E123" s="195"/>
      <c r="F123" s="195"/>
      <c r="G123" s="15">
        <v>115</v>
      </c>
      <c r="H123" s="41">
        <v>35522839</v>
      </c>
      <c r="I123" s="41">
        <v>33935049</v>
      </c>
    </row>
    <row r="124" spans="1:9" ht="12.75" customHeight="1" x14ac:dyDescent="0.2">
      <c r="A124" s="195" t="s">
        <v>153</v>
      </c>
      <c r="B124" s="195"/>
      <c r="C124" s="195"/>
      <c r="D124" s="195"/>
      <c r="E124" s="195"/>
      <c r="F124" s="195"/>
      <c r="G124" s="15">
        <v>116</v>
      </c>
      <c r="H124" s="41">
        <v>3649025</v>
      </c>
      <c r="I124" s="41">
        <v>959323</v>
      </c>
    </row>
    <row r="125" spans="1:9" ht="12.75" customHeight="1" x14ac:dyDescent="0.2">
      <c r="A125" s="195" t="s">
        <v>154</v>
      </c>
      <c r="B125" s="195"/>
      <c r="C125" s="195"/>
      <c r="D125" s="195"/>
      <c r="E125" s="195"/>
      <c r="F125" s="195"/>
      <c r="G125" s="15">
        <v>117</v>
      </c>
      <c r="H125" s="41">
        <v>2989404</v>
      </c>
      <c r="I125" s="41">
        <v>1324605</v>
      </c>
    </row>
    <row r="126" spans="1:9" x14ac:dyDescent="0.2">
      <c r="A126" s="195" t="s">
        <v>155</v>
      </c>
      <c r="B126" s="195"/>
      <c r="C126" s="195"/>
      <c r="D126" s="195"/>
      <c r="E126" s="195"/>
      <c r="F126" s="195"/>
      <c r="G126" s="15">
        <v>118</v>
      </c>
      <c r="H126" s="41"/>
      <c r="I126" s="41"/>
    </row>
    <row r="127" spans="1:9" x14ac:dyDescent="0.2">
      <c r="A127" s="195" t="s">
        <v>156</v>
      </c>
      <c r="B127" s="195"/>
      <c r="C127" s="195"/>
      <c r="D127" s="195"/>
      <c r="E127" s="195"/>
      <c r="F127" s="195"/>
      <c r="G127" s="15">
        <v>119</v>
      </c>
      <c r="H127" s="41">
        <v>686677</v>
      </c>
      <c r="I127" s="41">
        <v>350874</v>
      </c>
    </row>
    <row r="128" spans="1:9" x14ac:dyDescent="0.2">
      <c r="A128" s="195" t="s">
        <v>157</v>
      </c>
      <c r="B128" s="195"/>
      <c r="C128" s="195"/>
      <c r="D128" s="195"/>
      <c r="E128" s="195"/>
      <c r="F128" s="195"/>
      <c r="G128" s="15">
        <v>120</v>
      </c>
      <c r="H128" s="41">
        <v>16070</v>
      </c>
      <c r="I128" s="41">
        <v>202346</v>
      </c>
    </row>
    <row r="129" spans="1:9" x14ac:dyDescent="0.2">
      <c r="A129" s="195" t="s">
        <v>158</v>
      </c>
      <c r="B129" s="195"/>
      <c r="C129" s="195"/>
      <c r="D129" s="195"/>
      <c r="E129" s="195"/>
      <c r="F129" s="195"/>
      <c r="G129" s="15">
        <v>121</v>
      </c>
      <c r="H129" s="41"/>
      <c r="I129" s="41"/>
    </row>
    <row r="130" spans="1:9" x14ac:dyDescent="0.2">
      <c r="A130" s="195" t="s">
        <v>159</v>
      </c>
      <c r="B130" s="195"/>
      <c r="C130" s="195"/>
      <c r="D130" s="195"/>
      <c r="E130" s="195"/>
      <c r="F130" s="195"/>
      <c r="G130" s="15">
        <v>122</v>
      </c>
      <c r="H130" s="55"/>
      <c r="I130" s="55"/>
    </row>
    <row r="131" spans="1:9" x14ac:dyDescent="0.2">
      <c r="A131" s="195" t="s">
        <v>160</v>
      </c>
      <c r="B131" s="195"/>
      <c r="C131" s="195"/>
      <c r="D131" s="195"/>
      <c r="E131" s="195"/>
      <c r="F131" s="195"/>
      <c r="G131" s="15">
        <v>123</v>
      </c>
      <c r="H131" s="55">
        <v>702167</v>
      </c>
      <c r="I131" s="55">
        <v>1210299</v>
      </c>
    </row>
    <row r="132" spans="1:9" ht="22.15" customHeight="1" x14ac:dyDescent="0.2">
      <c r="A132" s="196" t="s">
        <v>161</v>
      </c>
      <c r="B132" s="196"/>
      <c r="C132" s="196"/>
      <c r="D132" s="196"/>
      <c r="E132" s="196"/>
      <c r="F132" s="196"/>
      <c r="G132" s="15">
        <v>124</v>
      </c>
      <c r="H132" s="55">
        <v>238350</v>
      </c>
      <c r="I132" s="55">
        <v>886019</v>
      </c>
    </row>
    <row r="133" spans="1:9" x14ac:dyDescent="0.2">
      <c r="A133" s="197" t="s">
        <v>391</v>
      </c>
      <c r="B133" s="198"/>
      <c r="C133" s="198"/>
      <c r="D133" s="198"/>
      <c r="E133" s="198"/>
      <c r="F133" s="198"/>
      <c r="G133" s="16">
        <v>125</v>
      </c>
      <c r="H133" s="56">
        <f>H75+H98+H105+H117+H132</f>
        <v>389595192.00000006</v>
      </c>
      <c r="I133" s="56">
        <f>I75+I98+I105+I117+I132</f>
        <v>346804475.00000006</v>
      </c>
    </row>
    <row r="134" spans="1:9" x14ac:dyDescent="0.2">
      <c r="A134" s="199" t="s">
        <v>162</v>
      </c>
      <c r="B134" s="199"/>
      <c r="C134" s="199"/>
      <c r="D134" s="199"/>
      <c r="E134" s="199"/>
      <c r="F134" s="199"/>
      <c r="G134" s="18">
        <v>126</v>
      </c>
      <c r="H134" s="57"/>
      <c r="I134" s="57"/>
    </row>
  </sheetData>
  <sheetProtection algorithmName="SHA-512" hashValue="kvRH8TdSBU3/oGpjVIeGrocPvKdv/rZIuDuzYkWZnVaayMdj4rSR/9pTyg5nVO2T4CgNZH/Eklidr3imFKNWlA==" saltValue="Sy4Uxji7QAisC+vfEyWKE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rintOptions horizontalCentered="1"/>
  <pageMargins left="0.74803149606299213" right="0.74803149606299213" top="0.98425196850393704" bottom="0.98425196850393704" header="0.51181102362204722" footer="0.51181102362204722"/>
  <pageSetup paperSize="9" scale="86" orientation="portrait" r:id="rId1"/>
  <rowBreaks count="2" manualBreakCount="2">
    <brk id="55" max="8" man="1"/>
    <brk id="11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4BD5A-6E09-448D-939D-5D1FC30F82E4}">
  <dimension ref="A1:I112"/>
  <sheetViews>
    <sheetView zoomScaleNormal="100" zoomScaleSheetLayoutView="100" workbookViewId="0">
      <selection sqref="A1:I1"/>
    </sheetView>
  </sheetViews>
  <sheetFormatPr defaultRowHeight="12.75" x14ac:dyDescent="0.2"/>
  <cols>
    <col min="1" max="7" width="8.7109375" style="104"/>
    <col min="8" max="9" width="19.42578125" style="126" customWidth="1"/>
    <col min="10" max="263" width="8.7109375" style="104"/>
    <col min="264" max="264" width="9.85546875" style="104" bestFit="1" customWidth="1"/>
    <col min="265" max="265" width="11.7109375" style="104" bestFit="1" customWidth="1"/>
    <col min="266" max="519" width="8.7109375" style="104"/>
    <col min="520" max="520" width="9.85546875" style="104" bestFit="1" customWidth="1"/>
    <col min="521" max="521" width="11.7109375" style="104" bestFit="1" customWidth="1"/>
    <col min="522" max="775" width="8.7109375" style="104"/>
    <col min="776" max="776" width="9.85546875" style="104" bestFit="1" customWidth="1"/>
    <col min="777" max="777" width="11.7109375" style="104" bestFit="1" customWidth="1"/>
    <col min="778" max="1031" width="8.7109375" style="104"/>
    <col min="1032" max="1032" width="9.85546875" style="104" bestFit="1" customWidth="1"/>
    <col min="1033" max="1033" width="11.7109375" style="104" bestFit="1" customWidth="1"/>
    <col min="1034" max="1287" width="8.7109375" style="104"/>
    <col min="1288" max="1288" width="9.85546875" style="104" bestFit="1" customWidth="1"/>
    <col min="1289" max="1289" width="11.7109375" style="104" bestFit="1" customWidth="1"/>
    <col min="1290" max="1543" width="8.7109375" style="104"/>
    <col min="1544" max="1544" width="9.85546875" style="104" bestFit="1" customWidth="1"/>
    <col min="1545" max="1545" width="11.7109375" style="104" bestFit="1" customWidth="1"/>
    <col min="1546" max="1799" width="8.7109375" style="104"/>
    <col min="1800" max="1800" width="9.85546875" style="104" bestFit="1" customWidth="1"/>
    <col min="1801" max="1801" width="11.7109375" style="104" bestFit="1" customWidth="1"/>
    <col min="1802" max="2055" width="8.7109375" style="104"/>
    <col min="2056" max="2056" width="9.85546875" style="104" bestFit="1" customWidth="1"/>
    <col min="2057" max="2057" width="11.7109375" style="104" bestFit="1" customWidth="1"/>
    <col min="2058" max="2311" width="8.7109375" style="104"/>
    <col min="2312" max="2312" width="9.85546875" style="104" bestFit="1" customWidth="1"/>
    <col min="2313" max="2313" width="11.7109375" style="104" bestFit="1" customWidth="1"/>
    <col min="2314" max="2567" width="8.7109375" style="104"/>
    <col min="2568" max="2568" width="9.85546875" style="104" bestFit="1" customWidth="1"/>
    <col min="2569" max="2569" width="11.7109375" style="104" bestFit="1" customWidth="1"/>
    <col min="2570" max="2823" width="8.7109375" style="104"/>
    <col min="2824" max="2824" width="9.85546875" style="104" bestFit="1" customWidth="1"/>
    <col min="2825" max="2825" width="11.7109375" style="104" bestFit="1" customWidth="1"/>
    <col min="2826" max="3079" width="8.7109375" style="104"/>
    <col min="3080" max="3080" width="9.85546875" style="104" bestFit="1" customWidth="1"/>
    <col min="3081" max="3081" width="11.7109375" style="104" bestFit="1" customWidth="1"/>
    <col min="3082" max="3335" width="8.7109375" style="104"/>
    <col min="3336" max="3336" width="9.85546875" style="104" bestFit="1" customWidth="1"/>
    <col min="3337" max="3337" width="11.7109375" style="104" bestFit="1" customWidth="1"/>
    <col min="3338" max="3591" width="8.7109375" style="104"/>
    <col min="3592" max="3592" width="9.85546875" style="104" bestFit="1" customWidth="1"/>
    <col min="3593" max="3593" width="11.7109375" style="104" bestFit="1" customWidth="1"/>
    <col min="3594" max="3847" width="8.7109375" style="104"/>
    <col min="3848" max="3848" width="9.85546875" style="104" bestFit="1" customWidth="1"/>
    <col min="3849" max="3849" width="11.7109375" style="104" bestFit="1" customWidth="1"/>
    <col min="3850" max="4103" width="8.7109375" style="104"/>
    <col min="4104" max="4104" width="9.85546875" style="104" bestFit="1" customWidth="1"/>
    <col min="4105" max="4105" width="11.7109375" style="104" bestFit="1" customWidth="1"/>
    <col min="4106" max="4359" width="8.7109375" style="104"/>
    <col min="4360" max="4360" width="9.85546875" style="104" bestFit="1" customWidth="1"/>
    <col min="4361" max="4361" width="11.7109375" style="104" bestFit="1" customWidth="1"/>
    <col min="4362" max="4615" width="8.7109375" style="104"/>
    <col min="4616" max="4616" width="9.85546875" style="104" bestFit="1" customWidth="1"/>
    <col min="4617" max="4617" width="11.7109375" style="104" bestFit="1" customWidth="1"/>
    <col min="4618" max="4871" width="8.7109375" style="104"/>
    <col min="4872" max="4872" width="9.85546875" style="104" bestFit="1" customWidth="1"/>
    <col min="4873" max="4873" width="11.7109375" style="104" bestFit="1" customWidth="1"/>
    <col min="4874" max="5127" width="8.7109375" style="104"/>
    <col min="5128" max="5128" width="9.85546875" style="104" bestFit="1" customWidth="1"/>
    <col min="5129" max="5129" width="11.7109375" style="104" bestFit="1" customWidth="1"/>
    <col min="5130" max="5383" width="8.7109375" style="104"/>
    <col min="5384" max="5384" width="9.85546875" style="104" bestFit="1" customWidth="1"/>
    <col min="5385" max="5385" width="11.7109375" style="104" bestFit="1" customWidth="1"/>
    <col min="5386" max="5639" width="8.7109375" style="104"/>
    <col min="5640" max="5640" width="9.85546875" style="104" bestFit="1" customWidth="1"/>
    <col min="5641" max="5641" width="11.7109375" style="104" bestFit="1" customWidth="1"/>
    <col min="5642" max="5895" width="8.7109375" style="104"/>
    <col min="5896" max="5896" width="9.85546875" style="104" bestFit="1" customWidth="1"/>
    <col min="5897" max="5897" width="11.7109375" style="104" bestFit="1" customWidth="1"/>
    <col min="5898" max="6151" width="8.7109375" style="104"/>
    <col min="6152" max="6152" width="9.85546875" style="104" bestFit="1" customWidth="1"/>
    <col min="6153" max="6153" width="11.7109375" style="104" bestFit="1" customWidth="1"/>
    <col min="6154" max="6407" width="8.7109375" style="104"/>
    <col min="6408" max="6408" width="9.85546875" style="104" bestFit="1" customWidth="1"/>
    <col min="6409" max="6409" width="11.7109375" style="104" bestFit="1" customWidth="1"/>
    <col min="6410" max="6663" width="8.7109375" style="104"/>
    <col min="6664" max="6664" width="9.85546875" style="104" bestFit="1" customWidth="1"/>
    <col min="6665" max="6665" width="11.7109375" style="104" bestFit="1" customWidth="1"/>
    <col min="6666" max="6919" width="8.7109375" style="104"/>
    <col min="6920" max="6920" width="9.85546875" style="104" bestFit="1" customWidth="1"/>
    <col min="6921" max="6921" width="11.7109375" style="104" bestFit="1" customWidth="1"/>
    <col min="6922" max="7175" width="8.7109375" style="104"/>
    <col min="7176" max="7176" width="9.85546875" style="104" bestFit="1" customWidth="1"/>
    <col min="7177" max="7177" width="11.7109375" style="104" bestFit="1" customWidth="1"/>
    <col min="7178" max="7431" width="8.7109375" style="104"/>
    <col min="7432" max="7432" width="9.85546875" style="104" bestFit="1" customWidth="1"/>
    <col min="7433" max="7433" width="11.7109375" style="104" bestFit="1" customWidth="1"/>
    <col min="7434" max="7687" width="8.7109375" style="104"/>
    <col min="7688" max="7688" width="9.85546875" style="104" bestFit="1" customWidth="1"/>
    <col min="7689" max="7689" width="11.7109375" style="104" bestFit="1" customWidth="1"/>
    <col min="7690" max="7943" width="8.7109375" style="104"/>
    <col min="7944" max="7944" width="9.85546875" style="104" bestFit="1" customWidth="1"/>
    <col min="7945" max="7945" width="11.7109375" style="104" bestFit="1" customWidth="1"/>
    <col min="7946" max="8199" width="8.7109375" style="104"/>
    <col min="8200" max="8200" width="9.85546875" style="104" bestFit="1" customWidth="1"/>
    <col min="8201" max="8201" width="11.7109375" style="104" bestFit="1" customWidth="1"/>
    <col min="8202" max="8455" width="8.7109375" style="104"/>
    <col min="8456" max="8456" width="9.85546875" style="104" bestFit="1" customWidth="1"/>
    <col min="8457" max="8457" width="11.7109375" style="104" bestFit="1" customWidth="1"/>
    <col min="8458" max="8711" width="8.7109375" style="104"/>
    <col min="8712" max="8712" width="9.85546875" style="104" bestFit="1" customWidth="1"/>
    <col min="8713" max="8713" width="11.7109375" style="104" bestFit="1" customWidth="1"/>
    <col min="8714" max="8967" width="8.7109375" style="104"/>
    <col min="8968" max="8968" width="9.85546875" style="104" bestFit="1" customWidth="1"/>
    <col min="8969" max="8969" width="11.7109375" style="104" bestFit="1" customWidth="1"/>
    <col min="8970" max="9223" width="8.7109375" style="104"/>
    <col min="9224" max="9224" width="9.85546875" style="104" bestFit="1" customWidth="1"/>
    <col min="9225" max="9225" width="11.7109375" style="104" bestFit="1" customWidth="1"/>
    <col min="9226" max="9479" width="8.7109375" style="104"/>
    <col min="9480" max="9480" width="9.85546875" style="104" bestFit="1" customWidth="1"/>
    <col min="9481" max="9481" width="11.7109375" style="104" bestFit="1" customWidth="1"/>
    <col min="9482" max="9735" width="8.7109375" style="104"/>
    <col min="9736" max="9736" width="9.85546875" style="104" bestFit="1" customWidth="1"/>
    <col min="9737" max="9737" width="11.7109375" style="104" bestFit="1" customWidth="1"/>
    <col min="9738" max="9991" width="8.7109375" style="104"/>
    <col min="9992" max="9992" width="9.85546875" style="104" bestFit="1" customWidth="1"/>
    <col min="9993" max="9993" width="11.7109375" style="104" bestFit="1" customWidth="1"/>
    <col min="9994" max="10247" width="8.7109375" style="104"/>
    <col min="10248" max="10248" width="9.85546875" style="104" bestFit="1" customWidth="1"/>
    <col min="10249" max="10249" width="11.7109375" style="104" bestFit="1" customWidth="1"/>
    <col min="10250" max="10503" width="8.7109375" style="104"/>
    <col min="10504" max="10504" width="9.85546875" style="104" bestFit="1" customWidth="1"/>
    <col min="10505" max="10505" width="11.7109375" style="104" bestFit="1" customWidth="1"/>
    <col min="10506" max="10759" width="8.7109375" style="104"/>
    <col min="10760" max="10760" width="9.85546875" style="104" bestFit="1" customWidth="1"/>
    <col min="10761" max="10761" width="11.7109375" style="104" bestFit="1" customWidth="1"/>
    <col min="10762" max="11015" width="8.7109375" style="104"/>
    <col min="11016" max="11016" width="9.85546875" style="104" bestFit="1" customWidth="1"/>
    <col min="11017" max="11017" width="11.7109375" style="104" bestFit="1" customWidth="1"/>
    <col min="11018" max="11271" width="8.7109375" style="104"/>
    <col min="11272" max="11272" width="9.85546875" style="104" bestFit="1" customWidth="1"/>
    <col min="11273" max="11273" width="11.7109375" style="104" bestFit="1" customWidth="1"/>
    <col min="11274" max="11527" width="8.7109375" style="104"/>
    <col min="11528" max="11528" width="9.85546875" style="104" bestFit="1" customWidth="1"/>
    <col min="11529" max="11529" width="11.7109375" style="104" bestFit="1" customWidth="1"/>
    <col min="11530" max="11783" width="8.7109375" style="104"/>
    <col min="11784" max="11784" width="9.85546875" style="104" bestFit="1" customWidth="1"/>
    <col min="11785" max="11785" width="11.7109375" style="104" bestFit="1" customWidth="1"/>
    <col min="11786" max="12039" width="8.7109375" style="104"/>
    <col min="12040" max="12040" width="9.85546875" style="104" bestFit="1" customWidth="1"/>
    <col min="12041" max="12041" width="11.7109375" style="104" bestFit="1" customWidth="1"/>
    <col min="12042" max="12295" width="8.7109375" style="104"/>
    <col min="12296" max="12296" width="9.85546875" style="104" bestFit="1" customWidth="1"/>
    <col min="12297" max="12297" width="11.7109375" style="104" bestFit="1" customWidth="1"/>
    <col min="12298" max="12551" width="8.7109375" style="104"/>
    <col min="12552" max="12552" width="9.85546875" style="104" bestFit="1" customWidth="1"/>
    <col min="12553" max="12553" width="11.7109375" style="104" bestFit="1" customWidth="1"/>
    <col min="12554" max="12807" width="8.7109375" style="104"/>
    <col min="12808" max="12808" width="9.85546875" style="104" bestFit="1" customWidth="1"/>
    <col min="12809" max="12809" width="11.7109375" style="104" bestFit="1" customWidth="1"/>
    <col min="12810" max="13063" width="8.7109375" style="104"/>
    <col min="13064" max="13064" width="9.85546875" style="104" bestFit="1" customWidth="1"/>
    <col min="13065" max="13065" width="11.7109375" style="104" bestFit="1" customWidth="1"/>
    <col min="13066" max="13319" width="8.7109375" style="104"/>
    <col min="13320" max="13320" width="9.85546875" style="104" bestFit="1" customWidth="1"/>
    <col min="13321" max="13321" width="11.7109375" style="104" bestFit="1" customWidth="1"/>
    <col min="13322" max="13575" width="8.7109375" style="104"/>
    <col min="13576" max="13576" width="9.85546875" style="104" bestFit="1" customWidth="1"/>
    <col min="13577" max="13577" width="11.7109375" style="104" bestFit="1" customWidth="1"/>
    <col min="13578" max="13831" width="8.7109375" style="104"/>
    <col min="13832" max="13832" width="9.85546875" style="104" bestFit="1" customWidth="1"/>
    <col min="13833" max="13833" width="11.7109375" style="104" bestFit="1" customWidth="1"/>
    <col min="13834" max="14087" width="8.7109375" style="104"/>
    <col min="14088" max="14088" width="9.85546875" style="104" bestFit="1" customWidth="1"/>
    <col min="14089" max="14089" width="11.7109375" style="104" bestFit="1" customWidth="1"/>
    <col min="14090" max="14343" width="8.7109375" style="104"/>
    <col min="14344" max="14344" width="9.85546875" style="104" bestFit="1" customWidth="1"/>
    <col min="14345" max="14345" width="11.7109375" style="104" bestFit="1" customWidth="1"/>
    <col min="14346" max="14599" width="8.7109375" style="104"/>
    <col min="14600" max="14600" width="9.85546875" style="104" bestFit="1" customWidth="1"/>
    <col min="14601" max="14601" width="11.7109375" style="104" bestFit="1" customWidth="1"/>
    <col min="14602" max="14855" width="8.7109375" style="104"/>
    <col min="14856" max="14856" width="9.85546875" style="104" bestFit="1" customWidth="1"/>
    <col min="14857" max="14857" width="11.7109375" style="104" bestFit="1" customWidth="1"/>
    <col min="14858" max="15111" width="8.7109375" style="104"/>
    <col min="15112" max="15112" width="9.85546875" style="104" bestFit="1" customWidth="1"/>
    <col min="15113" max="15113" width="11.7109375" style="104" bestFit="1" customWidth="1"/>
    <col min="15114" max="15367" width="8.7109375" style="104"/>
    <col min="15368" max="15368" width="9.85546875" style="104" bestFit="1" customWidth="1"/>
    <col min="15369" max="15369" width="11.7109375" style="104" bestFit="1" customWidth="1"/>
    <col min="15370" max="15623" width="8.7109375" style="104"/>
    <col min="15624" max="15624" width="9.85546875" style="104" bestFit="1" customWidth="1"/>
    <col min="15625" max="15625" width="11.7109375" style="104" bestFit="1" customWidth="1"/>
    <col min="15626" max="15879" width="8.7109375" style="104"/>
    <col min="15880" max="15880" width="9.85546875" style="104" bestFit="1" customWidth="1"/>
    <col min="15881" max="15881" width="11.7109375" style="104" bestFit="1" customWidth="1"/>
    <col min="15882" max="16135" width="8.7109375" style="104"/>
    <col min="16136" max="16136" width="9.85546875" style="104" bestFit="1" customWidth="1"/>
    <col min="16137" max="16137" width="11.7109375" style="104" bestFit="1" customWidth="1"/>
    <col min="16138" max="16384" width="8.7109375" style="104"/>
  </cols>
  <sheetData>
    <row r="1" spans="1:9" x14ac:dyDescent="0.2">
      <c r="A1" s="267" t="s">
        <v>163</v>
      </c>
      <c r="B1" s="268"/>
      <c r="C1" s="268"/>
      <c r="D1" s="268"/>
      <c r="E1" s="268"/>
      <c r="F1" s="268"/>
      <c r="G1" s="268"/>
      <c r="H1" s="268"/>
      <c r="I1" s="268"/>
    </row>
    <row r="2" spans="1:9" x14ac:dyDescent="0.2">
      <c r="A2" s="269" t="s">
        <v>465</v>
      </c>
      <c r="B2" s="270"/>
      <c r="C2" s="270"/>
      <c r="D2" s="270"/>
      <c r="E2" s="270"/>
      <c r="F2" s="270"/>
      <c r="G2" s="270"/>
      <c r="H2" s="270"/>
      <c r="I2" s="270"/>
    </row>
    <row r="3" spans="1:9" x14ac:dyDescent="0.2">
      <c r="A3" s="271" t="s">
        <v>42</v>
      </c>
      <c r="B3" s="272"/>
      <c r="C3" s="272"/>
      <c r="D3" s="272"/>
      <c r="E3" s="272"/>
      <c r="F3" s="272"/>
      <c r="G3" s="272"/>
      <c r="H3" s="272"/>
      <c r="I3" s="272"/>
    </row>
    <row r="4" spans="1:9" x14ac:dyDescent="0.2">
      <c r="A4" s="273" t="s">
        <v>513</v>
      </c>
      <c r="B4" s="274"/>
      <c r="C4" s="274"/>
      <c r="D4" s="274"/>
      <c r="E4" s="274"/>
      <c r="F4" s="274"/>
      <c r="G4" s="274"/>
      <c r="H4" s="274"/>
      <c r="I4" s="275"/>
    </row>
    <row r="5" spans="1:9" ht="24" thickBot="1" x14ac:dyDescent="0.25">
      <c r="A5" s="276" t="s">
        <v>43</v>
      </c>
      <c r="B5" s="277"/>
      <c r="C5" s="277"/>
      <c r="D5" s="277"/>
      <c r="E5" s="277"/>
      <c r="F5" s="278"/>
      <c r="G5" s="105" t="s">
        <v>164</v>
      </c>
      <c r="H5" s="106" t="s">
        <v>165</v>
      </c>
      <c r="I5" s="106" t="s">
        <v>166</v>
      </c>
    </row>
    <row r="6" spans="1:9" x14ac:dyDescent="0.2">
      <c r="A6" s="279">
        <v>1</v>
      </c>
      <c r="B6" s="280"/>
      <c r="C6" s="280"/>
      <c r="D6" s="280"/>
      <c r="E6" s="280"/>
      <c r="F6" s="281"/>
      <c r="G6" s="107">
        <v>2</v>
      </c>
      <c r="H6" s="108">
        <v>3</v>
      </c>
      <c r="I6" s="108">
        <v>4</v>
      </c>
    </row>
    <row r="7" spans="1:9" x14ac:dyDescent="0.2">
      <c r="A7" s="265" t="s">
        <v>466</v>
      </c>
      <c r="B7" s="266"/>
      <c r="C7" s="266"/>
      <c r="D7" s="266"/>
      <c r="E7" s="266"/>
      <c r="F7" s="266"/>
      <c r="G7" s="109">
        <v>1</v>
      </c>
      <c r="H7" s="110">
        <f>SUM(H8:H12)</f>
        <v>6914115</v>
      </c>
      <c r="I7" s="110">
        <f>SUM(I8:I12)</f>
        <v>67020474</v>
      </c>
    </row>
    <row r="8" spans="1:9" x14ac:dyDescent="0.2">
      <c r="A8" s="262" t="s">
        <v>167</v>
      </c>
      <c r="B8" s="262"/>
      <c r="C8" s="262"/>
      <c r="D8" s="262"/>
      <c r="E8" s="262"/>
      <c r="F8" s="262"/>
      <c r="G8" s="111">
        <v>2</v>
      </c>
      <c r="H8" s="112"/>
      <c r="I8" s="112"/>
    </row>
    <row r="9" spans="1:9" x14ac:dyDescent="0.2">
      <c r="A9" s="262" t="s">
        <v>168</v>
      </c>
      <c r="B9" s="262"/>
      <c r="C9" s="262"/>
      <c r="D9" s="262"/>
      <c r="E9" s="262"/>
      <c r="F9" s="262"/>
      <c r="G9" s="111">
        <v>3</v>
      </c>
      <c r="H9" s="112">
        <v>1555450</v>
      </c>
      <c r="I9" s="112">
        <v>58993172</v>
      </c>
    </row>
    <row r="10" spans="1:9" x14ac:dyDescent="0.2">
      <c r="A10" s="262" t="s">
        <v>169</v>
      </c>
      <c r="B10" s="262"/>
      <c r="C10" s="262"/>
      <c r="D10" s="262"/>
      <c r="E10" s="262"/>
      <c r="F10" s="262"/>
      <c r="G10" s="111">
        <v>4</v>
      </c>
      <c r="H10" s="112"/>
      <c r="I10" s="112"/>
    </row>
    <row r="11" spans="1:9" x14ac:dyDescent="0.2">
      <c r="A11" s="262" t="s">
        <v>170</v>
      </c>
      <c r="B11" s="262"/>
      <c r="C11" s="262"/>
      <c r="D11" s="262"/>
      <c r="E11" s="262"/>
      <c r="F11" s="262"/>
      <c r="G11" s="111">
        <v>5</v>
      </c>
      <c r="H11" s="112"/>
      <c r="I11" s="112"/>
    </row>
    <row r="12" spans="1:9" x14ac:dyDescent="0.2">
      <c r="A12" s="262" t="s">
        <v>171</v>
      </c>
      <c r="B12" s="262"/>
      <c r="C12" s="262"/>
      <c r="D12" s="262"/>
      <c r="E12" s="262"/>
      <c r="F12" s="262"/>
      <c r="G12" s="111">
        <v>6</v>
      </c>
      <c r="H12" s="112">
        <v>5358665</v>
      </c>
      <c r="I12" s="112">
        <v>8027302</v>
      </c>
    </row>
    <row r="13" spans="1:9" ht="22.15" customHeight="1" x14ac:dyDescent="0.2">
      <c r="A13" s="256" t="s">
        <v>467</v>
      </c>
      <c r="B13" s="257"/>
      <c r="C13" s="257"/>
      <c r="D13" s="257"/>
      <c r="E13" s="257"/>
      <c r="F13" s="257"/>
      <c r="G13" s="113">
        <v>7</v>
      </c>
      <c r="H13" s="114">
        <f>H14+H15+H19+H23+H24+H25+H28+H35</f>
        <v>72088133</v>
      </c>
      <c r="I13" s="114">
        <f>I14+I15+I19+I23+I24+I25+I28+I35</f>
        <v>70787582</v>
      </c>
    </row>
    <row r="14" spans="1:9" x14ac:dyDescent="0.2">
      <c r="A14" s="262" t="s">
        <v>172</v>
      </c>
      <c r="B14" s="262"/>
      <c r="C14" s="262"/>
      <c r="D14" s="262"/>
      <c r="E14" s="262"/>
      <c r="F14" s="262"/>
      <c r="G14" s="111">
        <v>8</v>
      </c>
      <c r="H14" s="112"/>
      <c r="I14" s="112"/>
    </row>
    <row r="15" spans="1:9" x14ac:dyDescent="0.2">
      <c r="A15" s="264" t="s">
        <v>468</v>
      </c>
      <c r="B15" s="264"/>
      <c r="C15" s="264"/>
      <c r="D15" s="264"/>
      <c r="E15" s="264"/>
      <c r="F15" s="264"/>
      <c r="G15" s="113">
        <v>9</v>
      </c>
      <c r="H15" s="114">
        <f>SUM(H16:H18)</f>
        <v>7846857</v>
      </c>
      <c r="I15" s="114">
        <f>SUM(I16:I18)</f>
        <v>15481480</v>
      </c>
    </row>
    <row r="16" spans="1:9" x14ac:dyDescent="0.2">
      <c r="A16" s="263" t="s">
        <v>173</v>
      </c>
      <c r="B16" s="263"/>
      <c r="C16" s="263"/>
      <c r="D16" s="263"/>
      <c r="E16" s="263"/>
      <c r="F16" s="263"/>
      <c r="G16" s="111">
        <v>10</v>
      </c>
      <c r="H16" s="112">
        <v>1900600</v>
      </c>
      <c r="I16" s="112">
        <v>6214926</v>
      </c>
    </row>
    <row r="17" spans="1:9" x14ac:dyDescent="0.2">
      <c r="A17" s="263" t="s">
        <v>174</v>
      </c>
      <c r="B17" s="263"/>
      <c r="C17" s="263"/>
      <c r="D17" s="263"/>
      <c r="E17" s="263"/>
      <c r="F17" s="263"/>
      <c r="G17" s="111">
        <v>11</v>
      </c>
      <c r="H17" s="112"/>
      <c r="I17" s="112">
        <v>0</v>
      </c>
    </row>
    <row r="18" spans="1:9" x14ac:dyDescent="0.2">
      <c r="A18" s="263" t="s">
        <v>175</v>
      </c>
      <c r="B18" s="263"/>
      <c r="C18" s="263"/>
      <c r="D18" s="263"/>
      <c r="E18" s="263"/>
      <c r="F18" s="263"/>
      <c r="G18" s="111">
        <v>12</v>
      </c>
      <c r="H18" s="112">
        <v>5946257</v>
      </c>
      <c r="I18" s="112">
        <v>9266554</v>
      </c>
    </row>
    <row r="19" spans="1:9" x14ac:dyDescent="0.2">
      <c r="A19" s="264" t="s">
        <v>469</v>
      </c>
      <c r="B19" s="264"/>
      <c r="C19" s="264"/>
      <c r="D19" s="264"/>
      <c r="E19" s="264"/>
      <c r="F19" s="264"/>
      <c r="G19" s="113">
        <v>13</v>
      </c>
      <c r="H19" s="114">
        <f>SUM(H20:H22)</f>
        <v>10716868</v>
      </c>
      <c r="I19" s="114">
        <f>SUM(I20:I22)</f>
        <v>9809709</v>
      </c>
    </row>
    <row r="20" spans="1:9" x14ac:dyDescent="0.2">
      <c r="A20" s="263" t="s">
        <v>176</v>
      </c>
      <c r="B20" s="263"/>
      <c r="C20" s="263"/>
      <c r="D20" s="263"/>
      <c r="E20" s="263"/>
      <c r="F20" s="263"/>
      <c r="G20" s="111">
        <v>14</v>
      </c>
      <c r="H20" s="112">
        <v>6568527</v>
      </c>
      <c r="I20" s="112">
        <v>6242383</v>
      </c>
    </row>
    <row r="21" spans="1:9" x14ac:dyDescent="0.2">
      <c r="A21" s="263" t="s">
        <v>177</v>
      </c>
      <c r="B21" s="263"/>
      <c r="C21" s="263"/>
      <c r="D21" s="263"/>
      <c r="E21" s="263"/>
      <c r="F21" s="263"/>
      <c r="G21" s="111">
        <v>15</v>
      </c>
      <c r="H21" s="112">
        <v>2600436</v>
      </c>
      <c r="I21" s="112">
        <v>2166527</v>
      </c>
    </row>
    <row r="22" spans="1:9" x14ac:dyDescent="0.2">
      <c r="A22" s="263" t="s">
        <v>178</v>
      </c>
      <c r="B22" s="263"/>
      <c r="C22" s="263"/>
      <c r="D22" s="263"/>
      <c r="E22" s="263"/>
      <c r="F22" s="263"/>
      <c r="G22" s="111">
        <v>16</v>
      </c>
      <c r="H22" s="112">
        <v>1547905</v>
      </c>
      <c r="I22" s="112">
        <v>1400799</v>
      </c>
    </row>
    <row r="23" spans="1:9" x14ac:dyDescent="0.2">
      <c r="A23" s="262" t="s">
        <v>179</v>
      </c>
      <c r="B23" s="262"/>
      <c r="C23" s="262"/>
      <c r="D23" s="262"/>
      <c r="E23" s="262"/>
      <c r="F23" s="262"/>
      <c r="G23" s="111">
        <v>17</v>
      </c>
      <c r="H23" s="112">
        <v>39490007</v>
      </c>
      <c r="I23" s="112">
        <v>33682973</v>
      </c>
    </row>
    <row r="24" spans="1:9" x14ac:dyDescent="0.2">
      <c r="A24" s="262" t="s">
        <v>180</v>
      </c>
      <c r="B24" s="262"/>
      <c r="C24" s="262"/>
      <c r="D24" s="262"/>
      <c r="E24" s="262"/>
      <c r="F24" s="262"/>
      <c r="G24" s="111">
        <v>18</v>
      </c>
      <c r="H24" s="112">
        <v>13079891</v>
      </c>
      <c r="I24" s="112">
        <v>11725530</v>
      </c>
    </row>
    <row r="25" spans="1:9" x14ac:dyDescent="0.2">
      <c r="A25" s="264" t="s">
        <v>470</v>
      </c>
      <c r="B25" s="264"/>
      <c r="C25" s="264"/>
      <c r="D25" s="264"/>
      <c r="E25" s="264"/>
      <c r="F25" s="264"/>
      <c r="G25" s="113">
        <v>19</v>
      </c>
      <c r="H25" s="114">
        <f>H26+H27</f>
        <v>954510</v>
      </c>
      <c r="I25" s="114">
        <f>I26+I27</f>
        <v>1442</v>
      </c>
    </row>
    <row r="26" spans="1:9" x14ac:dyDescent="0.2">
      <c r="A26" s="263" t="s">
        <v>181</v>
      </c>
      <c r="B26" s="263"/>
      <c r="C26" s="263"/>
      <c r="D26" s="263"/>
      <c r="E26" s="263"/>
      <c r="F26" s="263"/>
      <c r="G26" s="111">
        <v>20</v>
      </c>
      <c r="H26" s="112"/>
      <c r="I26" s="112"/>
    </row>
    <row r="27" spans="1:9" x14ac:dyDescent="0.2">
      <c r="A27" s="263" t="s">
        <v>182</v>
      </c>
      <c r="B27" s="263"/>
      <c r="C27" s="263"/>
      <c r="D27" s="263"/>
      <c r="E27" s="263"/>
      <c r="F27" s="263"/>
      <c r="G27" s="111">
        <v>21</v>
      </c>
      <c r="H27" s="112">
        <v>954510</v>
      </c>
      <c r="I27" s="112">
        <v>1442</v>
      </c>
    </row>
    <row r="28" spans="1:9" x14ac:dyDescent="0.2">
      <c r="A28" s="264" t="s">
        <v>471</v>
      </c>
      <c r="B28" s="264"/>
      <c r="C28" s="264"/>
      <c r="D28" s="264"/>
      <c r="E28" s="264"/>
      <c r="F28" s="264"/>
      <c r="G28" s="113">
        <v>22</v>
      </c>
      <c r="H28" s="114">
        <f>SUM(H29:H34)</f>
        <v>0</v>
      </c>
      <c r="I28" s="114">
        <f>SUM(I29:I34)</f>
        <v>86448</v>
      </c>
    </row>
    <row r="29" spans="1:9" x14ac:dyDescent="0.2">
      <c r="A29" s="263" t="s">
        <v>183</v>
      </c>
      <c r="B29" s="263"/>
      <c r="C29" s="263"/>
      <c r="D29" s="263"/>
      <c r="E29" s="263"/>
      <c r="F29" s="263"/>
      <c r="G29" s="111">
        <v>23</v>
      </c>
      <c r="H29" s="112"/>
      <c r="I29" s="112"/>
    </row>
    <row r="30" spans="1:9" x14ac:dyDescent="0.2">
      <c r="A30" s="263" t="s">
        <v>184</v>
      </c>
      <c r="B30" s="263"/>
      <c r="C30" s="263"/>
      <c r="D30" s="263"/>
      <c r="E30" s="263"/>
      <c r="F30" s="263"/>
      <c r="G30" s="111">
        <v>24</v>
      </c>
      <c r="H30" s="112"/>
      <c r="I30" s="112"/>
    </row>
    <row r="31" spans="1:9" x14ac:dyDescent="0.2">
      <c r="A31" s="263" t="s">
        <v>185</v>
      </c>
      <c r="B31" s="263"/>
      <c r="C31" s="263"/>
      <c r="D31" s="263"/>
      <c r="E31" s="263"/>
      <c r="F31" s="263"/>
      <c r="G31" s="111">
        <v>25</v>
      </c>
      <c r="H31" s="112"/>
      <c r="I31" s="112">
        <v>86448</v>
      </c>
    </row>
    <row r="32" spans="1:9" x14ac:dyDescent="0.2">
      <c r="A32" s="263" t="s">
        <v>186</v>
      </c>
      <c r="B32" s="263"/>
      <c r="C32" s="263"/>
      <c r="D32" s="263"/>
      <c r="E32" s="263"/>
      <c r="F32" s="263"/>
      <c r="G32" s="111">
        <v>26</v>
      </c>
      <c r="H32" s="112"/>
      <c r="I32" s="112"/>
    </row>
    <row r="33" spans="1:9" x14ac:dyDescent="0.2">
      <c r="A33" s="263" t="s">
        <v>187</v>
      </c>
      <c r="B33" s="263"/>
      <c r="C33" s="263"/>
      <c r="D33" s="263"/>
      <c r="E33" s="263"/>
      <c r="F33" s="263"/>
      <c r="G33" s="111">
        <v>27</v>
      </c>
      <c r="H33" s="112"/>
      <c r="I33" s="112"/>
    </row>
    <row r="34" spans="1:9" x14ac:dyDescent="0.2">
      <c r="A34" s="263" t="s">
        <v>188</v>
      </c>
      <c r="B34" s="263"/>
      <c r="C34" s="263"/>
      <c r="D34" s="263"/>
      <c r="E34" s="263"/>
      <c r="F34" s="263"/>
      <c r="G34" s="111">
        <v>28</v>
      </c>
      <c r="H34" s="112"/>
      <c r="I34" s="112"/>
    </row>
    <row r="35" spans="1:9" x14ac:dyDescent="0.2">
      <c r="A35" s="262" t="s">
        <v>189</v>
      </c>
      <c r="B35" s="262"/>
      <c r="C35" s="262"/>
      <c r="D35" s="262"/>
      <c r="E35" s="262"/>
      <c r="F35" s="262"/>
      <c r="G35" s="111">
        <v>29</v>
      </c>
      <c r="H35" s="112"/>
      <c r="I35" s="112"/>
    </row>
    <row r="36" spans="1:9" x14ac:dyDescent="0.2">
      <c r="A36" s="256" t="s">
        <v>472</v>
      </c>
      <c r="B36" s="257"/>
      <c r="C36" s="257"/>
      <c r="D36" s="257"/>
      <c r="E36" s="257"/>
      <c r="F36" s="257"/>
      <c r="G36" s="113">
        <v>30</v>
      </c>
      <c r="H36" s="114">
        <f>SUM(H37:H46)</f>
        <v>150411</v>
      </c>
      <c r="I36" s="114">
        <f>SUM(I37:I46)</f>
        <v>357394</v>
      </c>
    </row>
    <row r="37" spans="1:9" ht="27.6" customHeight="1" x14ac:dyDescent="0.2">
      <c r="A37" s="262" t="s">
        <v>190</v>
      </c>
      <c r="B37" s="262"/>
      <c r="C37" s="262"/>
      <c r="D37" s="262"/>
      <c r="E37" s="262"/>
      <c r="F37" s="262"/>
      <c r="G37" s="111">
        <v>31</v>
      </c>
      <c r="H37" s="112"/>
      <c r="I37" s="112"/>
    </row>
    <row r="38" spans="1:9" ht="25.15" customHeight="1" x14ac:dyDescent="0.2">
      <c r="A38" s="262" t="s">
        <v>191</v>
      </c>
      <c r="B38" s="262"/>
      <c r="C38" s="262"/>
      <c r="D38" s="262"/>
      <c r="E38" s="262"/>
      <c r="F38" s="262"/>
      <c r="G38" s="111">
        <v>32</v>
      </c>
      <c r="H38" s="112"/>
      <c r="I38" s="112"/>
    </row>
    <row r="39" spans="1:9" ht="28.15" customHeight="1" x14ac:dyDescent="0.2">
      <c r="A39" s="262" t="s">
        <v>192</v>
      </c>
      <c r="B39" s="262"/>
      <c r="C39" s="262"/>
      <c r="D39" s="262"/>
      <c r="E39" s="262"/>
      <c r="F39" s="262"/>
      <c r="G39" s="111">
        <v>33</v>
      </c>
      <c r="H39" s="112"/>
      <c r="I39" s="112"/>
    </row>
    <row r="40" spans="1:9" ht="28.15" customHeight="1" x14ac:dyDescent="0.2">
      <c r="A40" s="262" t="s">
        <v>193</v>
      </c>
      <c r="B40" s="262"/>
      <c r="C40" s="262"/>
      <c r="D40" s="262"/>
      <c r="E40" s="262"/>
      <c r="F40" s="262"/>
      <c r="G40" s="111">
        <v>34</v>
      </c>
      <c r="H40" s="112"/>
      <c r="I40" s="112"/>
    </row>
    <row r="41" spans="1:9" ht="22.9" customHeight="1" x14ac:dyDescent="0.2">
      <c r="A41" s="262" t="s">
        <v>194</v>
      </c>
      <c r="B41" s="262"/>
      <c r="C41" s="262"/>
      <c r="D41" s="262"/>
      <c r="E41" s="262"/>
      <c r="F41" s="262"/>
      <c r="G41" s="111">
        <v>35</v>
      </c>
      <c r="H41" s="112"/>
      <c r="I41" s="112"/>
    </row>
    <row r="42" spans="1:9" x14ac:dyDescent="0.2">
      <c r="A42" s="262" t="s">
        <v>195</v>
      </c>
      <c r="B42" s="262"/>
      <c r="C42" s="262"/>
      <c r="D42" s="262"/>
      <c r="E42" s="262"/>
      <c r="F42" s="262"/>
      <c r="G42" s="111">
        <v>36</v>
      </c>
      <c r="H42" s="112"/>
      <c r="I42" s="112"/>
    </row>
    <row r="43" spans="1:9" x14ac:dyDescent="0.2">
      <c r="A43" s="262" t="s">
        <v>196</v>
      </c>
      <c r="B43" s="262"/>
      <c r="C43" s="262"/>
      <c r="D43" s="262"/>
      <c r="E43" s="262"/>
      <c r="F43" s="262"/>
      <c r="G43" s="111">
        <v>37</v>
      </c>
      <c r="H43" s="112">
        <v>885</v>
      </c>
      <c r="I43" s="112">
        <v>680</v>
      </c>
    </row>
    <row r="44" spans="1:9" x14ac:dyDescent="0.2">
      <c r="A44" s="262" t="s">
        <v>197</v>
      </c>
      <c r="B44" s="262"/>
      <c r="C44" s="262"/>
      <c r="D44" s="262"/>
      <c r="E44" s="262"/>
      <c r="F44" s="262"/>
      <c r="G44" s="111">
        <v>38</v>
      </c>
      <c r="H44" s="112">
        <v>149526</v>
      </c>
      <c r="I44" s="112">
        <v>356714</v>
      </c>
    </row>
    <row r="45" spans="1:9" x14ac:dyDescent="0.2">
      <c r="A45" s="262" t="s">
        <v>198</v>
      </c>
      <c r="B45" s="262"/>
      <c r="C45" s="262"/>
      <c r="D45" s="262"/>
      <c r="E45" s="262"/>
      <c r="F45" s="262"/>
      <c r="G45" s="111">
        <v>39</v>
      </c>
      <c r="H45" s="112"/>
      <c r="I45" s="112"/>
    </row>
    <row r="46" spans="1:9" x14ac:dyDescent="0.2">
      <c r="A46" s="262" t="s">
        <v>199</v>
      </c>
      <c r="B46" s="262"/>
      <c r="C46" s="262"/>
      <c r="D46" s="262"/>
      <c r="E46" s="262"/>
      <c r="F46" s="262"/>
      <c r="G46" s="111">
        <v>40</v>
      </c>
      <c r="H46" s="112"/>
      <c r="I46" s="112"/>
    </row>
    <row r="47" spans="1:9" x14ac:dyDescent="0.2">
      <c r="A47" s="256" t="s">
        <v>473</v>
      </c>
      <c r="B47" s="257"/>
      <c r="C47" s="257"/>
      <c r="D47" s="257"/>
      <c r="E47" s="257"/>
      <c r="F47" s="257"/>
      <c r="G47" s="113">
        <v>41</v>
      </c>
      <c r="H47" s="114">
        <f>SUM(H48:H54)</f>
        <v>3594292</v>
      </c>
      <c r="I47" s="114">
        <f>SUM(I48:I54)</f>
        <v>2733124</v>
      </c>
    </row>
    <row r="48" spans="1:9" ht="23.45" customHeight="1" x14ac:dyDescent="0.2">
      <c r="A48" s="262" t="s">
        <v>200</v>
      </c>
      <c r="B48" s="262"/>
      <c r="C48" s="262"/>
      <c r="D48" s="262"/>
      <c r="E48" s="262"/>
      <c r="F48" s="262"/>
      <c r="G48" s="111">
        <v>42</v>
      </c>
      <c r="H48" s="112"/>
      <c r="I48" s="112"/>
    </row>
    <row r="49" spans="1:9" ht="22.15" customHeight="1" x14ac:dyDescent="0.2">
      <c r="A49" s="250" t="s">
        <v>201</v>
      </c>
      <c r="B49" s="250"/>
      <c r="C49" s="250"/>
      <c r="D49" s="250"/>
      <c r="E49" s="250"/>
      <c r="F49" s="250"/>
      <c r="G49" s="111">
        <v>43</v>
      </c>
      <c r="H49" s="112"/>
      <c r="I49" s="112"/>
    </row>
    <row r="50" spans="1:9" x14ac:dyDescent="0.2">
      <c r="A50" s="250" t="s">
        <v>202</v>
      </c>
      <c r="B50" s="250"/>
      <c r="C50" s="250"/>
      <c r="D50" s="250"/>
      <c r="E50" s="250"/>
      <c r="F50" s="250"/>
      <c r="G50" s="111">
        <v>44</v>
      </c>
      <c r="H50" s="112">
        <v>2343766</v>
      </c>
      <c r="I50" s="112">
        <v>2592141</v>
      </c>
    </row>
    <row r="51" spans="1:9" x14ac:dyDescent="0.2">
      <c r="A51" s="250" t="s">
        <v>203</v>
      </c>
      <c r="B51" s="250"/>
      <c r="C51" s="250"/>
      <c r="D51" s="250"/>
      <c r="E51" s="250"/>
      <c r="F51" s="250"/>
      <c r="G51" s="111">
        <v>45</v>
      </c>
      <c r="H51" s="112">
        <v>1250418</v>
      </c>
      <c r="I51" s="112">
        <v>140846</v>
      </c>
    </row>
    <row r="52" spans="1:9" x14ac:dyDescent="0.2">
      <c r="A52" s="250" t="s">
        <v>204</v>
      </c>
      <c r="B52" s="250"/>
      <c r="C52" s="250"/>
      <c r="D52" s="250"/>
      <c r="E52" s="250"/>
      <c r="F52" s="250"/>
      <c r="G52" s="111">
        <v>46</v>
      </c>
      <c r="H52" s="112"/>
      <c r="I52" s="112"/>
    </row>
    <row r="53" spans="1:9" x14ac:dyDescent="0.2">
      <c r="A53" s="250" t="s">
        <v>205</v>
      </c>
      <c r="B53" s="250"/>
      <c r="C53" s="250"/>
      <c r="D53" s="250"/>
      <c r="E53" s="250"/>
      <c r="F53" s="250"/>
      <c r="G53" s="111">
        <v>47</v>
      </c>
      <c r="H53" s="112"/>
      <c r="I53" s="112"/>
    </row>
    <row r="54" spans="1:9" x14ac:dyDescent="0.2">
      <c r="A54" s="250" t="s">
        <v>206</v>
      </c>
      <c r="B54" s="250"/>
      <c r="C54" s="250"/>
      <c r="D54" s="250"/>
      <c r="E54" s="250"/>
      <c r="F54" s="250"/>
      <c r="G54" s="111">
        <v>48</v>
      </c>
      <c r="H54" s="112">
        <v>108</v>
      </c>
      <c r="I54" s="112">
        <v>137</v>
      </c>
    </row>
    <row r="55" spans="1:9" ht="30.6" customHeight="1" x14ac:dyDescent="0.2">
      <c r="A55" s="261" t="s">
        <v>207</v>
      </c>
      <c r="B55" s="261"/>
      <c r="C55" s="261"/>
      <c r="D55" s="261"/>
      <c r="E55" s="261"/>
      <c r="F55" s="261"/>
      <c r="G55" s="111">
        <v>49</v>
      </c>
      <c r="H55" s="112"/>
      <c r="I55" s="112"/>
    </row>
    <row r="56" spans="1:9" x14ac:dyDescent="0.2">
      <c r="A56" s="261" t="s">
        <v>208</v>
      </c>
      <c r="B56" s="261"/>
      <c r="C56" s="261"/>
      <c r="D56" s="261"/>
      <c r="E56" s="261"/>
      <c r="F56" s="261"/>
      <c r="G56" s="111">
        <v>50</v>
      </c>
      <c r="H56" s="112"/>
      <c r="I56" s="112"/>
    </row>
    <row r="57" spans="1:9" ht="28.9" customHeight="1" x14ac:dyDescent="0.2">
      <c r="A57" s="261" t="s">
        <v>209</v>
      </c>
      <c r="B57" s="261"/>
      <c r="C57" s="261"/>
      <c r="D57" s="261"/>
      <c r="E57" s="261"/>
      <c r="F57" s="261"/>
      <c r="G57" s="111">
        <v>51</v>
      </c>
      <c r="H57" s="112"/>
      <c r="I57" s="112"/>
    </row>
    <row r="58" spans="1:9" x14ac:dyDescent="0.2">
      <c r="A58" s="261" t="s">
        <v>210</v>
      </c>
      <c r="B58" s="261"/>
      <c r="C58" s="261"/>
      <c r="D58" s="261"/>
      <c r="E58" s="261"/>
      <c r="F58" s="261"/>
      <c r="G58" s="111">
        <v>52</v>
      </c>
      <c r="H58" s="112"/>
      <c r="I58" s="112"/>
    </row>
    <row r="59" spans="1:9" x14ac:dyDescent="0.2">
      <c r="A59" s="256" t="s">
        <v>474</v>
      </c>
      <c r="B59" s="257"/>
      <c r="C59" s="257"/>
      <c r="D59" s="257"/>
      <c r="E59" s="257"/>
      <c r="F59" s="257"/>
      <c r="G59" s="113">
        <v>53</v>
      </c>
      <c r="H59" s="114">
        <f>H7+H36+H55+H56</f>
        <v>7064526</v>
      </c>
      <c r="I59" s="114">
        <f>I7+I36+I55+I56</f>
        <v>67377868</v>
      </c>
    </row>
    <row r="60" spans="1:9" x14ac:dyDescent="0.2">
      <c r="A60" s="256" t="s">
        <v>475</v>
      </c>
      <c r="B60" s="257"/>
      <c r="C60" s="257"/>
      <c r="D60" s="257"/>
      <c r="E60" s="257"/>
      <c r="F60" s="257"/>
      <c r="G60" s="113">
        <v>54</v>
      </c>
      <c r="H60" s="114">
        <f>H13+H47+H57+H58</f>
        <v>75682425</v>
      </c>
      <c r="I60" s="114">
        <f>I13+I47+I57+I58</f>
        <v>73520706</v>
      </c>
    </row>
    <row r="61" spans="1:9" x14ac:dyDescent="0.2">
      <c r="A61" s="256" t="s">
        <v>476</v>
      </c>
      <c r="B61" s="257"/>
      <c r="C61" s="257"/>
      <c r="D61" s="257"/>
      <c r="E61" s="257"/>
      <c r="F61" s="257"/>
      <c r="G61" s="113">
        <v>55</v>
      </c>
      <c r="H61" s="114">
        <f>H59-H60</f>
        <v>-68617899</v>
      </c>
      <c r="I61" s="114">
        <f>I59-I60</f>
        <v>-6142838</v>
      </c>
    </row>
    <row r="62" spans="1:9" x14ac:dyDescent="0.2">
      <c r="A62" s="258" t="s">
        <v>477</v>
      </c>
      <c r="B62" s="258"/>
      <c r="C62" s="258"/>
      <c r="D62" s="258"/>
      <c r="E62" s="258"/>
      <c r="F62" s="258"/>
      <c r="G62" s="113">
        <v>56</v>
      </c>
      <c r="H62" s="114">
        <f>+IF((H59-H60)&gt;0,(H59-H60),0)</f>
        <v>0</v>
      </c>
      <c r="I62" s="114">
        <f>+IF((I59-I60)&gt;0,(I59-I60),0)</f>
        <v>0</v>
      </c>
    </row>
    <row r="63" spans="1:9" x14ac:dyDescent="0.2">
      <c r="A63" s="258" t="s">
        <v>478</v>
      </c>
      <c r="B63" s="258"/>
      <c r="C63" s="258"/>
      <c r="D63" s="258"/>
      <c r="E63" s="258"/>
      <c r="F63" s="258"/>
      <c r="G63" s="113">
        <v>57</v>
      </c>
      <c r="H63" s="114">
        <f>+IF((H59-H60)&lt;0,(H59-H60),0)</f>
        <v>-68617899</v>
      </c>
      <c r="I63" s="114">
        <f>+IF((I59-I60)&lt;0,(I59-I60),0)</f>
        <v>-6142838</v>
      </c>
    </row>
    <row r="64" spans="1:9" x14ac:dyDescent="0.2">
      <c r="A64" s="261" t="s">
        <v>211</v>
      </c>
      <c r="B64" s="261"/>
      <c r="C64" s="261"/>
      <c r="D64" s="261"/>
      <c r="E64" s="261"/>
      <c r="F64" s="261"/>
      <c r="G64" s="111">
        <v>58</v>
      </c>
      <c r="H64" s="112">
        <v>-9373802</v>
      </c>
      <c r="I64" s="112">
        <v>-3794081</v>
      </c>
    </row>
    <row r="65" spans="1:9" x14ac:dyDescent="0.2">
      <c r="A65" s="256" t="s">
        <v>479</v>
      </c>
      <c r="B65" s="257"/>
      <c r="C65" s="257"/>
      <c r="D65" s="257"/>
      <c r="E65" s="257"/>
      <c r="F65" s="257"/>
      <c r="G65" s="113">
        <v>59</v>
      </c>
      <c r="H65" s="114">
        <f>H61-H64</f>
        <v>-59244097</v>
      </c>
      <c r="I65" s="114">
        <f>I61-I64</f>
        <v>-2348757</v>
      </c>
    </row>
    <row r="66" spans="1:9" x14ac:dyDescent="0.2">
      <c r="A66" s="258" t="s">
        <v>480</v>
      </c>
      <c r="B66" s="258"/>
      <c r="C66" s="258"/>
      <c r="D66" s="258"/>
      <c r="E66" s="258"/>
      <c r="F66" s="258"/>
      <c r="G66" s="113">
        <v>60</v>
      </c>
      <c r="H66" s="114">
        <f>+IF((H61-H64)&gt;0,(H61-H64),0)</f>
        <v>0</v>
      </c>
      <c r="I66" s="114">
        <f>+IF((I61-I64)&gt;0,(I61-I64),0)</f>
        <v>0</v>
      </c>
    </row>
    <row r="67" spans="1:9" x14ac:dyDescent="0.2">
      <c r="A67" s="259" t="s">
        <v>481</v>
      </c>
      <c r="B67" s="259"/>
      <c r="C67" s="259"/>
      <c r="D67" s="259"/>
      <c r="E67" s="259"/>
      <c r="F67" s="259"/>
      <c r="G67" s="115">
        <v>61</v>
      </c>
      <c r="H67" s="116">
        <f>+IF((H61-H64)&lt;0,(H61-H64),0)</f>
        <v>-59244097</v>
      </c>
      <c r="I67" s="116">
        <f>+IF((I61-I64)&lt;0,(I61-I64),0)</f>
        <v>-2348757</v>
      </c>
    </row>
    <row r="68" spans="1:9" x14ac:dyDescent="0.2">
      <c r="A68" s="242" t="s">
        <v>212</v>
      </c>
      <c r="B68" s="242"/>
      <c r="C68" s="242"/>
      <c r="D68" s="242"/>
      <c r="E68" s="242"/>
      <c r="F68" s="242"/>
      <c r="G68" s="243"/>
      <c r="H68" s="243"/>
      <c r="I68" s="243"/>
    </row>
    <row r="69" spans="1:9" ht="25.9" customHeight="1" x14ac:dyDescent="0.2">
      <c r="A69" s="256" t="s">
        <v>482</v>
      </c>
      <c r="B69" s="257"/>
      <c r="C69" s="257"/>
      <c r="D69" s="257"/>
      <c r="E69" s="257"/>
      <c r="F69" s="257"/>
      <c r="G69" s="113">
        <v>62</v>
      </c>
      <c r="H69" s="114">
        <f>H70-H71</f>
        <v>0</v>
      </c>
      <c r="I69" s="114">
        <f>I70-I71</f>
        <v>0</v>
      </c>
    </row>
    <row r="70" spans="1:9" x14ac:dyDescent="0.2">
      <c r="A70" s="250" t="s">
        <v>213</v>
      </c>
      <c r="B70" s="250"/>
      <c r="C70" s="250"/>
      <c r="D70" s="250"/>
      <c r="E70" s="250"/>
      <c r="F70" s="250"/>
      <c r="G70" s="111">
        <v>63</v>
      </c>
      <c r="H70" s="112"/>
      <c r="I70" s="112"/>
    </row>
    <row r="71" spans="1:9" x14ac:dyDescent="0.2">
      <c r="A71" s="250" t="s">
        <v>214</v>
      </c>
      <c r="B71" s="250"/>
      <c r="C71" s="250"/>
      <c r="D71" s="250"/>
      <c r="E71" s="250"/>
      <c r="F71" s="250"/>
      <c r="G71" s="111">
        <v>64</v>
      </c>
      <c r="H71" s="112"/>
      <c r="I71" s="112"/>
    </row>
    <row r="72" spans="1:9" x14ac:dyDescent="0.2">
      <c r="A72" s="261" t="s">
        <v>215</v>
      </c>
      <c r="B72" s="261"/>
      <c r="C72" s="261"/>
      <c r="D72" s="261"/>
      <c r="E72" s="261"/>
      <c r="F72" s="261"/>
      <c r="G72" s="111">
        <v>65</v>
      </c>
      <c r="H72" s="112"/>
      <c r="I72" s="112"/>
    </row>
    <row r="73" spans="1:9" x14ac:dyDescent="0.2">
      <c r="A73" s="258" t="s">
        <v>483</v>
      </c>
      <c r="B73" s="258"/>
      <c r="C73" s="258"/>
      <c r="D73" s="258"/>
      <c r="E73" s="258"/>
      <c r="F73" s="258"/>
      <c r="G73" s="113">
        <v>66</v>
      </c>
      <c r="H73" s="117">
        <v>0</v>
      </c>
      <c r="I73" s="117">
        <v>0</v>
      </c>
    </row>
    <row r="74" spans="1:9" x14ac:dyDescent="0.2">
      <c r="A74" s="259" t="s">
        <v>484</v>
      </c>
      <c r="B74" s="259"/>
      <c r="C74" s="259"/>
      <c r="D74" s="259"/>
      <c r="E74" s="259"/>
      <c r="F74" s="259"/>
      <c r="G74" s="115">
        <v>67</v>
      </c>
      <c r="H74" s="118">
        <v>0</v>
      </c>
      <c r="I74" s="118">
        <v>0</v>
      </c>
    </row>
    <row r="75" spans="1:9" x14ac:dyDescent="0.2">
      <c r="A75" s="242" t="s">
        <v>216</v>
      </c>
      <c r="B75" s="242"/>
      <c r="C75" s="242"/>
      <c r="D75" s="242"/>
      <c r="E75" s="242"/>
      <c r="F75" s="242"/>
      <c r="G75" s="243"/>
      <c r="H75" s="243"/>
      <c r="I75" s="243"/>
    </row>
    <row r="76" spans="1:9" x14ac:dyDescent="0.2">
      <c r="A76" s="256" t="s">
        <v>485</v>
      </c>
      <c r="B76" s="257"/>
      <c r="C76" s="257"/>
      <c r="D76" s="257"/>
      <c r="E76" s="257"/>
      <c r="F76" s="257"/>
      <c r="G76" s="113">
        <v>68</v>
      </c>
      <c r="H76" s="117">
        <v>0</v>
      </c>
      <c r="I76" s="117">
        <v>0</v>
      </c>
    </row>
    <row r="77" spans="1:9" x14ac:dyDescent="0.2">
      <c r="A77" s="260" t="s">
        <v>486</v>
      </c>
      <c r="B77" s="260"/>
      <c r="C77" s="260"/>
      <c r="D77" s="260"/>
      <c r="E77" s="260"/>
      <c r="F77" s="260"/>
      <c r="G77" s="119">
        <v>69</v>
      </c>
      <c r="H77" s="120">
        <v>0</v>
      </c>
      <c r="I77" s="120">
        <v>0</v>
      </c>
    </row>
    <row r="78" spans="1:9" x14ac:dyDescent="0.2">
      <c r="A78" s="260" t="s">
        <v>487</v>
      </c>
      <c r="B78" s="260"/>
      <c r="C78" s="260"/>
      <c r="D78" s="260"/>
      <c r="E78" s="260"/>
      <c r="F78" s="260"/>
      <c r="G78" s="119">
        <v>70</v>
      </c>
      <c r="H78" s="120">
        <v>0</v>
      </c>
      <c r="I78" s="120">
        <v>0</v>
      </c>
    </row>
    <row r="79" spans="1:9" x14ac:dyDescent="0.2">
      <c r="A79" s="256" t="s">
        <v>488</v>
      </c>
      <c r="B79" s="257"/>
      <c r="C79" s="257"/>
      <c r="D79" s="257"/>
      <c r="E79" s="257"/>
      <c r="F79" s="257"/>
      <c r="G79" s="113">
        <v>71</v>
      </c>
      <c r="H79" s="117">
        <v>0</v>
      </c>
      <c r="I79" s="117">
        <v>0</v>
      </c>
    </row>
    <row r="80" spans="1:9" x14ac:dyDescent="0.2">
      <c r="A80" s="256" t="s">
        <v>489</v>
      </c>
      <c r="B80" s="257"/>
      <c r="C80" s="257"/>
      <c r="D80" s="257"/>
      <c r="E80" s="257"/>
      <c r="F80" s="257"/>
      <c r="G80" s="113">
        <v>72</v>
      </c>
      <c r="H80" s="117">
        <v>0</v>
      </c>
      <c r="I80" s="117">
        <v>0</v>
      </c>
    </row>
    <row r="81" spans="1:9" x14ac:dyDescent="0.2">
      <c r="A81" s="258" t="s">
        <v>490</v>
      </c>
      <c r="B81" s="258"/>
      <c r="C81" s="258"/>
      <c r="D81" s="258"/>
      <c r="E81" s="258"/>
      <c r="F81" s="258"/>
      <c r="G81" s="113">
        <v>73</v>
      </c>
      <c r="H81" s="117">
        <v>0</v>
      </c>
      <c r="I81" s="117">
        <v>0</v>
      </c>
    </row>
    <row r="82" spans="1:9" x14ac:dyDescent="0.2">
      <c r="A82" s="259" t="s">
        <v>491</v>
      </c>
      <c r="B82" s="259"/>
      <c r="C82" s="259"/>
      <c r="D82" s="259"/>
      <c r="E82" s="259"/>
      <c r="F82" s="259"/>
      <c r="G82" s="113">
        <v>74</v>
      </c>
      <c r="H82" s="118">
        <v>0</v>
      </c>
      <c r="I82" s="118">
        <v>0</v>
      </c>
    </row>
    <row r="83" spans="1:9" x14ac:dyDescent="0.2">
      <c r="A83" s="242" t="s">
        <v>217</v>
      </c>
      <c r="B83" s="242"/>
      <c r="C83" s="242"/>
      <c r="D83" s="242"/>
      <c r="E83" s="242"/>
      <c r="F83" s="242"/>
      <c r="G83" s="243"/>
      <c r="H83" s="243"/>
      <c r="I83" s="243"/>
    </row>
    <row r="84" spans="1:9" x14ac:dyDescent="0.2">
      <c r="A84" s="244" t="s">
        <v>492</v>
      </c>
      <c r="B84" s="245"/>
      <c r="C84" s="245"/>
      <c r="D84" s="245"/>
      <c r="E84" s="245"/>
      <c r="F84" s="245"/>
      <c r="G84" s="113">
        <v>75</v>
      </c>
      <c r="H84" s="121">
        <f>H85+H86</f>
        <v>-59244097</v>
      </c>
      <c r="I84" s="121">
        <f>I85+I86</f>
        <v>-2348757</v>
      </c>
    </row>
    <row r="85" spans="1:9" x14ac:dyDescent="0.2">
      <c r="A85" s="247" t="s">
        <v>218</v>
      </c>
      <c r="B85" s="247"/>
      <c r="C85" s="247"/>
      <c r="D85" s="247"/>
      <c r="E85" s="247"/>
      <c r="F85" s="247"/>
      <c r="G85" s="111">
        <v>76</v>
      </c>
      <c r="H85" s="122">
        <v>-59260408</v>
      </c>
      <c r="I85" s="122">
        <v>-2339994</v>
      </c>
    </row>
    <row r="86" spans="1:9" x14ac:dyDescent="0.2">
      <c r="A86" s="249" t="s">
        <v>219</v>
      </c>
      <c r="B86" s="249"/>
      <c r="C86" s="249"/>
      <c r="D86" s="249"/>
      <c r="E86" s="249"/>
      <c r="F86" s="249"/>
      <c r="G86" s="123">
        <v>77</v>
      </c>
      <c r="H86" s="124">
        <v>16311</v>
      </c>
      <c r="I86" s="124">
        <v>-8763</v>
      </c>
    </row>
    <row r="87" spans="1:9" x14ac:dyDescent="0.2">
      <c r="A87" s="253" t="s">
        <v>220</v>
      </c>
      <c r="B87" s="253"/>
      <c r="C87" s="253"/>
      <c r="D87" s="253"/>
      <c r="E87" s="253"/>
      <c r="F87" s="253"/>
      <c r="G87" s="254"/>
      <c r="H87" s="254"/>
      <c r="I87" s="254"/>
    </row>
    <row r="88" spans="1:9" x14ac:dyDescent="0.2">
      <c r="A88" s="255" t="s">
        <v>221</v>
      </c>
      <c r="B88" s="255"/>
      <c r="C88" s="255"/>
      <c r="D88" s="255"/>
      <c r="E88" s="255"/>
      <c r="F88" s="255"/>
      <c r="G88" s="111">
        <v>78</v>
      </c>
      <c r="H88" s="122">
        <v>-59244097</v>
      </c>
      <c r="I88" s="122">
        <v>-2348757</v>
      </c>
    </row>
    <row r="89" spans="1:9" ht="24.6" customHeight="1" x14ac:dyDescent="0.2">
      <c r="A89" s="252" t="s">
        <v>493</v>
      </c>
      <c r="B89" s="252"/>
      <c r="C89" s="252"/>
      <c r="D89" s="252"/>
      <c r="E89" s="252"/>
      <c r="F89" s="252"/>
      <c r="G89" s="113">
        <v>79</v>
      </c>
      <c r="H89" s="121">
        <f>H90+H97</f>
        <v>2363007</v>
      </c>
      <c r="I89" s="121">
        <f>I90+I97</f>
        <v>-265614</v>
      </c>
    </row>
    <row r="90" spans="1:9" ht="27" customHeight="1" x14ac:dyDescent="0.2">
      <c r="A90" s="252" t="s">
        <v>494</v>
      </c>
      <c r="B90" s="252"/>
      <c r="C90" s="252"/>
      <c r="D90" s="252"/>
      <c r="E90" s="252"/>
      <c r="F90" s="252"/>
      <c r="G90" s="113">
        <v>80</v>
      </c>
      <c r="H90" s="121">
        <f>H91+H92+H93+H94+H95</f>
        <v>0</v>
      </c>
      <c r="I90" s="121">
        <f>I91+I92+I93+I94+I95</f>
        <v>0</v>
      </c>
    </row>
    <row r="91" spans="1:9" ht="21.6" customHeight="1" x14ac:dyDescent="0.2">
      <c r="A91" s="250" t="s">
        <v>394</v>
      </c>
      <c r="B91" s="250"/>
      <c r="C91" s="250"/>
      <c r="D91" s="250"/>
      <c r="E91" s="250"/>
      <c r="F91" s="250"/>
      <c r="G91" s="111">
        <v>81</v>
      </c>
      <c r="H91" s="122"/>
      <c r="I91" s="122"/>
    </row>
    <row r="92" spans="1:9" ht="21.6" customHeight="1" x14ac:dyDescent="0.2">
      <c r="A92" s="250" t="s">
        <v>395</v>
      </c>
      <c r="B92" s="250"/>
      <c r="C92" s="250"/>
      <c r="D92" s="250"/>
      <c r="E92" s="250"/>
      <c r="F92" s="250"/>
      <c r="G92" s="111">
        <v>82</v>
      </c>
      <c r="H92" s="122"/>
      <c r="I92" s="122"/>
    </row>
    <row r="93" spans="1:9" ht="26.25" customHeight="1" x14ac:dyDescent="0.2">
      <c r="A93" s="250" t="s">
        <v>396</v>
      </c>
      <c r="B93" s="250"/>
      <c r="C93" s="250"/>
      <c r="D93" s="250"/>
      <c r="E93" s="250"/>
      <c r="F93" s="250"/>
      <c r="G93" s="111">
        <v>83</v>
      </c>
      <c r="H93" s="122"/>
      <c r="I93" s="122"/>
    </row>
    <row r="94" spans="1:9" ht="24.6" customHeight="1" x14ac:dyDescent="0.2">
      <c r="A94" s="250" t="s">
        <v>397</v>
      </c>
      <c r="B94" s="250"/>
      <c r="C94" s="250"/>
      <c r="D94" s="250"/>
      <c r="E94" s="250"/>
      <c r="F94" s="250"/>
      <c r="G94" s="111">
        <v>84</v>
      </c>
      <c r="H94" s="122"/>
      <c r="I94" s="122"/>
    </row>
    <row r="95" spans="1:9" ht="14.25" customHeight="1" x14ac:dyDescent="0.2">
      <c r="A95" s="250" t="s">
        <v>398</v>
      </c>
      <c r="B95" s="250"/>
      <c r="C95" s="250"/>
      <c r="D95" s="250"/>
      <c r="E95" s="250"/>
      <c r="F95" s="250"/>
      <c r="G95" s="111">
        <v>85</v>
      </c>
      <c r="H95" s="122"/>
      <c r="I95" s="122"/>
    </row>
    <row r="96" spans="1:9" x14ac:dyDescent="0.2">
      <c r="A96" s="250" t="s">
        <v>399</v>
      </c>
      <c r="B96" s="250"/>
      <c r="C96" s="250"/>
      <c r="D96" s="250"/>
      <c r="E96" s="250"/>
      <c r="F96" s="250"/>
      <c r="G96" s="111">
        <v>86</v>
      </c>
      <c r="H96" s="122"/>
      <c r="I96" s="122"/>
    </row>
    <row r="97" spans="1:9" ht="27.6" customHeight="1" x14ac:dyDescent="0.2">
      <c r="A97" s="252" t="s">
        <v>495</v>
      </c>
      <c r="B97" s="252"/>
      <c r="C97" s="252"/>
      <c r="D97" s="252"/>
      <c r="E97" s="252"/>
      <c r="F97" s="252"/>
      <c r="G97" s="113">
        <v>87</v>
      </c>
      <c r="H97" s="121">
        <f>H98+H99+H100+H101+H102+H103+H104+H105</f>
        <v>2363007</v>
      </c>
      <c r="I97" s="121">
        <f>I98+I99+I100+I101+I102+I103+I104+I105</f>
        <v>-265614</v>
      </c>
    </row>
    <row r="98" spans="1:9" ht="17.25" customHeight="1" x14ac:dyDescent="0.2">
      <c r="A98" s="250" t="s">
        <v>393</v>
      </c>
      <c r="B98" s="250"/>
      <c r="C98" s="250"/>
      <c r="D98" s="250"/>
      <c r="E98" s="250"/>
      <c r="F98" s="250"/>
      <c r="G98" s="111">
        <v>88</v>
      </c>
      <c r="H98" s="122">
        <v>2363007</v>
      </c>
      <c r="I98" s="122">
        <v>-265614</v>
      </c>
    </row>
    <row r="99" spans="1:9" ht="27.6" customHeight="1" x14ac:dyDescent="0.2">
      <c r="A99" s="250" t="s">
        <v>400</v>
      </c>
      <c r="B99" s="250"/>
      <c r="C99" s="250"/>
      <c r="D99" s="250"/>
      <c r="E99" s="250"/>
      <c r="F99" s="250"/>
      <c r="G99" s="111">
        <v>89</v>
      </c>
      <c r="H99" s="122"/>
      <c r="I99" s="122"/>
    </row>
    <row r="100" spans="1:9" ht="14.25" customHeight="1" x14ac:dyDescent="0.2">
      <c r="A100" s="250" t="s">
        <v>401</v>
      </c>
      <c r="B100" s="250"/>
      <c r="C100" s="250"/>
      <c r="D100" s="250"/>
      <c r="E100" s="250"/>
      <c r="F100" s="250"/>
      <c r="G100" s="111">
        <v>90</v>
      </c>
      <c r="H100" s="122"/>
      <c r="I100" s="122"/>
    </row>
    <row r="101" spans="1:9" ht="27.6" customHeight="1" x14ac:dyDescent="0.2">
      <c r="A101" s="250" t="s">
        <v>402</v>
      </c>
      <c r="B101" s="250"/>
      <c r="C101" s="250"/>
      <c r="D101" s="250"/>
      <c r="E101" s="250"/>
      <c r="F101" s="250"/>
      <c r="G101" s="111">
        <v>91</v>
      </c>
      <c r="H101" s="122"/>
      <c r="I101" s="122"/>
    </row>
    <row r="102" spans="1:9" ht="27.6" customHeight="1" x14ac:dyDescent="0.2">
      <c r="A102" s="250" t="s">
        <v>403</v>
      </c>
      <c r="B102" s="250"/>
      <c r="C102" s="250"/>
      <c r="D102" s="250"/>
      <c r="E102" s="250"/>
      <c r="F102" s="250"/>
      <c r="G102" s="111">
        <v>92</v>
      </c>
      <c r="H102" s="122"/>
      <c r="I102" s="122"/>
    </row>
    <row r="103" spans="1:9" ht="18" customHeight="1" x14ac:dyDescent="0.2">
      <c r="A103" s="250" t="s">
        <v>404</v>
      </c>
      <c r="B103" s="250"/>
      <c r="C103" s="250"/>
      <c r="D103" s="250"/>
      <c r="E103" s="250"/>
      <c r="F103" s="250"/>
      <c r="G103" s="111">
        <v>93</v>
      </c>
      <c r="H103" s="122"/>
      <c r="I103" s="122"/>
    </row>
    <row r="104" spans="1:9" ht="16.5" customHeight="1" x14ac:dyDescent="0.2">
      <c r="A104" s="250" t="s">
        <v>405</v>
      </c>
      <c r="B104" s="250"/>
      <c r="C104" s="250"/>
      <c r="D104" s="250"/>
      <c r="E104" s="250"/>
      <c r="F104" s="250"/>
      <c r="G104" s="111">
        <v>94</v>
      </c>
      <c r="H104" s="122"/>
      <c r="I104" s="122"/>
    </row>
    <row r="105" spans="1:9" ht="16.5" customHeight="1" x14ac:dyDescent="0.2">
      <c r="A105" s="250" t="s">
        <v>406</v>
      </c>
      <c r="B105" s="250"/>
      <c r="C105" s="250"/>
      <c r="D105" s="250"/>
      <c r="E105" s="250"/>
      <c r="F105" s="250"/>
      <c r="G105" s="111">
        <v>95</v>
      </c>
      <c r="H105" s="122"/>
      <c r="I105" s="122"/>
    </row>
    <row r="106" spans="1:9" ht="31.5" customHeight="1" x14ac:dyDescent="0.2">
      <c r="A106" s="250" t="s">
        <v>407</v>
      </c>
      <c r="B106" s="250"/>
      <c r="C106" s="250"/>
      <c r="D106" s="250"/>
      <c r="E106" s="250"/>
      <c r="F106" s="250"/>
      <c r="G106" s="111">
        <v>96</v>
      </c>
      <c r="H106" s="122"/>
      <c r="I106" s="122"/>
    </row>
    <row r="107" spans="1:9" ht="31.15" customHeight="1" x14ac:dyDescent="0.2">
      <c r="A107" s="251" t="s">
        <v>496</v>
      </c>
      <c r="B107" s="251"/>
      <c r="C107" s="251"/>
      <c r="D107" s="251"/>
      <c r="E107" s="251"/>
      <c r="F107" s="251"/>
      <c r="G107" s="115">
        <v>97</v>
      </c>
      <c r="H107" s="125">
        <f>H90+H97-H96-H106</f>
        <v>2363007</v>
      </c>
      <c r="I107" s="125">
        <f>I90+I97-I96-I106</f>
        <v>-265614</v>
      </c>
    </row>
    <row r="108" spans="1:9" ht="31.15" customHeight="1" x14ac:dyDescent="0.2">
      <c r="A108" s="251" t="s">
        <v>497</v>
      </c>
      <c r="B108" s="251"/>
      <c r="C108" s="251"/>
      <c r="D108" s="251"/>
      <c r="E108" s="251"/>
      <c r="F108" s="251"/>
      <c r="G108" s="115">
        <v>98</v>
      </c>
      <c r="H108" s="125">
        <f>H88+H107</f>
        <v>-56881090</v>
      </c>
      <c r="I108" s="125">
        <f>I88+I107</f>
        <v>-2614371</v>
      </c>
    </row>
    <row r="109" spans="1:9" ht="28.9" customHeight="1" x14ac:dyDescent="0.2">
      <c r="A109" s="242" t="s">
        <v>222</v>
      </c>
      <c r="B109" s="242"/>
      <c r="C109" s="242"/>
      <c r="D109" s="242"/>
      <c r="E109" s="242"/>
      <c r="F109" s="242"/>
      <c r="G109" s="243"/>
      <c r="H109" s="243"/>
      <c r="I109" s="243"/>
    </row>
    <row r="110" spans="1:9" ht="23.45" customHeight="1" x14ac:dyDescent="0.2">
      <c r="A110" s="244" t="s">
        <v>498</v>
      </c>
      <c r="B110" s="245"/>
      <c r="C110" s="245"/>
      <c r="D110" s="245"/>
      <c r="E110" s="245"/>
      <c r="F110" s="245"/>
      <c r="G110" s="113">
        <v>99</v>
      </c>
      <c r="H110" s="121">
        <f>H111+H112</f>
        <v>-56881090</v>
      </c>
      <c r="I110" s="121">
        <f>I111+I112</f>
        <v>-2614371</v>
      </c>
    </row>
    <row r="111" spans="1:9" x14ac:dyDescent="0.2">
      <c r="A111" s="246" t="s">
        <v>408</v>
      </c>
      <c r="B111" s="247"/>
      <c r="C111" s="247"/>
      <c r="D111" s="247"/>
      <c r="E111" s="247"/>
      <c r="F111" s="247"/>
      <c r="G111" s="111">
        <v>100</v>
      </c>
      <c r="H111" s="122">
        <v>-56897401</v>
      </c>
      <c r="I111" s="122">
        <v>-2605608</v>
      </c>
    </row>
    <row r="112" spans="1:9" x14ac:dyDescent="0.2">
      <c r="A112" s="248" t="s">
        <v>409</v>
      </c>
      <c r="B112" s="249"/>
      <c r="C112" s="249"/>
      <c r="D112" s="249"/>
      <c r="E112" s="249"/>
      <c r="F112" s="249"/>
      <c r="G112" s="123">
        <v>101</v>
      </c>
      <c r="H112" s="124">
        <v>16311</v>
      </c>
      <c r="I112" s="124">
        <v>-8763</v>
      </c>
    </row>
  </sheetData>
  <sheetProtection algorithmName="SHA-512" hashValue="yynxbidnLuIdb/BaCWIjkqCulMMbKDYZ71Bm/f06LXoCWprTbmDKq9Os7Vb7kUqQ7IBCb49nsehKyj/F5dAsEA==" saltValue="2GEVQ125iM3Y2IKJrWgT2Q==" spinCount="100000" sheet="1" objects="1" scenarios="1"/>
  <mergeCells count="112">
    <mergeCell ref="A1:I1"/>
    <mergeCell ref="A2:I2"/>
    <mergeCell ref="A3:I3"/>
    <mergeCell ref="A4:I4"/>
    <mergeCell ref="A5:F5"/>
    <mergeCell ref="A6:F6"/>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I75"/>
    <mergeCell ref="A76:F76"/>
    <mergeCell ref="A77:F77"/>
    <mergeCell ref="A78:F78"/>
    <mergeCell ref="A67:F67"/>
    <mergeCell ref="A68:I68"/>
    <mergeCell ref="A69:F69"/>
    <mergeCell ref="A70:F70"/>
    <mergeCell ref="A71:F71"/>
    <mergeCell ref="A72:F72"/>
    <mergeCell ref="A85:F85"/>
    <mergeCell ref="A86:F86"/>
    <mergeCell ref="A87:I87"/>
    <mergeCell ref="A88:F88"/>
    <mergeCell ref="A89:F89"/>
    <mergeCell ref="A90:F90"/>
    <mergeCell ref="A79:F79"/>
    <mergeCell ref="A80:F80"/>
    <mergeCell ref="A81:F81"/>
    <mergeCell ref="A82:F82"/>
    <mergeCell ref="A83:I83"/>
    <mergeCell ref="A84:F84"/>
    <mergeCell ref="A97:F97"/>
    <mergeCell ref="A98:F98"/>
    <mergeCell ref="A99:F99"/>
    <mergeCell ref="A100:F100"/>
    <mergeCell ref="A101:F101"/>
    <mergeCell ref="A102:F102"/>
    <mergeCell ref="A91:F91"/>
    <mergeCell ref="A92:F92"/>
    <mergeCell ref="A93:F93"/>
    <mergeCell ref="A94:F94"/>
    <mergeCell ref="A95:F95"/>
    <mergeCell ref="A96:F96"/>
    <mergeCell ref="A109:I109"/>
    <mergeCell ref="A110:F110"/>
    <mergeCell ref="A111:F111"/>
    <mergeCell ref="A112:F112"/>
    <mergeCell ref="A103:F103"/>
    <mergeCell ref="A104:F104"/>
    <mergeCell ref="A105:F105"/>
    <mergeCell ref="A106:F106"/>
    <mergeCell ref="A107:F107"/>
    <mergeCell ref="A108:F108"/>
  </mergeCells>
  <dataValidations count="5">
    <dataValidation type="whole" operator="greaterThanOrEqual" allowBlank="1" showInputMessage="1" showErrorMessage="1" errorTitle="Incorrect entry" error="You can enter only positive whole numbers" sqref="H70:I71 H77:I78 H7:I13 H73:I74 H62:I63 H35:I52 H15:I24 H81:I82 H54:I60 H66:I67" xr:uid="{2B041730-E275-4B2C-85E5-4D72AA90D41E}">
      <formula1>0</formula1>
    </dataValidation>
    <dataValidation type="whole" operator="notEqual" allowBlank="1" showInputMessage="1" showErrorMessage="1" errorTitle="Incorrect entry" error="You can enter only whole numbers" sqref="H14:I14 H61:I61 H53:I53 H25:I34 H64:I65 H110:I112 H72:I72 H69:I69 H76:I76 H79:I80 H84:I86 H88:I108" xr:uid="{2EB514DA-BFDC-4170-990B-899665FF9DBD}">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4A670A3-9189-4D20-8D4D-7EB2E6A5F609}">
      <formula1>999999999999</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81481BF-4D83-4C4E-A4FA-E332AE6D5FEF}">
      <formula1>999999999999</formula1>
    </dataValidation>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8E6D2B69-67C2-486E-9CDD-1B45194F6243}">
      <formula1>0</formula1>
    </dataValidation>
  </dataValidations>
  <pageMargins left="0.74803149606299213" right="0.15748031496062992" top="0.98425196850393704" bottom="0.98425196850393704" header="0.51181102362204722" footer="0.51181102362204722"/>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00" workbookViewId="0">
      <selection sqref="A1:I1"/>
    </sheetView>
  </sheetViews>
  <sheetFormatPr defaultColWidth="9.140625" defaultRowHeight="12.75" x14ac:dyDescent="0.2"/>
  <cols>
    <col min="1" max="6" width="9.140625" style="2"/>
    <col min="7" max="7" width="9.140625" style="22"/>
    <col min="8" max="9" width="18.140625" style="52" customWidth="1"/>
    <col min="10" max="16384" width="9.140625" style="2"/>
  </cols>
  <sheetData>
    <row r="1" spans="1:9" x14ac:dyDescent="0.2">
      <c r="A1" s="309" t="s">
        <v>223</v>
      </c>
      <c r="B1" s="310"/>
      <c r="C1" s="310"/>
      <c r="D1" s="310"/>
      <c r="E1" s="310"/>
      <c r="F1" s="310"/>
      <c r="G1" s="310"/>
      <c r="H1" s="310"/>
      <c r="I1" s="310"/>
    </row>
    <row r="2" spans="1:9" x14ac:dyDescent="0.2">
      <c r="A2" s="311" t="s">
        <v>465</v>
      </c>
      <c r="B2" s="223"/>
      <c r="C2" s="223"/>
      <c r="D2" s="223"/>
      <c r="E2" s="223"/>
      <c r="F2" s="223"/>
      <c r="G2" s="223"/>
      <c r="H2" s="223"/>
      <c r="I2" s="223"/>
    </row>
    <row r="3" spans="1:9" x14ac:dyDescent="0.2">
      <c r="A3" s="313" t="s">
        <v>224</v>
      </c>
      <c r="B3" s="314"/>
      <c r="C3" s="314"/>
      <c r="D3" s="314"/>
      <c r="E3" s="314"/>
      <c r="F3" s="314"/>
      <c r="G3" s="314"/>
      <c r="H3" s="314"/>
      <c r="I3" s="314"/>
    </row>
    <row r="4" spans="1:9" x14ac:dyDescent="0.2">
      <c r="A4" s="312" t="s">
        <v>514</v>
      </c>
      <c r="B4" s="229"/>
      <c r="C4" s="229"/>
      <c r="D4" s="229"/>
      <c r="E4" s="229"/>
      <c r="F4" s="229"/>
      <c r="G4" s="229"/>
      <c r="H4" s="229"/>
      <c r="I4" s="230"/>
    </row>
    <row r="5" spans="1:9" ht="23.25" thickBot="1" x14ac:dyDescent="0.25">
      <c r="A5" s="315" t="s">
        <v>225</v>
      </c>
      <c r="B5" s="316"/>
      <c r="C5" s="316"/>
      <c r="D5" s="316"/>
      <c r="E5" s="316"/>
      <c r="F5" s="317"/>
      <c r="G5" s="12" t="s">
        <v>226</v>
      </c>
      <c r="H5" s="43" t="s">
        <v>227</v>
      </c>
      <c r="I5" s="43" t="s">
        <v>228</v>
      </c>
    </row>
    <row r="6" spans="1:9" x14ac:dyDescent="0.2">
      <c r="A6" s="318">
        <v>1</v>
      </c>
      <c r="B6" s="319"/>
      <c r="C6" s="319"/>
      <c r="D6" s="319"/>
      <c r="E6" s="319"/>
      <c r="F6" s="320"/>
      <c r="G6" s="19">
        <v>2</v>
      </c>
      <c r="H6" s="19" t="s">
        <v>229</v>
      </c>
      <c r="I6" s="19" t="s">
        <v>230</v>
      </c>
    </row>
    <row r="7" spans="1:9" x14ac:dyDescent="0.2">
      <c r="A7" s="288" t="s">
        <v>231</v>
      </c>
      <c r="B7" s="289"/>
      <c r="C7" s="289"/>
      <c r="D7" s="289"/>
      <c r="E7" s="289"/>
      <c r="F7" s="289"/>
      <c r="G7" s="289"/>
      <c r="H7" s="289"/>
      <c r="I7" s="290"/>
    </row>
    <row r="8" spans="1:9" ht="12.75" customHeight="1" x14ac:dyDescent="0.2">
      <c r="A8" s="291" t="s">
        <v>232</v>
      </c>
      <c r="B8" s="292"/>
      <c r="C8" s="292"/>
      <c r="D8" s="292"/>
      <c r="E8" s="292"/>
      <c r="F8" s="293"/>
      <c r="G8" s="20">
        <v>1</v>
      </c>
      <c r="H8" s="44">
        <v>-59244097</v>
      </c>
      <c r="I8" s="44">
        <v>-6142838</v>
      </c>
    </row>
    <row r="9" spans="1:9" ht="12.75" customHeight="1" x14ac:dyDescent="0.2">
      <c r="A9" s="306" t="s">
        <v>233</v>
      </c>
      <c r="B9" s="307"/>
      <c r="C9" s="307"/>
      <c r="D9" s="307"/>
      <c r="E9" s="307"/>
      <c r="F9" s="308"/>
      <c r="G9" s="16">
        <v>2</v>
      </c>
      <c r="H9" s="45">
        <f>H10+H11+H12+H13+H14+H15+H16+H17</f>
        <v>37253024</v>
      </c>
      <c r="I9" s="45">
        <f>I10+I11+I12+I13+I14+I15+I16+I17</f>
        <v>34363517</v>
      </c>
    </row>
    <row r="10" spans="1:9" ht="12.75" customHeight="1" x14ac:dyDescent="0.2">
      <c r="A10" s="303" t="s">
        <v>234</v>
      </c>
      <c r="B10" s="304"/>
      <c r="C10" s="304"/>
      <c r="D10" s="304"/>
      <c r="E10" s="304"/>
      <c r="F10" s="305"/>
      <c r="G10" s="21">
        <v>3</v>
      </c>
      <c r="H10" s="46">
        <v>39490007</v>
      </c>
      <c r="I10" s="46">
        <v>33682973</v>
      </c>
    </row>
    <row r="11" spans="1:9" ht="31.15" customHeight="1" x14ac:dyDescent="0.2">
      <c r="A11" s="303" t="s">
        <v>235</v>
      </c>
      <c r="B11" s="304"/>
      <c r="C11" s="304"/>
      <c r="D11" s="304"/>
      <c r="E11" s="304"/>
      <c r="F11" s="305"/>
      <c r="G11" s="21">
        <v>4</v>
      </c>
      <c r="H11" s="46">
        <v>1914000</v>
      </c>
      <c r="I11" s="46">
        <v>1442</v>
      </c>
    </row>
    <row r="12" spans="1:9" ht="28.15" customHeight="1" x14ac:dyDescent="0.2">
      <c r="A12" s="303" t="s">
        <v>236</v>
      </c>
      <c r="B12" s="304"/>
      <c r="C12" s="304"/>
      <c r="D12" s="304"/>
      <c r="E12" s="304"/>
      <c r="F12" s="305"/>
      <c r="G12" s="21">
        <v>5</v>
      </c>
      <c r="H12" s="46">
        <v>241600</v>
      </c>
      <c r="I12" s="46"/>
    </row>
    <row r="13" spans="1:9" ht="12.75" customHeight="1" x14ac:dyDescent="0.2">
      <c r="A13" s="303" t="s">
        <v>237</v>
      </c>
      <c r="B13" s="304"/>
      <c r="C13" s="304"/>
      <c r="D13" s="304"/>
      <c r="E13" s="304"/>
      <c r="F13" s="305"/>
      <c r="G13" s="21">
        <v>6</v>
      </c>
      <c r="H13" s="46">
        <v>-885</v>
      </c>
      <c r="I13" s="46">
        <v>-680</v>
      </c>
    </row>
    <row r="14" spans="1:9" ht="12.75" customHeight="1" x14ac:dyDescent="0.2">
      <c r="A14" s="303" t="s">
        <v>238</v>
      </c>
      <c r="B14" s="304"/>
      <c r="C14" s="304"/>
      <c r="D14" s="304"/>
      <c r="E14" s="304"/>
      <c r="F14" s="305"/>
      <c r="G14" s="21">
        <v>7</v>
      </c>
      <c r="H14" s="46">
        <v>2343766</v>
      </c>
      <c r="I14" s="46">
        <v>2592141</v>
      </c>
    </row>
    <row r="15" spans="1:9" ht="12.75" customHeight="1" x14ac:dyDescent="0.2">
      <c r="A15" s="303" t="s">
        <v>239</v>
      </c>
      <c r="B15" s="304"/>
      <c r="C15" s="304"/>
      <c r="D15" s="304"/>
      <c r="E15" s="304"/>
      <c r="F15" s="305"/>
      <c r="G15" s="21">
        <v>8</v>
      </c>
      <c r="H15" s="46">
        <v>-73554</v>
      </c>
      <c r="I15" s="46">
        <v>86448</v>
      </c>
    </row>
    <row r="16" spans="1:9" ht="12.75" customHeight="1" x14ac:dyDescent="0.2">
      <c r="A16" s="303" t="s">
        <v>240</v>
      </c>
      <c r="B16" s="304"/>
      <c r="C16" s="304"/>
      <c r="D16" s="304"/>
      <c r="E16" s="304"/>
      <c r="F16" s="305"/>
      <c r="G16" s="21">
        <v>9</v>
      </c>
      <c r="H16" s="46">
        <v>1100892</v>
      </c>
      <c r="I16" s="46">
        <v>-265614</v>
      </c>
    </row>
    <row r="17" spans="1:9" ht="27.6" customHeight="1" x14ac:dyDescent="0.2">
      <c r="A17" s="303" t="s">
        <v>241</v>
      </c>
      <c r="B17" s="304"/>
      <c r="C17" s="304"/>
      <c r="D17" s="304"/>
      <c r="E17" s="304"/>
      <c r="F17" s="305"/>
      <c r="G17" s="21">
        <v>10</v>
      </c>
      <c r="H17" s="46">
        <v>-7762802</v>
      </c>
      <c r="I17" s="46">
        <v>-1733193</v>
      </c>
    </row>
    <row r="18" spans="1:9" ht="29.45" customHeight="1" x14ac:dyDescent="0.2">
      <c r="A18" s="282" t="s">
        <v>242</v>
      </c>
      <c r="B18" s="283"/>
      <c r="C18" s="283"/>
      <c r="D18" s="283"/>
      <c r="E18" s="283"/>
      <c r="F18" s="284"/>
      <c r="G18" s="16">
        <v>11</v>
      </c>
      <c r="H18" s="45">
        <f>H8+H9</f>
        <v>-21991073</v>
      </c>
      <c r="I18" s="45">
        <f>I8+I9</f>
        <v>28220679</v>
      </c>
    </row>
    <row r="19" spans="1:9" ht="12.75" customHeight="1" x14ac:dyDescent="0.2">
      <c r="A19" s="306" t="s">
        <v>243</v>
      </c>
      <c r="B19" s="307"/>
      <c r="C19" s="307"/>
      <c r="D19" s="307"/>
      <c r="E19" s="307"/>
      <c r="F19" s="308"/>
      <c r="G19" s="16">
        <v>12</v>
      </c>
      <c r="H19" s="45">
        <f>H20+H21+H22+H23</f>
        <v>-6657871</v>
      </c>
      <c r="I19" s="45">
        <f>I20+I21+I22+I23</f>
        <v>-3465677</v>
      </c>
    </row>
    <row r="20" spans="1:9" ht="12.75" customHeight="1" x14ac:dyDescent="0.2">
      <c r="A20" s="303" t="s">
        <v>244</v>
      </c>
      <c r="B20" s="304"/>
      <c r="C20" s="304"/>
      <c r="D20" s="304"/>
      <c r="E20" s="304"/>
      <c r="F20" s="305"/>
      <c r="G20" s="21">
        <v>13</v>
      </c>
      <c r="H20" s="46">
        <v>14007000</v>
      </c>
      <c r="I20" s="46">
        <v>-3533010</v>
      </c>
    </row>
    <row r="21" spans="1:9" ht="12.75" customHeight="1" x14ac:dyDescent="0.2">
      <c r="A21" s="303" t="s">
        <v>245</v>
      </c>
      <c r="B21" s="304"/>
      <c r="C21" s="304"/>
      <c r="D21" s="304"/>
      <c r="E21" s="304"/>
      <c r="F21" s="305"/>
      <c r="G21" s="21">
        <v>14</v>
      </c>
      <c r="H21" s="46">
        <v>-20815000</v>
      </c>
      <c r="I21" s="46">
        <v>-202200</v>
      </c>
    </row>
    <row r="22" spans="1:9" ht="12.75" customHeight="1" x14ac:dyDescent="0.2">
      <c r="A22" s="303" t="s">
        <v>246</v>
      </c>
      <c r="B22" s="304"/>
      <c r="C22" s="304"/>
      <c r="D22" s="304"/>
      <c r="E22" s="304"/>
      <c r="F22" s="305"/>
      <c r="G22" s="21">
        <v>15</v>
      </c>
      <c r="H22" s="46">
        <v>735129</v>
      </c>
      <c r="I22" s="46">
        <v>269533</v>
      </c>
    </row>
    <row r="23" spans="1:9" ht="12.75" customHeight="1" x14ac:dyDescent="0.2">
      <c r="A23" s="303" t="s">
        <v>247</v>
      </c>
      <c r="B23" s="304"/>
      <c r="C23" s="304"/>
      <c r="D23" s="304"/>
      <c r="E23" s="304"/>
      <c r="F23" s="305"/>
      <c r="G23" s="21">
        <v>16</v>
      </c>
      <c r="H23" s="46">
        <v>-585000</v>
      </c>
      <c r="I23" s="46"/>
    </row>
    <row r="24" spans="1:9" ht="12.75" customHeight="1" x14ac:dyDescent="0.2">
      <c r="A24" s="282" t="s">
        <v>248</v>
      </c>
      <c r="B24" s="283"/>
      <c r="C24" s="283"/>
      <c r="D24" s="283"/>
      <c r="E24" s="283"/>
      <c r="F24" s="284"/>
      <c r="G24" s="16">
        <v>17</v>
      </c>
      <c r="H24" s="45">
        <f>H18+H19</f>
        <v>-28648944</v>
      </c>
      <c r="I24" s="45">
        <f>I18+I19</f>
        <v>24755002</v>
      </c>
    </row>
    <row r="25" spans="1:9" ht="12.75" customHeight="1" x14ac:dyDescent="0.2">
      <c r="A25" s="294" t="s">
        <v>249</v>
      </c>
      <c r="B25" s="295"/>
      <c r="C25" s="295"/>
      <c r="D25" s="295"/>
      <c r="E25" s="295"/>
      <c r="F25" s="296"/>
      <c r="G25" s="21">
        <v>18</v>
      </c>
      <c r="H25" s="46">
        <v>-465000</v>
      </c>
      <c r="I25" s="46">
        <v>-2523495</v>
      </c>
    </row>
    <row r="26" spans="1:9" ht="12.75" customHeight="1" x14ac:dyDescent="0.2">
      <c r="A26" s="294" t="s">
        <v>250</v>
      </c>
      <c r="B26" s="295"/>
      <c r="C26" s="295"/>
      <c r="D26" s="295"/>
      <c r="E26" s="295"/>
      <c r="F26" s="296"/>
      <c r="G26" s="21">
        <v>19</v>
      </c>
      <c r="H26" s="46">
        <v>-5688000</v>
      </c>
      <c r="I26" s="46">
        <v>5356992</v>
      </c>
    </row>
    <row r="27" spans="1:9" ht="28.9" customHeight="1" x14ac:dyDescent="0.2">
      <c r="A27" s="285" t="s">
        <v>251</v>
      </c>
      <c r="B27" s="286"/>
      <c r="C27" s="286"/>
      <c r="D27" s="286"/>
      <c r="E27" s="286"/>
      <c r="F27" s="287"/>
      <c r="G27" s="17">
        <v>20</v>
      </c>
      <c r="H27" s="47">
        <f>H24+H25+H26</f>
        <v>-34801944</v>
      </c>
      <c r="I27" s="47">
        <f>I24+I25+I26</f>
        <v>27588499</v>
      </c>
    </row>
    <row r="28" spans="1:9" x14ac:dyDescent="0.2">
      <c r="A28" s="288" t="s">
        <v>252</v>
      </c>
      <c r="B28" s="289"/>
      <c r="C28" s="289"/>
      <c r="D28" s="289"/>
      <c r="E28" s="289"/>
      <c r="F28" s="289"/>
      <c r="G28" s="289"/>
      <c r="H28" s="289"/>
      <c r="I28" s="290"/>
    </row>
    <row r="29" spans="1:9" ht="23.45" customHeight="1" x14ac:dyDescent="0.2">
      <c r="A29" s="291" t="s">
        <v>253</v>
      </c>
      <c r="B29" s="292"/>
      <c r="C29" s="292"/>
      <c r="D29" s="292"/>
      <c r="E29" s="292"/>
      <c r="F29" s="293"/>
      <c r="G29" s="20">
        <v>21</v>
      </c>
      <c r="H29" s="48"/>
      <c r="I29" s="48"/>
    </row>
    <row r="30" spans="1:9" ht="12.75" customHeight="1" x14ac:dyDescent="0.2">
      <c r="A30" s="294" t="s">
        <v>254</v>
      </c>
      <c r="B30" s="295"/>
      <c r="C30" s="295"/>
      <c r="D30" s="295"/>
      <c r="E30" s="295"/>
      <c r="F30" s="296"/>
      <c r="G30" s="21">
        <v>22</v>
      </c>
      <c r="H30" s="49"/>
      <c r="I30" s="49"/>
    </row>
    <row r="31" spans="1:9" ht="12.75" customHeight="1" x14ac:dyDescent="0.2">
      <c r="A31" s="294" t="s">
        <v>255</v>
      </c>
      <c r="B31" s="295"/>
      <c r="C31" s="295"/>
      <c r="D31" s="295"/>
      <c r="E31" s="295"/>
      <c r="F31" s="296"/>
      <c r="G31" s="21">
        <v>23</v>
      </c>
      <c r="H31" s="49">
        <v>885</v>
      </c>
      <c r="I31" s="49">
        <v>680</v>
      </c>
    </row>
    <row r="32" spans="1:9" ht="12.75" customHeight="1" x14ac:dyDescent="0.2">
      <c r="A32" s="294" t="s">
        <v>256</v>
      </c>
      <c r="B32" s="295"/>
      <c r="C32" s="295"/>
      <c r="D32" s="295"/>
      <c r="E32" s="295"/>
      <c r="F32" s="296"/>
      <c r="G32" s="21">
        <v>24</v>
      </c>
      <c r="H32" s="49"/>
      <c r="I32" s="49"/>
    </row>
    <row r="33" spans="1:9" ht="12.75" customHeight="1" x14ac:dyDescent="0.2">
      <c r="A33" s="294" t="s">
        <v>257</v>
      </c>
      <c r="B33" s="295"/>
      <c r="C33" s="295"/>
      <c r="D33" s="295"/>
      <c r="E33" s="295"/>
      <c r="F33" s="296"/>
      <c r="G33" s="21">
        <v>25</v>
      </c>
      <c r="H33" s="49"/>
      <c r="I33" s="49"/>
    </row>
    <row r="34" spans="1:9" ht="12.75" customHeight="1" x14ac:dyDescent="0.2">
      <c r="A34" s="294" t="s">
        <v>258</v>
      </c>
      <c r="B34" s="295"/>
      <c r="C34" s="295"/>
      <c r="D34" s="295"/>
      <c r="E34" s="295"/>
      <c r="F34" s="296"/>
      <c r="G34" s="21">
        <v>26</v>
      </c>
      <c r="H34" s="49"/>
      <c r="I34" s="49"/>
    </row>
    <row r="35" spans="1:9" ht="27.6" customHeight="1" x14ac:dyDescent="0.2">
      <c r="A35" s="282" t="s">
        <v>259</v>
      </c>
      <c r="B35" s="283"/>
      <c r="C35" s="283"/>
      <c r="D35" s="283"/>
      <c r="E35" s="283"/>
      <c r="F35" s="284"/>
      <c r="G35" s="16">
        <v>27</v>
      </c>
      <c r="H35" s="50">
        <f>H29+H30+H31+H32+H33+H34</f>
        <v>885</v>
      </c>
      <c r="I35" s="50">
        <f>I29+I30+I31+I32+I33+I34</f>
        <v>680</v>
      </c>
    </row>
    <row r="36" spans="1:9" ht="26.45" customHeight="1" x14ac:dyDescent="0.2">
      <c r="A36" s="294" t="s">
        <v>260</v>
      </c>
      <c r="B36" s="295"/>
      <c r="C36" s="295"/>
      <c r="D36" s="295"/>
      <c r="E36" s="295"/>
      <c r="F36" s="296"/>
      <c r="G36" s="21">
        <v>28</v>
      </c>
      <c r="H36" s="49">
        <v>-14123000</v>
      </c>
      <c r="I36" s="49">
        <v>-756281</v>
      </c>
    </row>
    <row r="37" spans="1:9" ht="12.75" customHeight="1" x14ac:dyDescent="0.2">
      <c r="A37" s="294" t="s">
        <v>261</v>
      </c>
      <c r="B37" s="295"/>
      <c r="C37" s="295"/>
      <c r="D37" s="295"/>
      <c r="E37" s="295"/>
      <c r="F37" s="296"/>
      <c r="G37" s="21">
        <v>29</v>
      </c>
      <c r="H37" s="49"/>
      <c r="I37" s="49"/>
    </row>
    <row r="38" spans="1:9" ht="12.75" customHeight="1" x14ac:dyDescent="0.2">
      <c r="A38" s="294" t="s">
        <v>262</v>
      </c>
      <c r="B38" s="295"/>
      <c r="C38" s="295"/>
      <c r="D38" s="295"/>
      <c r="E38" s="295"/>
      <c r="F38" s="296"/>
      <c r="G38" s="21">
        <v>30</v>
      </c>
      <c r="H38" s="49"/>
      <c r="I38" s="49"/>
    </row>
    <row r="39" spans="1:9" ht="12.75" customHeight="1" x14ac:dyDescent="0.2">
      <c r="A39" s="294" t="s">
        <v>263</v>
      </c>
      <c r="B39" s="295"/>
      <c r="C39" s="295"/>
      <c r="D39" s="295"/>
      <c r="E39" s="295"/>
      <c r="F39" s="296"/>
      <c r="G39" s="21">
        <v>31</v>
      </c>
      <c r="H39" s="49"/>
      <c r="I39" s="49"/>
    </row>
    <row r="40" spans="1:9" ht="12.75" customHeight="1" x14ac:dyDescent="0.2">
      <c r="A40" s="294" t="s">
        <v>264</v>
      </c>
      <c r="B40" s="295"/>
      <c r="C40" s="295"/>
      <c r="D40" s="295"/>
      <c r="E40" s="295"/>
      <c r="F40" s="296"/>
      <c r="G40" s="21">
        <v>32</v>
      </c>
      <c r="H40" s="49"/>
      <c r="I40" s="49"/>
    </row>
    <row r="41" spans="1:9" ht="22.9" customHeight="1" x14ac:dyDescent="0.2">
      <c r="A41" s="282" t="s">
        <v>265</v>
      </c>
      <c r="B41" s="283"/>
      <c r="C41" s="283"/>
      <c r="D41" s="283"/>
      <c r="E41" s="283"/>
      <c r="F41" s="284"/>
      <c r="G41" s="16">
        <v>33</v>
      </c>
      <c r="H41" s="50">
        <f>H36+H37+H38+H39+H40</f>
        <v>-14123000</v>
      </c>
      <c r="I41" s="50">
        <f>I36+I37+I38+I39+I40</f>
        <v>-756281</v>
      </c>
    </row>
    <row r="42" spans="1:9" ht="30.6" customHeight="1" x14ac:dyDescent="0.2">
      <c r="A42" s="285" t="s">
        <v>266</v>
      </c>
      <c r="B42" s="286"/>
      <c r="C42" s="286"/>
      <c r="D42" s="286"/>
      <c r="E42" s="286"/>
      <c r="F42" s="287"/>
      <c r="G42" s="17">
        <v>34</v>
      </c>
      <c r="H42" s="51">
        <f>H35+H41</f>
        <v>-14122115</v>
      </c>
      <c r="I42" s="51">
        <f>I35+I41</f>
        <v>-755601</v>
      </c>
    </row>
    <row r="43" spans="1:9" x14ac:dyDescent="0.2">
      <c r="A43" s="288" t="s">
        <v>267</v>
      </c>
      <c r="B43" s="289"/>
      <c r="C43" s="289"/>
      <c r="D43" s="289"/>
      <c r="E43" s="289"/>
      <c r="F43" s="289"/>
      <c r="G43" s="289"/>
      <c r="H43" s="289"/>
      <c r="I43" s="290"/>
    </row>
    <row r="44" spans="1:9" ht="12.75" customHeight="1" x14ac:dyDescent="0.2">
      <c r="A44" s="291" t="s">
        <v>268</v>
      </c>
      <c r="B44" s="292"/>
      <c r="C44" s="292"/>
      <c r="D44" s="292"/>
      <c r="E44" s="292"/>
      <c r="F44" s="293"/>
      <c r="G44" s="20">
        <v>35</v>
      </c>
      <c r="H44" s="48"/>
      <c r="I44" s="48"/>
    </row>
    <row r="45" spans="1:9" ht="27.6" customHeight="1" x14ac:dyDescent="0.2">
      <c r="A45" s="294" t="s">
        <v>269</v>
      </c>
      <c r="B45" s="295"/>
      <c r="C45" s="295"/>
      <c r="D45" s="295"/>
      <c r="E45" s="295"/>
      <c r="F45" s="296"/>
      <c r="G45" s="21">
        <v>36</v>
      </c>
      <c r="H45" s="49"/>
      <c r="I45" s="49"/>
    </row>
    <row r="46" spans="1:9" ht="12.75" customHeight="1" x14ac:dyDescent="0.2">
      <c r="A46" s="294" t="s">
        <v>270</v>
      </c>
      <c r="B46" s="295"/>
      <c r="C46" s="295"/>
      <c r="D46" s="295"/>
      <c r="E46" s="295"/>
      <c r="F46" s="296"/>
      <c r="G46" s="21">
        <v>37</v>
      </c>
      <c r="H46" s="49">
        <v>29117000</v>
      </c>
      <c r="I46" s="49"/>
    </row>
    <row r="47" spans="1:9" ht="12.75" customHeight="1" x14ac:dyDescent="0.2">
      <c r="A47" s="294" t="s">
        <v>271</v>
      </c>
      <c r="B47" s="295"/>
      <c r="C47" s="295"/>
      <c r="D47" s="295"/>
      <c r="E47" s="295"/>
      <c r="F47" s="296"/>
      <c r="G47" s="21">
        <v>38</v>
      </c>
      <c r="H47" s="49"/>
      <c r="I47" s="49"/>
    </row>
    <row r="48" spans="1:9" ht="25.9" customHeight="1" x14ac:dyDescent="0.2">
      <c r="A48" s="282" t="s">
        <v>272</v>
      </c>
      <c r="B48" s="283"/>
      <c r="C48" s="283"/>
      <c r="D48" s="283"/>
      <c r="E48" s="283"/>
      <c r="F48" s="284"/>
      <c r="G48" s="16">
        <v>39</v>
      </c>
      <c r="H48" s="50">
        <f>H44+H45+H46+H47</f>
        <v>29117000</v>
      </c>
      <c r="I48" s="50">
        <f>I44+I45+I46+I47</f>
        <v>0</v>
      </c>
    </row>
    <row r="49" spans="1:9" ht="24.6" customHeight="1" x14ac:dyDescent="0.2">
      <c r="A49" s="294" t="s">
        <v>273</v>
      </c>
      <c r="B49" s="295"/>
      <c r="C49" s="295"/>
      <c r="D49" s="295"/>
      <c r="E49" s="295"/>
      <c r="F49" s="296"/>
      <c r="G49" s="21">
        <v>40</v>
      </c>
      <c r="H49" s="49">
        <v>-4304000</v>
      </c>
      <c r="I49" s="49">
        <v>-33411297</v>
      </c>
    </row>
    <row r="50" spans="1:9" ht="12.75" customHeight="1" x14ac:dyDescent="0.2">
      <c r="A50" s="294" t="s">
        <v>274</v>
      </c>
      <c r="B50" s="295"/>
      <c r="C50" s="295"/>
      <c r="D50" s="295"/>
      <c r="E50" s="295"/>
      <c r="F50" s="296"/>
      <c r="G50" s="21">
        <v>41</v>
      </c>
      <c r="H50" s="49"/>
      <c r="I50" s="49"/>
    </row>
    <row r="51" spans="1:9" ht="12.75" customHeight="1" x14ac:dyDescent="0.2">
      <c r="A51" s="294" t="s">
        <v>275</v>
      </c>
      <c r="B51" s="295"/>
      <c r="C51" s="295"/>
      <c r="D51" s="295"/>
      <c r="E51" s="295"/>
      <c r="F51" s="296"/>
      <c r="G51" s="21">
        <v>42</v>
      </c>
      <c r="H51" s="49"/>
      <c r="I51" s="49">
        <v>-444285</v>
      </c>
    </row>
    <row r="52" spans="1:9" ht="26.45" customHeight="1" x14ac:dyDescent="0.2">
      <c r="A52" s="294" t="s">
        <v>276</v>
      </c>
      <c r="B52" s="295"/>
      <c r="C52" s="295"/>
      <c r="D52" s="295"/>
      <c r="E52" s="295"/>
      <c r="F52" s="296"/>
      <c r="G52" s="21">
        <v>43</v>
      </c>
      <c r="H52" s="49"/>
      <c r="I52" s="49"/>
    </row>
    <row r="53" spans="1:9" ht="12.75" customHeight="1" x14ac:dyDescent="0.2">
      <c r="A53" s="294" t="s">
        <v>277</v>
      </c>
      <c r="B53" s="295"/>
      <c r="C53" s="295"/>
      <c r="D53" s="295"/>
      <c r="E53" s="295"/>
      <c r="F53" s="296"/>
      <c r="G53" s="21">
        <v>44</v>
      </c>
      <c r="H53" s="49">
        <v>-26296</v>
      </c>
      <c r="I53" s="49"/>
    </row>
    <row r="54" spans="1:9" ht="27.6" customHeight="1" x14ac:dyDescent="0.2">
      <c r="A54" s="282" t="s">
        <v>278</v>
      </c>
      <c r="B54" s="283"/>
      <c r="C54" s="283"/>
      <c r="D54" s="283"/>
      <c r="E54" s="283"/>
      <c r="F54" s="284"/>
      <c r="G54" s="16">
        <v>45</v>
      </c>
      <c r="H54" s="50">
        <f>H49+H50+H51+H52+H53</f>
        <v>-4330296</v>
      </c>
      <c r="I54" s="50">
        <f>I49+I50+I51+I52+I53</f>
        <v>-33855582</v>
      </c>
    </row>
    <row r="55" spans="1:9" ht="27.6" customHeight="1" x14ac:dyDescent="0.2">
      <c r="A55" s="297" t="s">
        <v>279</v>
      </c>
      <c r="B55" s="298"/>
      <c r="C55" s="298"/>
      <c r="D55" s="298"/>
      <c r="E55" s="298"/>
      <c r="F55" s="299"/>
      <c r="G55" s="16">
        <v>46</v>
      </c>
      <c r="H55" s="50">
        <f>H48+H54</f>
        <v>24786704</v>
      </c>
      <c r="I55" s="50">
        <f>I48+I54</f>
        <v>-33855582</v>
      </c>
    </row>
    <row r="56" spans="1:9" x14ac:dyDescent="0.2">
      <c r="A56" s="217" t="s">
        <v>280</v>
      </c>
      <c r="B56" s="218"/>
      <c r="C56" s="218"/>
      <c r="D56" s="218"/>
      <c r="E56" s="218"/>
      <c r="F56" s="219"/>
      <c r="G56" s="21">
        <v>47</v>
      </c>
      <c r="H56" s="49">
        <v>0</v>
      </c>
      <c r="I56" s="49">
        <v>0</v>
      </c>
    </row>
    <row r="57" spans="1:9" ht="27" customHeight="1" x14ac:dyDescent="0.2">
      <c r="A57" s="297" t="s">
        <v>281</v>
      </c>
      <c r="B57" s="298"/>
      <c r="C57" s="298"/>
      <c r="D57" s="298"/>
      <c r="E57" s="298"/>
      <c r="F57" s="299"/>
      <c r="G57" s="16">
        <v>48</v>
      </c>
      <c r="H57" s="50">
        <f>H27+H42+H55+H56</f>
        <v>-24137355</v>
      </c>
      <c r="I57" s="50">
        <f>I27+I42+I55+I56</f>
        <v>-7022684</v>
      </c>
    </row>
    <row r="58" spans="1:9" ht="27" customHeight="1" x14ac:dyDescent="0.2">
      <c r="A58" s="300" t="s">
        <v>282</v>
      </c>
      <c r="B58" s="301"/>
      <c r="C58" s="301"/>
      <c r="D58" s="301"/>
      <c r="E58" s="301"/>
      <c r="F58" s="302"/>
      <c r="G58" s="21">
        <v>49</v>
      </c>
      <c r="H58" s="49">
        <v>45963652</v>
      </c>
      <c r="I58" s="49">
        <v>21826297</v>
      </c>
    </row>
    <row r="59" spans="1:9" ht="28.9" customHeight="1" x14ac:dyDescent="0.2">
      <c r="A59" s="285" t="s">
        <v>283</v>
      </c>
      <c r="B59" s="286"/>
      <c r="C59" s="286"/>
      <c r="D59" s="286"/>
      <c r="E59" s="286"/>
      <c r="F59" s="287"/>
      <c r="G59" s="17">
        <v>50</v>
      </c>
      <c r="H59" s="51">
        <f>H57+H58</f>
        <v>21826297</v>
      </c>
      <c r="I59" s="51">
        <f>I57+I58</f>
        <v>14803613</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rintOptions horizontalCentered="1"/>
  <pageMargins left="0.74803149606299213" right="0.74803149606299213" top="0.98425196850393704" bottom="0.98425196850393704" header="0.51181102362204722" footer="0.51181102362204722"/>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00" workbookViewId="0">
      <selection sqref="A1:I1"/>
    </sheetView>
  </sheetViews>
  <sheetFormatPr defaultRowHeight="12.75" x14ac:dyDescent="0.2"/>
  <cols>
    <col min="1" max="7" width="9.140625" style="2"/>
    <col min="8" max="9" width="20.7109375" style="5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309" t="s">
        <v>284</v>
      </c>
      <c r="B1" s="310"/>
      <c r="C1" s="310"/>
      <c r="D1" s="310"/>
      <c r="E1" s="310"/>
      <c r="F1" s="310"/>
      <c r="G1" s="310"/>
      <c r="H1" s="310"/>
      <c r="I1" s="310"/>
    </row>
    <row r="2" spans="1:9" ht="12.75" customHeight="1" x14ac:dyDescent="0.2">
      <c r="A2" s="311" t="s">
        <v>516</v>
      </c>
      <c r="B2" s="223"/>
      <c r="C2" s="223"/>
      <c r="D2" s="223"/>
      <c r="E2" s="223"/>
      <c r="F2" s="223"/>
      <c r="G2" s="223"/>
      <c r="H2" s="223"/>
      <c r="I2" s="223"/>
    </row>
    <row r="3" spans="1:9" x14ac:dyDescent="0.2">
      <c r="A3" s="313" t="s">
        <v>285</v>
      </c>
      <c r="B3" s="321"/>
      <c r="C3" s="321"/>
      <c r="D3" s="321"/>
      <c r="E3" s="321"/>
      <c r="F3" s="321"/>
      <c r="G3" s="321"/>
      <c r="H3" s="321"/>
      <c r="I3" s="321"/>
    </row>
    <row r="4" spans="1:9" x14ac:dyDescent="0.2">
      <c r="A4" s="312" t="s">
        <v>515</v>
      </c>
      <c r="B4" s="229"/>
      <c r="C4" s="229"/>
      <c r="D4" s="229"/>
      <c r="E4" s="229"/>
      <c r="F4" s="229"/>
      <c r="G4" s="229"/>
      <c r="H4" s="229"/>
      <c r="I4" s="230"/>
    </row>
    <row r="5" spans="1:9" ht="24" thickBot="1" x14ac:dyDescent="0.25">
      <c r="A5" s="315" t="s">
        <v>286</v>
      </c>
      <c r="B5" s="316"/>
      <c r="C5" s="316"/>
      <c r="D5" s="316"/>
      <c r="E5" s="316"/>
      <c r="F5" s="317"/>
      <c r="G5" s="11" t="s">
        <v>287</v>
      </c>
      <c r="H5" s="43" t="s">
        <v>288</v>
      </c>
      <c r="I5" s="43" t="s">
        <v>289</v>
      </c>
    </row>
    <row r="6" spans="1:9" x14ac:dyDescent="0.2">
      <c r="A6" s="318">
        <v>1</v>
      </c>
      <c r="B6" s="319"/>
      <c r="C6" s="319"/>
      <c r="D6" s="319"/>
      <c r="E6" s="319"/>
      <c r="F6" s="320"/>
      <c r="G6" s="13">
        <v>2</v>
      </c>
      <c r="H6" s="19" t="s">
        <v>290</v>
      </c>
      <c r="I6" s="19" t="s">
        <v>291</v>
      </c>
    </row>
    <row r="7" spans="1:9" x14ac:dyDescent="0.2">
      <c r="A7" s="288" t="s">
        <v>292</v>
      </c>
      <c r="B7" s="332"/>
      <c r="C7" s="332"/>
      <c r="D7" s="332"/>
      <c r="E7" s="332"/>
      <c r="F7" s="332"/>
      <c r="G7" s="332"/>
      <c r="H7" s="332"/>
      <c r="I7" s="333"/>
    </row>
    <row r="8" spans="1:9" x14ac:dyDescent="0.2">
      <c r="A8" s="334" t="s">
        <v>293</v>
      </c>
      <c r="B8" s="334"/>
      <c r="C8" s="334"/>
      <c r="D8" s="334"/>
      <c r="E8" s="334"/>
      <c r="F8" s="334"/>
      <c r="G8" s="14">
        <v>1</v>
      </c>
      <c r="H8" s="48">
        <v>0</v>
      </c>
      <c r="I8" s="48">
        <v>0</v>
      </c>
    </row>
    <row r="9" spans="1:9" x14ac:dyDescent="0.2">
      <c r="A9" s="327" t="s">
        <v>294</v>
      </c>
      <c r="B9" s="327"/>
      <c r="C9" s="327"/>
      <c r="D9" s="327"/>
      <c r="E9" s="327"/>
      <c r="F9" s="327"/>
      <c r="G9" s="15">
        <v>2</v>
      </c>
      <c r="H9" s="48">
        <v>0</v>
      </c>
      <c r="I9" s="48">
        <v>0</v>
      </c>
    </row>
    <row r="10" spans="1:9" x14ac:dyDescent="0.2">
      <c r="A10" s="327" t="s">
        <v>295</v>
      </c>
      <c r="B10" s="327"/>
      <c r="C10" s="327"/>
      <c r="D10" s="327"/>
      <c r="E10" s="327"/>
      <c r="F10" s="327"/>
      <c r="G10" s="15">
        <v>3</v>
      </c>
      <c r="H10" s="48">
        <v>0</v>
      </c>
      <c r="I10" s="48">
        <v>0</v>
      </c>
    </row>
    <row r="11" spans="1:9" x14ac:dyDescent="0.2">
      <c r="A11" s="327" t="s">
        <v>296</v>
      </c>
      <c r="B11" s="327"/>
      <c r="C11" s="327"/>
      <c r="D11" s="327"/>
      <c r="E11" s="327"/>
      <c r="F11" s="327"/>
      <c r="G11" s="15">
        <v>4</v>
      </c>
      <c r="H11" s="48">
        <v>0</v>
      </c>
      <c r="I11" s="48">
        <v>0</v>
      </c>
    </row>
    <row r="12" spans="1:9" x14ac:dyDescent="0.2">
      <c r="A12" s="327" t="s">
        <v>410</v>
      </c>
      <c r="B12" s="327"/>
      <c r="C12" s="327"/>
      <c r="D12" s="327"/>
      <c r="E12" s="327"/>
      <c r="F12" s="327"/>
      <c r="G12" s="15">
        <v>5</v>
      </c>
      <c r="H12" s="48">
        <v>0</v>
      </c>
      <c r="I12" s="48">
        <v>0</v>
      </c>
    </row>
    <row r="13" spans="1:9" x14ac:dyDescent="0.2">
      <c r="A13" s="324" t="s">
        <v>411</v>
      </c>
      <c r="B13" s="324"/>
      <c r="C13" s="324"/>
      <c r="D13" s="324"/>
      <c r="E13" s="324"/>
      <c r="F13" s="324"/>
      <c r="G13" s="16">
        <v>6</v>
      </c>
      <c r="H13" s="50">
        <f>SUM(H8:H12)</f>
        <v>0</v>
      </c>
      <c r="I13" s="50">
        <f>SUM(I8:I12)</f>
        <v>0</v>
      </c>
    </row>
    <row r="14" spans="1:9" x14ac:dyDescent="0.2">
      <c r="A14" s="327" t="s">
        <v>412</v>
      </c>
      <c r="B14" s="327"/>
      <c r="C14" s="327"/>
      <c r="D14" s="327"/>
      <c r="E14" s="327"/>
      <c r="F14" s="327"/>
      <c r="G14" s="15">
        <v>7</v>
      </c>
      <c r="H14" s="48">
        <v>0</v>
      </c>
      <c r="I14" s="48">
        <v>0</v>
      </c>
    </row>
    <row r="15" spans="1:9" x14ac:dyDescent="0.2">
      <c r="A15" s="327" t="s">
        <v>413</v>
      </c>
      <c r="B15" s="327"/>
      <c r="C15" s="327"/>
      <c r="D15" s="327"/>
      <c r="E15" s="327"/>
      <c r="F15" s="327"/>
      <c r="G15" s="15">
        <v>8</v>
      </c>
      <c r="H15" s="48">
        <v>0</v>
      </c>
      <c r="I15" s="48">
        <v>0</v>
      </c>
    </row>
    <row r="16" spans="1:9" x14ac:dyDescent="0.2">
      <c r="A16" s="327" t="s">
        <v>415</v>
      </c>
      <c r="B16" s="327"/>
      <c r="C16" s="327"/>
      <c r="D16" s="327"/>
      <c r="E16" s="327"/>
      <c r="F16" s="327"/>
      <c r="G16" s="15">
        <v>9</v>
      </c>
      <c r="H16" s="48">
        <v>0</v>
      </c>
      <c r="I16" s="48">
        <v>0</v>
      </c>
    </row>
    <row r="17" spans="1:9" x14ac:dyDescent="0.2">
      <c r="A17" s="327" t="s">
        <v>416</v>
      </c>
      <c r="B17" s="327"/>
      <c r="C17" s="327"/>
      <c r="D17" s="327"/>
      <c r="E17" s="327"/>
      <c r="F17" s="327"/>
      <c r="G17" s="15">
        <v>10</v>
      </c>
      <c r="H17" s="48">
        <v>0</v>
      </c>
      <c r="I17" s="48">
        <v>0</v>
      </c>
    </row>
    <row r="18" spans="1:9" x14ac:dyDescent="0.2">
      <c r="A18" s="327" t="s">
        <v>417</v>
      </c>
      <c r="B18" s="327"/>
      <c r="C18" s="327"/>
      <c r="D18" s="327"/>
      <c r="E18" s="327"/>
      <c r="F18" s="327"/>
      <c r="G18" s="15">
        <v>11</v>
      </c>
      <c r="H18" s="48">
        <v>0</v>
      </c>
      <c r="I18" s="48">
        <v>0</v>
      </c>
    </row>
    <row r="19" spans="1:9" x14ac:dyDescent="0.2">
      <c r="A19" s="327" t="s">
        <v>418</v>
      </c>
      <c r="B19" s="327"/>
      <c r="C19" s="327"/>
      <c r="D19" s="327"/>
      <c r="E19" s="327"/>
      <c r="F19" s="327"/>
      <c r="G19" s="15">
        <v>12</v>
      </c>
      <c r="H19" s="48">
        <v>0</v>
      </c>
      <c r="I19" s="48">
        <v>0</v>
      </c>
    </row>
    <row r="20" spans="1:9" ht="25.9" customHeight="1" x14ac:dyDescent="0.2">
      <c r="A20" s="330" t="s">
        <v>419</v>
      </c>
      <c r="B20" s="331"/>
      <c r="C20" s="331"/>
      <c r="D20" s="331"/>
      <c r="E20" s="331"/>
      <c r="F20" s="331"/>
      <c r="G20" s="17">
        <v>13</v>
      </c>
      <c r="H20" s="51">
        <f>H13+H14+H15+H16+H17+H18+H19</f>
        <v>0</v>
      </c>
      <c r="I20" s="51">
        <f>I13+I14+I15+I16+I17+I18+I19</f>
        <v>0</v>
      </c>
    </row>
    <row r="21" spans="1:9" ht="25.9" customHeight="1" x14ac:dyDescent="0.2">
      <c r="A21" s="330" t="s">
        <v>420</v>
      </c>
      <c r="B21" s="331"/>
      <c r="C21" s="331"/>
      <c r="D21" s="331"/>
      <c r="E21" s="331"/>
      <c r="F21" s="331"/>
      <c r="G21" s="17">
        <v>14</v>
      </c>
      <c r="H21" s="51">
        <f>H13+H20</f>
        <v>0</v>
      </c>
      <c r="I21" s="51">
        <f>I13+I20</f>
        <v>0</v>
      </c>
    </row>
    <row r="22" spans="1:9" x14ac:dyDescent="0.2">
      <c r="A22" s="288" t="s">
        <v>297</v>
      </c>
      <c r="B22" s="332"/>
      <c r="C22" s="332"/>
      <c r="D22" s="332"/>
      <c r="E22" s="332"/>
      <c r="F22" s="332"/>
      <c r="G22" s="332"/>
      <c r="H22" s="332"/>
      <c r="I22" s="333"/>
    </row>
    <row r="23" spans="1:9" ht="26.45" customHeight="1" x14ac:dyDescent="0.2">
      <c r="A23" s="334" t="s">
        <v>414</v>
      </c>
      <c r="B23" s="334"/>
      <c r="C23" s="334"/>
      <c r="D23" s="334"/>
      <c r="E23" s="334"/>
      <c r="F23" s="334"/>
      <c r="G23" s="14">
        <v>15</v>
      </c>
      <c r="H23" s="48">
        <v>0</v>
      </c>
      <c r="I23" s="48">
        <v>0</v>
      </c>
    </row>
    <row r="24" spans="1:9" x14ac:dyDescent="0.2">
      <c r="A24" s="327" t="s">
        <v>298</v>
      </c>
      <c r="B24" s="327"/>
      <c r="C24" s="327"/>
      <c r="D24" s="327"/>
      <c r="E24" s="327"/>
      <c r="F24" s="327"/>
      <c r="G24" s="14">
        <v>16</v>
      </c>
      <c r="H24" s="48">
        <v>0</v>
      </c>
      <c r="I24" s="48">
        <v>0</v>
      </c>
    </row>
    <row r="25" spans="1:9" x14ac:dyDescent="0.2">
      <c r="A25" s="327" t="s">
        <v>299</v>
      </c>
      <c r="B25" s="327"/>
      <c r="C25" s="327"/>
      <c r="D25" s="327"/>
      <c r="E25" s="327"/>
      <c r="F25" s="327"/>
      <c r="G25" s="14">
        <v>17</v>
      </c>
      <c r="H25" s="48">
        <v>0</v>
      </c>
      <c r="I25" s="48">
        <v>0</v>
      </c>
    </row>
    <row r="26" spans="1:9" x14ac:dyDescent="0.2">
      <c r="A26" s="327" t="s">
        <v>300</v>
      </c>
      <c r="B26" s="327"/>
      <c r="C26" s="327"/>
      <c r="D26" s="327"/>
      <c r="E26" s="327"/>
      <c r="F26" s="327"/>
      <c r="G26" s="14">
        <v>18</v>
      </c>
      <c r="H26" s="48">
        <v>0</v>
      </c>
      <c r="I26" s="48">
        <v>0</v>
      </c>
    </row>
    <row r="27" spans="1:9" x14ac:dyDescent="0.2">
      <c r="A27" s="327" t="s">
        <v>301</v>
      </c>
      <c r="B27" s="327"/>
      <c r="C27" s="327"/>
      <c r="D27" s="327"/>
      <c r="E27" s="327"/>
      <c r="F27" s="327"/>
      <c r="G27" s="14">
        <v>19</v>
      </c>
      <c r="H27" s="48">
        <v>0</v>
      </c>
      <c r="I27" s="48">
        <v>0</v>
      </c>
    </row>
    <row r="28" spans="1:9" x14ac:dyDescent="0.2">
      <c r="A28" s="327" t="s">
        <v>302</v>
      </c>
      <c r="B28" s="327"/>
      <c r="C28" s="327"/>
      <c r="D28" s="327"/>
      <c r="E28" s="327"/>
      <c r="F28" s="327"/>
      <c r="G28" s="14">
        <v>20</v>
      </c>
      <c r="H28" s="48">
        <v>0</v>
      </c>
      <c r="I28" s="48">
        <v>0</v>
      </c>
    </row>
    <row r="29" spans="1:9" ht="25.15" customHeight="1" x14ac:dyDescent="0.2">
      <c r="A29" s="324" t="s">
        <v>421</v>
      </c>
      <c r="B29" s="324"/>
      <c r="C29" s="324"/>
      <c r="D29" s="324"/>
      <c r="E29" s="324"/>
      <c r="F29" s="324"/>
      <c r="G29" s="16">
        <v>21</v>
      </c>
      <c r="H29" s="50">
        <f>SUM(H24:H28)</f>
        <v>0</v>
      </c>
      <c r="I29" s="50">
        <f>SUM(I23:I28)</f>
        <v>0</v>
      </c>
    </row>
    <row r="30" spans="1:9" ht="21" customHeight="1" x14ac:dyDescent="0.2">
      <c r="A30" s="327" t="s">
        <v>303</v>
      </c>
      <c r="B30" s="327"/>
      <c r="C30" s="327"/>
      <c r="D30" s="327"/>
      <c r="E30" s="327"/>
      <c r="F30" s="327"/>
      <c r="G30" s="15">
        <v>22</v>
      </c>
      <c r="H30" s="48">
        <v>0</v>
      </c>
      <c r="I30" s="48">
        <v>0</v>
      </c>
    </row>
    <row r="31" spans="1:9" x14ac:dyDescent="0.2">
      <c r="A31" s="327" t="s">
        <v>304</v>
      </c>
      <c r="B31" s="327"/>
      <c r="C31" s="327"/>
      <c r="D31" s="327"/>
      <c r="E31" s="327"/>
      <c r="F31" s="327"/>
      <c r="G31" s="15">
        <v>23</v>
      </c>
      <c r="H31" s="48">
        <v>0</v>
      </c>
      <c r="I31" s="48">
        <v>0</v>
      </c>
    </row>
    <row r="32" spans="1:9" x14ac:dyDescent="0.2">
      <c r="A32" s="327" t="s">
        <v>305</v>
      </c>
      <c r="B32" s="327"/>
      <c r="C32" s="327"/>
      <c r="D32" s="327"/>
      <c r="E32" s="327"/>
      <c r="F32" s="327"/>
      <c r="G32" s="15">
        <v>24</v>
      </c>
      <c r="H32" s="48">
        <v>0</v>
      </c>
      <c r="I32" s="48">
        <v>0</v>
      </c>
    </row>
    <row r="33" spans="1:9" x14ac:dyDescent="0.2">
      <c r="A33" s="327" t="s">
        <v>306</v>
      </c>
      <c r="B33" s="327"/>
      <c r="C33" s="327"/>
      <c r="D33" s="327"/>
      <c r="E33" s="327"/>
      <c r="F33" s="327"/>
      <c r="G33" s="15">
        <v>25</v>
      </c>
      <c r="H33" s="48">
        <v>0</v>
      </c>
      <c r="I33" s="48">
        <v>0</v>
      </c>
    </row>
    <row r="34" spans="1:9" x14ac:dyDescent="0.2">
      <c r="A34" s="327" t="s">
        <v>307</v>
      </c>
      <c r="B34" s="327"/>
      <c r="C34" s="327"/>
      <c r="D34" s="327"/>
      <c r="E34" s="327"/>
      <c r="F34" s="327"/>
      <c r="G34" s="15">
        <v>26</v>
      </c>
      <c r="H34" s="48">
        <v>0</v>
      </c>
      <c r="I34" s="48">
        <v>0</v>
      </c>
    </row>
    <row r="35" spans="1:9" ht="28.9" customHeight="1" x14ac:dyDescent="0.2">
      <c r="A35" s="324" t="s">
        <v>422</v>
      </c>
      <c r="B35" s="324"/>
      <c r="C35" s="324"/>
      <c r="D35" s="324"/>
      <c r="E35" s="324"/>
      <c r="F35" s="324"/>
      <c r="G35" s="16">
        <v>27</v>
      </c>
      <c r="H35" s="50">
        <f>SUM(H30:H34)</f>
        <v>0</v>
      </c>
      <c r="I35" s="50">
        <f>SUM(I30:I34)</f>
        <v>0</v>
      </c>
    </row>
    <row r="36" spans="1:9" ht="26.45" customHeight="1" x14ac:dyDescent="0.2">
      <c r="A36" s="330" t="s">
        <v>423</v>
      </c>
      <c r="B36" s="331"/>
      <c r="C36" s="331"/>
      <c r="D36" s="331"/>
      <c r="E36" s="331"/>
      <c r="F36" s="331"/>
      <c r="G36" s="17">
        <v>28</v>
      </c>
      <c r="H36" s="51">
        <f>H29+H35</f>
        <v>0</v>
      </c>
      <c r="I36" s="51">
        <f>I29+I35</f>
        <v>0</v>
      </c>
    </row>
    <row r="37" spans="1:9" x14ac:dyDescent="0.2">
      <c r="A37" s="288" t="s">
        <v>308</v>
      </c>
      <c r="B37" s="332"/>
      <c r="C37" s="332"/>
      <c r="D37" s="332"/>
      <c r="E37" s="332"/>
      <c r="F37" s="332"/>
      <c r="G37" s="332">
        <v>0</v>
      </c>
      <c r="H37" s="332"/>
      <c r="I37" s="333"/>
    </row>
    <row r="38" spans="1:9" x14ac:dyDescent="0.2">
      <c r="A38" s="335" t="s">
        <v>309</v>
      </c>
      <c r="B38" s="335"/>
      <c r="C38" s="335"/>
      <c r="D38" s="335"/>
      <c r="E38" s="335"/>
      <c r="F38" s="335"/>
      <c r="G38" s="14">
        <v>29</v>
      </c>
      <c r="H38" s="48">
        <v>0</v>
      </c>
      <c r="I38" s="48">
        <v>0</v>
      </c>
    </row>
    <row r="39" spans="1:9" ht="21.6" customHeight="1" x14ac:dyDescent="0.2">
      <c r="A39" s="195" t="s">
        <v>310</v>
      </c>
      <c r="B39" s="195"/>
      <c r="C39" s="195"/>
      <c r="D39" s="195"/>
      <c r="E39" s="195"/>
      <c r="F39" s="195"/>
      <c r="G39" s="14">
        <v>30</v>
      </c>
      <c r="H39" s="48">
        <v>0</v>
      </c>
      <c r="I39" s="48">
        <v>0</v>
      </c>
    </row>
    <row r="40" spans="1:9" x14ac:dyDescent="0.2">
      <c r="A40" s="195" t="s">
        <v>311</v>
      </c>
      <c r="B40" s="195"/>
      <c r="C40" s="195"/>
      <c r="D40" s="195"/>
      <c r="E40" s="195"/>
      <c r="F40" s="195"/>
      <c r="G40" s="14">
        <v>31</v>
      </c>
      <c r="H40" s="48">
        <v>0</v>
      </c>
      <c r="I40" s="48">
        <v>0</v>
      </c>
    </row>
    <row r="41" spans="1:9" x14ac:dyDescent="0.2">
      <c r="A41" s="195" t="s">
        <v>312</v>
      </c>
      <c r="B41" s="195"/>
      <c r="C41" s="195"/>
      <c r="D41" s="195"/>
      <c r="E41" s="195"/>
      <c r="F41" s="195"/>
      <c r="G41" s="14">
        <v>32</v>
      </c>
      <c r="H41" s="48">
        <v>0</v>
      </c>
      <c r="I41" s="48">
        <v>0</v>
      </c>
    </row>
    <row r="42" spans="1:9" ht="26.45" customHeight="1" x14ac:dyDescent="0.2">
      <c r="A42" s="324" t="s">
        <v>424</v>
      </c>
      <c r="B42" s="324"/>
      <c r="C42" s="324"/>
      <c r="D42" s="324"/>
      <c r="E42" s="324"/>
      <c r="F42" s="324"/>
      <c r="G42" s="16">
        <v>33</v>
      </c>
      <c r="H42" s="50">
        <f>H41+H40+H39+H38</f>
        <v>0</v>
      </c>
      <c r="I42" s="50">
        <f>I41+I40+I39+I38</f>
        <v>0</v>
      </c>
    </row>
    <row r="43" spans="1:9" ht="22.9" customHeight="1" x14ac:dyDescent="0.2">
      <c r="A43" s="195" t="s">
        <v>313</v>
      </c>
      <c r="B43" s="195"/>
      <c r="C43" s="195"/>
      <c r="D43" s="195"/>
      <c r="E43" s="195"/>
      <c r="F43" s="195"/>
      <c r="G43" s="15">
        <v>34</v>
      </c>
      <c r="H43" s="48">
        <v>0</v>
      </c>
      <c r="I43" s="48">
        <v>0</v>
      </c>
    </row>
    <row r="44" spans="1:9" x14ac:dyDescent="0.2">
      <c r="A44" s="195" t="s">
        <v>314</v>
      </c>
      <c r="B44" s="195"/>
      <c r="C44" s="195"/>
      <c r="D44" s="195"/>
      <c r="E44" s="195"/>
      <c r="F44" s="195"/>
      <c r="G44" s="15">
        <v>35</v>
      </c>
      <c r="H44" s="48">
        <v>0</v>
      </c>
      <c r="I44" s="48">
        <v>0</v>
      </c>
    </row>
    <row r="45" spans="1:9" x14ac:dyDescent="0.2">
      <c r="A45" s="195" t="s">
        <v>315</v>
      </c>
      <c r="B45" s="195"/>
      <c r="C45" s="195"/>
      <c r="D45" s="195"/>
      <c r="E45" s="195"/>
      <c r="F45" s="195"/>
      <c r="G45" s="15">
        <v>36</v>
      </c>
      <c r="H45" s="48">
        <v>0</v>
      </c>
      <c r="I45" s="48">
        <v>0</v>
      </c>
    </row>
    <row r="46" spans="1:9" ht="25.15" customHeight="1" x14ac:dyDescent="0.2">
      <c r="A46" s="195" t="s">
        <v>316</v>
      </c>
      <c r="B46" s="195"/>
      <c r="C46" s="195"/>
      <c r="D46" s="195"/>
      <c r="E46" s="195"/>
      <c r="F46" s="195"/>
      <c r="G46" s="15">
        <v>37</v>
      </c>
      <c r="H46" s="48">
        <v>0</v>
      </c>
      <c r="I46" s="48">
        <v>0</v>
      </c>
    </row>
    <row r="47" spans="1:9" x14ac:dyDescent="0.2">
      <c r="A47" s="195" t="s">
        <v>317</v>
      </c>
      <c r="B47" s="195"/>
      <c r="C47" s="195"/>
      <c r="D47" s="195"/>
      <c r="E47" s="195"/>
      <c r="F47" s="195"/>
      <c r="G47" s="15">
        <v>38</v>
      </c>
      <c r="H47" s="48">
        <v>0</v>
      </c>
      <c r="I47" s="48">
        <v>0</v>
      </c>
    </row>
    <row r="48" spans="1:9" ht="25.15" customHeight="1" x14ac:dyDescent="0.2">
      <c r="A48" s="324" t="s">
        <v>425</v>
      </c>
      <c r="B48" s="324"/>
      <c r="C48" s="324"/>
      <c r="D48" s="324"/>
      <c r="E48" s="324"/>
      <c r="F48" s="324"/>
      <c r="G48" s="16">
        <v>39</v>
      </c>
      <c r="H48" s="50">
        <f>H47+H46+H45+H44+H43</f>
        <v>0</v>
      </c>
      <c r="I48" s="50">
        <f>I47+I46+I45+I44+I43</f>
        <v>0</v>
      </c>
    </row>
    <row r="49" spans="1:9" ht="28.15" customHeight="1" x14ac:dyDescent="0.2">
      <c r="A49" s="325" t="s">
        <v>426</v>
      </c>
      <c r="B49" s="326"/>
      <c r="C49" s="326"/>
      <c r="D49" s="326"/>
      <c r="E49" s="326"/>
      <c r="F49" s="326"/>
      <c r="G49" s="16">
        <v>40</v>
      </c>
      <c r="H49" s="50">
        <f>H48+H42</f>
        <v>0</v>
      </c>
      <c r="I49" s="50">
        <f>I48+I42</f>
        <v>0</v>
      </c>
    </row>
    <row r="50" spans="1:9" x14ac:dyDescent="0.2">
      <c r="A50" s="327" t="s">
        <v>318</v>
      </c>
      <c r="B50" s="327"/>
      <c r="C50" s="327"/>
      <c r="D50" s="327"/>
      <c r="E50" s="327"/>
      <c r="F50" s="327"/>
      <c r="G50" s="15">
        <v>41</v>
      </c>
      <c r="H50" s="48">
        <v>0</v>
      </c>
      <c r="I50" s="48">
        <v>0</v>
      </c>
    </row>
    <row r="51" spans="1:9" ht="24.6" customHeight="1" x14ac:dyDescent="0.2">
      <c r="A51" s="325" t="s">
        <v>427</v>
      </c>
      <c r="B51" s="326"/>
      <c r="C51" s="326"/>
      <c r="D51" s="326"/>
      <c r="E51" s="326"/>
      <c r="F51" s="326"/>
      <c r="G51" s="16">
        <v>42</v>
      </c>
      <c r="H51" s="50">
        <f>H21+H36+H49+H50</f>
        <v>0</v>
      </c>
      <c r="I51" s="50">
        <f>I21+I36+I49+I50</f>
        <v>0</v>
      </c>
    </row>
    <row r="52" spans="1:9" ht="23.45" customHeight="1" x14ac:dyDescent="0.2">
      <c r="A52" s="328" t="s">
        <v>428</v>
      </c>
      <c r="B52" s="329"/>
      <c r="C52" s="329"/>
      <c r="D52" s="329"/>
      <c r="E52" s="329"/>
      <c r="F52" s="329"/>
      <c r="G52" s="15">
        <v>43</v>
      </c>
      <c r="H52" s="48">
        <v>0</v>
      </c>
      <c r="I52" s="48">
        <v>0</v>
      </c>
    </row>
    <row r="53" spans="1:9" ht="28.9" customHeight="1" x14ac:dyDescent="0.2">
      <c r="A53" s="322" t="s">
        <v>429</v>
      </c>
      <c r="B53" s="323"/>
      <c r="C53" s="323"/>
      <c r="D53" s="323"/>
      <c r="E53" s="323"/>
      <c r="F53" s="323"/>
      <c r="G53" s="18">
        <v>44</v>
      </c>
      <c r="H53" s="60">
        <f>H52+H51</f>
        <v>0</v>
      </c>
      <c r="I53" s="60">
        <f>I52+I51</f>
        <v>0</v>
      </c>
    </row>
  </sheetData>
  <sheetProtection algorithmName="SHA-512" hashValue="1YPYm3aciI+KiPDkjW/D/D9NQIxjv5vrw3xa+u25ByJo8WcCS94qRmZd/zPVVGVAl2RQlKZjGtiNO6AX5soJog==" saltValue="s1LDkWhO4GVF8qaB/63aCQ=="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15:I21 H49:I51" xr:uid="{00000000-0002-0000-0400-000003000000}">
      <formula1>999999999999</formula1>
    </dataValidation>
    <dataValidation type="whole" operator="lessThanOrEqual" allowBlank="1" showInputMessage="1" showErrorMessage="1" errorTitle="Incorrect entry" error="You can enter only negative whole numbers or a zero" sqref="H12:I12 H14:I14 H30:I32 H34:I35 H43:I48" xr:uid="{00000000-0002-0000-0400-000004000000}">
      <formula1>0</formula1>
    </dataValidation>
    <dataValidation type="whole" operator="greaterThanOrEqual" allowBlank="1" showInputMessage="1" showErrorMessage="1" errorTitle="Incorrect entry" error="You can enter only positive whole numbers" sqref="H8:I11 H38:I42 H52:I53 H24:H28 H29:I29 I23:I28" xr:uid="{00000000-0002-0000-0400-000005000000}">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topLeftCell="D1" zoomScale="85" zoomScaleNormal="85" zoomScaleSheetLayoutView="100" workbookViewId="0">
      <selection sqref="A1:J1"/>
    </sheetView>
  </sheetViews>
  <sheetFormatPr defaultRowHeight="12.75" x14ac:dyDescent="0.2"/>
  <cols>
    <col min="1" max="4" width="9.140625" style="2"/>
    <col min="5" max="5" width="10.140625" style="2" bestFit="1" customWidth="1"/>
    <col min="6" max="6" width="9.140625" style="2"/>
    <col min="7" max="7" width="10.140625" style="2" bestFit="1" customWidth="1"/>
    <col min="8" max="25" width="12.7109375" style="52"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56" t="s">
        <v>319</v>
      </c>
      <c r="B1" s="357"/>
      <c r="C1" s="357"/>
      <c r="D1" s="357"/>
      <c r="E1" s="357"/>
      <c r="F1" s="357"/>
      <c r="G1" s="357"/>
      <c r="H1" s="357"/>
      <c r="I1" s="357"/>
      <c r="J1" s="357"/>
      <c r="K1" s="61"/>
    </row>
    <row r="2" spans="1:25" ht="15.75" x14ac:dyDescent="0.2">
      <c r="A2" s="3"/>
      <c r="B2" s="4"/>
      <c r="C2" s="358" t="s">
        <v>320</v>
      </c>
      <c r="D2" s="358"/>
      <c r="E2" s="5">
        <v>44197</v>
      </c>
      <c r="F2" s="6" t="s">
        <v>321</v>
      </c>
      <c r="G2" s="5">
        <v>44561</v>
      </c>
      <c r="H2" s="62"/>
      <c r="I2" s="62"/>
      <c r="J2" s="62"/>
      <c r="K2" s="61"/>
      <c r="X2" s="63" t="s">
        <v>322</v>
      </c>
    </row>
    <row r="3" spans="1:25" ht="13.5" customHeight="1" thickBot="1" x14ac:dyDescent="0.25">
      <c r="A3" s="359" t="s">
        <v>323</v>
      </c>
      <c r="B3" s="360"/>
      <c r="C3" s="360"/>
      <c r="D3" s="360"/>
      <c r="E3" s="360"/>
      <c r="F3" s="360"/>
      <c r="G3" s="363" t="s">
        <v>324</v>
      </c>
      <c r="H3" s="347" t="s">
        <v>325</v>
      </c>
      <c r="I3" s="347"/>
      <c r="J3" s="347"/>
      <c r="K3" s="347"/>
      <c r="L3" s="347"/>
      <c r="M3" s="347"/>
      <c r="N3" s="347"/>
      <c r="O3" s="347"/>
      <c r="P3" s="347"/>
      <c r="Q3" s="347"/>
      <c r="R3" s="347"/>
      <c r="S3" s="347"/>
      <c r="T3" s="347"/>
      <c r="U3" s="347"/>
      <c r="V3" s="347"/>
      <c r="W3" s="347"/>
      <c r="X3" s="347" t="s">
        <v>326</v>
      </c>
      <c r="Y3" s="349" t="s">
        <v>327</v>
      </c>
    </row>
    <row r="4" spans="1:25" ht="90.75" thickBot="1" x14ac:dyDescent="0.25">
      <c r="A4" s="361"/>
      <c r="B4" s="362"/>
      <c r="C4" s="362"/>
      <c r="D4" s="362"/>
      <c r="E4" s="362"/>
      <c r="F4" s="362"/>
      <c r="G4" s="364"/>
      <c r="H4" s="64" t="s">
        <v>328</v>
      </c>
      <c r="I4" s="64" t="s">
        <v>329</v>
      </c>
      <c r="J4" s="64" t="s">
        <v>330</v>
      </c>
      <c r="K4" s="64" t="s">
        <v>331</v>
      </c>
      <c r="L4" s="64" t="s">
        <v>332</v>
      </c>
      <c r="M4" s="64" t="s">
        <v>333</v>
      </c>
      <c r="N4" s="64" t="s">
        <v>334</v>
      </c>
      <c r="O4" s="64" t="s">
        <v>335</v>
      </c>
      <c r="P4" s="103" t="s">
        <v>430</v>
      </c>
      <c r="Q4" s="64" t="s">
        <v>336</v>
      </c>
      <c r="R4" s="64" t="s">
        <v>337</v>
      </c>
      <c r="S4" s="103" t="s">
        <v>432</v>
      </c>
      <c r="T4" s="103" t="s">
        <v>434</v>
      </c>
      <c r="U4" s="64" t="s">
        <v>338</v>
      </c>
      <c r="V4" s="64" t="s">
        <v>339</v>
      </c>
      <c r="W4" s="64" t="s">
        <v>340</v>
      </c>
      <c r="X4" s="348"/>
      <c r="Y4" s="350"/>
    </row>
    <row r="5" spans="1:25" ht="22.5" x14ac:dyDescent="0.2">
      <c r="A5" s="351">
        <v>1</v>
      </c>
      <c r="B5" s="352"/>
      <c r="C5" s="352"/>
      <c r="D5" s="352"/>
      <c r="E5" s="352"/>
      <c r="F5" s="352"/>
      <c r="G5" s="7">
        <v>2</v>
      </c>
      <c r="H5" s="65" t="s">
        <v>341</v>
      </c>
      <c r="I5" s="66" t="s">
        <v>342</v>
      </c>
      <c r="J5" s="65" t="s">
        <v>343</v>
      </c>
      <c r="K5" s="66" t="s">
        <v>344</v>
      </c>
      <c r="L5" s="65" t="s">
        <v>345</v>
      </c>
      <c r="M5" s="66" t="s">
        <v>346</v>
      </c>
      <c r="N5" s="65" t="s">
        <v>347</v>
      </c>
      <c r="O5" s="66" t="s">
        <v>348</v>
      </c>
      <c r="P5" s="65" t="s">
        <v>349</v>
      </c>
      <c r="Q5" s="66" t="s">
        <v>350</v>
      </c>
      <c r="R5" s="65" t="s">
        <v>351</v>
      </c>
      <c r="S5" s="65" t="s">
        <v>431</v>
      </c>
      <c r="T5" s="65" t="s">
        <v>433</v>
      </c>
      <c r="U5" s="65" t="s">
        <v>435</v>
      </c>
      <c r="V5" s="65" t="s">
        <v>436</v>
      </c>
      <c r="W5" s="65" t="s">
        <v>438</v>
      </c>
      <c r="X5" s="65">
        <v>19</v>
      </c>
      <c r="Y5" s="67" t="s">
        <v>437</v>
      </c>
    </row>
    <row r="6" spans="1:25" x14ac:dyDescent="0.2">
      <c r="A6" s="353" t="s">
        <v>352</v>
      </c>
      <c r="B6" s="353"/>
      <c r="C6" s="353"/>
      <c r="D6" s="353"/>
      <c r="E6" s="353"/>
      <c r="F6" s="353"/>
      <c r="G6" s="353"/>
      <c r="H6" s="353"/>
      <c r="I6" s="353"/>
      <c r="J6" s="353"/>
      <c r="K6" s="353"/>
      <c r="L6" s="353"/>
      <c r="M6" s="353"/>
      <c r="N6" s="354"/>
      <c r="O6" s="354"/>
      <c r="P6" s="354"/>
      <c r="Q6" s="354"/>
      <c r="R6" s="354"/>
      <c r="S6" s="354"/>
      <c r="T6" s="354"/>
      <c r="U6" s="354"/>
      <c r="V6" s="354"/>
      <c r="W6" s="354"/>
      <c r="X6" s="354"/>
      <c r="Y6" s="355"/>
    </row>
    <row r="7" spans="1:25" x14ac:dyDescent="0.2">
      <c r="A7" s="345" t="s">
        <v>353</v>
      </c>
      <c r="B7" s="345"/>
      <c r="C7" s="345"/>
      <c r="D7" s="345"/>
      <c r="E7" s="345"/>
      <c r="F7" s="345"/>
      <c r="G7" s="8">
        <v>1</v>
      </c>
      <c r="H7" s="68">
        <v>202769470</v>
      </c>
      <c r="I7" s="68"/>
      <c r="J7" s="68">
        <v>488560</v>
      </c>
      <c r="K7" s="68">
        <v>8963460</v>
      </c>
      <c r="L7" s="68">
        <v>8963460</v>
      </c>
      <c r="M7" s="68"/>
      <c r="N7" s="68">
        <v>36882047</v>
      </c>
      <c r="O7" s="68"/>
      <c r="P7" s="68"/>
      <c r="Q7" s="68"/>
      <c r="R7" s="68"/>
      <c r="S7" s="68"/>
      <c r="T7" s="68"/>
      <c r="U7" s="68"/>
      <c r="V7" s="68">
        <v>26438030</v>
      </c>
      <c r="W7" s="69">
        <f>H7+I7+J7+K7-L7+M7+N7+O7+P7+Q7+R7+U7+V7+S7+T7</f>
        <v>266578107</v>
      </c>
      <c r="X7" s="68">
        <v>895697</v>
      </c>
      <c r="Y7" s="69">
        <f>W7+X7</f>
        <v>267473804</v>
      </c>
    </row>
    <row r="8" spans="1:25" x14ac:dyDescent="0.2">
      <c r="A8" s="338" t="s">
        <v>354</v>
      </c>
      <c r="B8" s="338"/>
      <c r="C8" s="338"/>
      <c r="D8" s="338"/>
      <c r="E8" s="338"/>
      <c r="F8" s="338"/>
      <c r="G8" s="8">
        <v>2</v>
      </c>
      <c r="H8" s="68"/>
      <c r="I8" s="68"/>
      <c r="J8" s="68"/>
      <c r="K8" s="68"/>
      <c r="L8" s="68"/>
      <c r="M8" s="68"/>
      <c r="N8" s="68"/>
      <c r="O8" s="68"/>
      <c r="P8" s="68"/>
      <c r="Q8" s="68"/>
      <c r="R8" s="68"/>
      <c r="S8" s="68"/>
      <c r="T8" s="68"/>
      <c r="U8" s="68"/>
      <c r="V8" s="68"/>
      <c r="W8" s="69">
        <f t="shared" ref="W8:W9" si="0">H8+I8+J8+K8-L8+M8+N8+O8+P8+Q8+R8+U8+V8+S8+T8</f>
        <v>0</v>
      </c>
      <c r="X8" s="68"/>
      <c r="Y8" s="69">
        <f t="shared" ref="Y8:Y9" si="1">W8+X8</f>
        <v>0</v>
      </c>
    </row>
    <row r="9" spans="1:25" x14ac:dyDescent="0.2">
      <c r="A9" s="338" t="s">
        <v>355</v>
      </c>
      <c r="B9" s="338"/>
      <c r="C9" s="338"/>
      <c r="D9" s="338"/>
      <c r="E9" s="338"/>
      <c r="F9" s="338"/>
      <c r="G9" s="8">
        <v>3</v>
      </c>
      <c r="H9" s="68"/>
      <c r="I9" s="68"/>
      <c r="J9" s="68"/>
      <c r="K9" s="68"/>
      <c r="L9" s="68"/>
      <c r="M9" s="68"/>
      <c r="N9" s="68"/>
      <c r="O9" s="68"/>
      <c r="P9" s="68"/>
      <c r="Q9" s="68"/>
      <c r="R9" s="68"/>
      <c r="S9" s="68"/>
      <c r="T9" s="68"/>
      <c r="U9" s="68"/>
      <c r="V9" s="68"/>
      <c r="W9" s="69">
        <f t="shared" si="0"/>
        <v>0</v>
      </c>
      <c r="X9" s="68"/>
      <c r="Y9" s="69">
        <f t="shared" si="1"/>
        <v>0</v>
      </c>
    </row>
    <row r="10" spans="1:25" ht="22.5" customHeight="1" x14ac:dyDescent="0.2">
      <c r="A10" s="346" t="s">
        <v>356</v>
      </c>
      <c r="B10" s="346"/>
      <c r="C10" s="346"/>
      <c r="D10" s="346"/>
      <c r="E10" s="346"/>
      <c r="F10" s="346"/>
      <c r="G10" s="9">
        <v>4</v>
      </c>
      <c r="H10" s="70">
        <f>H7+H8+H9</f>
        <v>202769470</v>
      </c>
      <c r="I10" s="70">
        <f t="shared" ref="I10:Y10" si="2">I7+I8+I9</f>
        <v>0</v>
      </c>
      <c r="J10" s="70">
        <f t="shared" si="2"/>
        <v>488560</v>
      </c>
      <c r="K10" s="70">
        <f t="shared" si="2"/>
        <v>8963460</v>
      </c>
      <c r="L10" s="70">
        <f t="shared" si="2"/>
        <v>8963460</v>
      </c>
      <c r="M10" s="70">
        <f t="shared" si="2"/>
        <v>0</v>
      </c>
      <c r="N10" s="70">
        <f t="shared" si="2"/>
        <v>36882047</v>
      </c>
      <c r="O10" s="70">
        <f t="shared" si="2"/>
        <v>0</v>
      </c>
      <c r="P10" s="70">
        <f t="shared" si="2"/>
        <v>0</v>
      </c>
      <c r="Q10" s="70">
        <f t="shared" si="2"/>
        <v>0</v>
      </c>
      <c r="R10" s="70">
        <f t="shared" si="2"/>
        <v>0</v>
      </c>
      <c r="S10" s="70">
        <f t="shared" si="2"/>
        <v>0</v>
      </c>
      <c r="T10" s="70">
        <f t="shared" si="2"/>
        <v>0</v>
      </c>
      <c r="U10" s="70">
        <f t="shared" si="2"/>
        <v>0</v>
      </c>
      <c r="V10" s="70">
        <f t="shared" si="2"/>
        <v>26438030</v>
      </c>
      <c r="W10" s="70">
        <f t="shared" si="2"/>
        <v>266578107</v>
      </c>
      <c r="X10" s="70">
        <f t="shared" si="2"/>
        <v>895697</v>
      </c>
      <c r="Y10" s="70">
        <f t="shared" si="2"/>
        <v>267473804</v>
      </c>
    </row>
    <row r="11" spans="1:25" x14ac:dyDescent="0.2">
      <c r="A11" s="338" t="s">
        <v>357</v>
      </c>
      <c r="B11" s="338"/>
      <c r="C11" s="338"/>
      <c r="D11" s="338"/>
      <c r="E11" s="338"/>
      <c r="F11" s="338"/>
      <c r="G11" s="8">
        <v>5</v>
      </c>
      <c r="H11" s="72">
        <v>0</v>
      </c>
      <c r="I11" s="72">
        <v>0</v>
      </c>
      <c r="J11" s="72">
        <v>0</v>
      </c>
      <c r="K11" s="72">
        <v>0</v>
      </c>
      <c r="L11" s="72">
        <v>0</v>
      </c>
      <c r="M11" s="72">
        <v>0</v>
      </c>
      <c r="N11" s="72">
        <v>0</v>
      </c>
      <c r="O11" s="72">
        <v>0</v>
      </c>
      <c r="P11" s="72">
        <v>0</v>
      </c>
      <c r="Q11" s="72">
        <v>0</v>
      </c>
      <c r="R11" s="72">
        <v>0</v>
      </c>
      <c r="S11" s="72"/>
      <c r="T11" s="72"/>
      <c r="U11" s="72">
        <v>0</v>
      </c>
      <c r="V11" s="68">
        <v>-59260408</v>
      </c>
      <c r="W11" s="69">
        <f t="shared" ref="W11:W29" si="3">H11+I11+J11+K11-L11+M11+N11+O11+P11+Q11+R11+U11+V11+S11+T11</f>
        <v>-59260408</v>
      </c>
      <c r="X11" s="68">
        <v>16311</v>
      </c>
      <c r="Y11" s="69">
        <f t="shared" ref="Y11:Y29" si="4">W11+X11</f>
        <v>-59244097</v>
      </c>
    </row>
    <row r="12" spans="1:25" x14ac:dyDescent="0.2">
      <c r="A12" s="338" t="s">
        <v>358</v>
      </c>
      <c r="B12" s="338"/>
      <c r="C12" s="338"/>
      <c r="D12" s="338"/>
      <c r="E12" s="338"/>
      <c r="F12" s="338"/>
      <c r="G12" s="8">
        <v>6</v>
      </c>
      <c r="H12" s="72">
        <v>0</v>
      </c>
      <c r="I12" s="72">
        <v>0</v>
      </c>
      <c r="J12" s="72">
        <v>0</v>
      </c>
      <c r="K12" s="72">
        <v>0</v>
      </c>
      <c r="L12" s="72">
        <v>0</v>
      </c>
      <c r="M12" s="72">
        <v>0</v>
      </c>
      <c r="N12" s="68">
        <v>2363007</v>
      </c>
      <c r="O12" s="72">
        <v>0</v>
      </c>
      <c r="P12" s="72">
        <v>0</v>
      </c>
      <c r="Q12" s="72">
        <v>0</v>
      </c>
      <c r="R12" s="72">
        <v>0</v>
      </c>
      <c r="S12" s="72"/>
      <c r="T12" s="72"/>
      <c r="U12" s="72">
        <v>0</v>
      </c>
      <c r="V12" s="72">
        <v>0</v>
      </c>
      <c r="W12" s="69">
        <f t="shared" si="3"/>
        <v>2363007</v>
      </c>
      <c r="X12" s="68"/>
      <c r="Y12" s="69">
        <f t="shared" si="4"/>
        <v>2363007</v>
      </c>
    </row>
    <row r="13" spans="1:25" ht="26.25" customHeight="1" x14ac:dyDescent="0.2">
      <c r="A13" s="338" t="s">
        <v>359</v>
      </c>
      <c r="B13" s="338"/>
      <c r="C13" s="338"/>
      <c r="D13" s="338"/>
      <c r="E13" s="338"/>
      <c r="F13" s="338"/>
      <c r="G13" s="8">
        <v>7</v>
      </c>
      <c r="H13" s="72">
        <v>0</v>
      </c>
      <c r="I13" s="72">
        <v>0</v>
      </c>
      <c r="J13" s="72">
        <v>0</v>
      </c>
      <c r="K13" s="72">
        <v>0</v>
      </c>
      <c r="L13" s="72">
        <v>0</v>
      </c>
      <c r="M13" s="72">
        <v>0</v>
      </c>
      <c r="N13" s="72">
        <v>0</v>
      </c>
      <c r="O13" s="68"/>
      <c r="P13" s="72">
        <v>0</v>
      </c>
      <c r="Q13" s="72">
        <v>0</v>
      </c>
      <c r="R13" s="72">
        <v>0</v>
      </c>
      <c r="S13" s="72"/>
      <c r="T13" s="72"/>
      <c r="U13" s="68"/>
      <c r="V13" s="68"/>
      <c r="W13" s="69">
        <f t="shared" si="3"/>
        <v>0</v>
      </c>
      <c r="X13" s="68"/>
      <c r="Y13" s="69">
        <f t="shared" si="4"/>
        <v>0</v>
      </c>
    </row>
    <row r="14" spans="1:25" ht="29.25" customHeight="1" x14ac:dyDescent="0.2">
      <c r="A14" s="338" t="s">
        <v>439</v>
      </c>
      <c r="B14" s="338"/>
      <c r="C14" s="338"/>
      <c r="D14" s="338"/>
      <c r="E14" s="338"/>
      <c r="F14" s="338"/>
      <c r="G14" s="8">
        <v>8</v>
      </c>
      <c r="H14" s="72">
        <v>0</v>
      </c>
      <c r="I14" s="72">
        <v>0</v>
      </c>
      <c r="J14" s="72">
        <v>0</v>
      </c>
      <c r="K14" s="72">
        <v>0</v>
      </c>
      <c r="L14" s="72">
        <v>0</v>
      </c>
      <c r="M14" s="72">
        <v>0</v>
      </c>
      <c r="N14" s="72">
        <v>0</v>
      </c>
      <c r="O14" s="72">
        <v>0</v>
      </c>
      <c r="P14" s="68"/>
      <c r="Q14" s="72">
        <v>0</v>
      </c>
      <c r="R14" s="72">
        <v>0</v>
      </c>
      <c r="S14" s="72"/>
      <c r="T14" s="72"/>
      <c r="U14" s="68"/>
      <c r="V14" s="68"/>
      <c r="W14" s="69">
        <f t="shared" si="3"/>
        <v>0</v>
      </c>
      <c r="X14" s="68"/>
      <c r="Y14" s="69">
        <f t="shared" si="4"/>
        <v>0</v>
      </c>
    </row>
    <row r="15" spans="1:25" x14ac:dyDescent="0.2">
      <c r="A15" s="338" t="s">
        <v>360</v>
      </c>
      <c r="B15" s="338"/>
      <c r="C15" s="338"/>
      <c r="D15" s="338"/>
      <c r="E15" s="338"/>
      <c r="F15" s="338"/>
      <c r="G15" s="8">
        <v>9</v>
      </c>
      <c r="H15" s="72">
        <v>0</v>
      </c>
      <c r="I15" s="72">
        <v>0</v>
      </c>
      <c r="J15" s="72">
        <v>0</v>
      </c>
      <c r="K15" s="72">
        <v>0</v>
      </c>
      <c r="L15" s="72">
        <v>0</v>
      </c>
      <c r="M15" s="72">
        <v>0</v>
      </c>
      <c r="N15" s="72">
        <v>0</v>
      </c>
      <c r="O15" s="72">
        <v>0</v>
      </c>
      <c r="P15" s="72">
        <v>0</v>
      </c>
      <c r="Q15" s="68"/>
      <c r="R15" s="72">
        <v>0</v>
      </c>
      <c r="S15" s="72"/>
      <c r="T15" s="72"/>
      <c r="U15" s="68"/>
      <c r="V15" s="68"/>
      <c r="W15" s="69">
        <f t="shared" si="3"/>
        <v>0</v>
      </c>
      <c r="X15" s="68"/>
      <c r="Y15" s="69">
        <f t="shared" si="4"/>
        <v>0</v>
      </c>
    </row>
    <row r="16" spans="1:25" ht="28.5" customHeight="1" x14ac:dyDescent="0.2">
      <c r="A16" s="338" t="s">
        <v>361</v>
      </c>
      <c r="B16" s="338"/>
      <c r="C16" s="338"/>
      <c r="D16" s="338"/>
      <c r="E16" s="338"/>
      <c r="F16" s="338"/>
      <c r="G16" s="8">
        <v>10</v>
      </c>
      <c r="H16" s="72">
        <v>0</v>
      </c>
      <c r="I16" s="72">
        <v>0</v>
      </c>
      <c r="J16" s="72">
        <v>0</v>
      </c>
      <c r="K16" s="72">
        <v>0</v>
      </c>
      <c r="L16" s="72">
        <v>0</v>
      </c>
      <c r="M16" s="72">
        <v>0</v>
      </c>
      <c r="N16" s="72">
        <v>0</v>
      </c>
      <c r="O16" s="72">
        <v>0</v>
      </c>
      <c r="P16" s="72">
        <v>0</v>
      </c>
      <c r="Q16" s="72">
        <v>0</v>
      </c>
      <c r="R16" s="68"/>
      <c r="S16" s="68"/>
      <c r="T16" s="68"/>
      <c r="U16" s="68"/>
      <c r="V16" s="68"/>
      <c r="W16" s="69">
        <f t="shared" si="3"/>
        <v>0</v>
      </c>
      <c r="X16" s="68"/>
      <c r="Y16" s="69">
        <f t="shared" si="4"/>
        <v>0</v>
      </c>
    </row>
    <row r="17" spans="1:25" ht="23.25" customHeight="1" x14ac:dyDescent="0.2">
      <c r="A17" s="338" t="s">
        <v>362</v>
      </c>
      <c r="B17" s="338"/>
      <c r="C17" s="338"/>
      <c r="D17" s="338"/>
      <c r="E17" s="338"/>
      <c r="F17" s="338"/>
      <c r="G17" s="8">
        <v>11</v>
      </c>
      <c r="H17" s="72">
        <v>0</v>
      </c>
      <c r="I17" s="72">
        <v>0</v>
      </c>
      <c r="J17" s="72">
        <v>0</v>
      </c>
      <c r="K17" s="72">
        <v>0</v>
      </c>
      <c r="L17" s="72">
        <v>0</v>
      </c>
      <c r="M17" s="72">
        <v>0</v>
      </c>
      <c r="N17" s="68"/>
      <c r="O17" s="68"/>
      <c r="P17" s="68"/>
      <c r="Q17" s="68"/>
      <c r="R17" s="68"/>
      <c r="S17" s="68"/>
      <c r="T17" s="68"/>
      <c r="U17" s="68"/>
      <c r="V17" s="68"/>
      <c r="W17" s="69">
        <f t="shared" si="3"/>
        <v>0</v>
      </c>
      <c r="X17" s="68"/>
      <c r="Y17" s="69">
        <f t="shared" si="4"/>
        <v>0</v>
      </c>
    </row>
    <row r="18" spans="1:25" x14ac:dyDescent="0.2">
      <c r="A18" s="338" t="s">
        <v>363</v>
      </c>
      <c r="B18" s="338"/>
      <c r="C18" s="338"/>
      <c r="D18" s="338"/>
      <c r="E18" s="338"/>
      <c r="F18" s="338"/>
      <c r="G18" s="8">
        <v>12</v>
      </c>
      <c r="H18" s="72">
        <v>0</v>
      </c>
      <c r="I18" s="72">
        <v>0</v>
      </c>
      <c r="J18" s="72">
        <v>0</v>
      </c>
      <c r="K18" s="72">
        <v>0</v>
      </c>
      <c r="L18" s="72">
        <v>0</v>
      </c>
      <c r="M18" s="72">
        <v>0</v>
      </c>
      <c r="N18" s="68"/>
      <c r="O18" s="68"/>
      <c r="P18" s="68"/>
      <c r="Q18" s="68"/>
      <c r="R18" s="68"/>
      <c r="S18" s="68"/>
      <c r="T18" s="68"/>
      <c r="U18" s="68"/>
      <c r="V18" s="68"/>
      <c r="W18" s="69">
        <f t="shared" si="3"/>
        <v>0</v>
      </c>
      <c r="X18" s="68"/>
      <c r="Y18" s="69">
        <f t="shared" si="4"/>
        <v>0</v>
      </c>
    </row>
    <row r="19" spans="1:25" x14ac:dyDescent="0.2">
      <c r="A19" s="338" t="s">
        <v>364</v>
      </c>
      <c r="B19" s="338"/>
      <c r="C19" s="338"/>
      <c r="D19" s="338"/>
      <c r="E19" s="338"/>
      <c r="F19" s="338"/>
      <c r="G19" s="8">
        <v>13</v>
      </c>
      <c r="H19" s="68"/>
      <c r="I19" s="68"/>
      <c r="J19" s="68"/>
      <c r="K19" s="68"/>
      <c r="L19" s="68"/>
      <c r="M19" s="68"/>
      <c r="N19" s="68"/>
      <c r="O19" s="68"/>
      <c r="P19" s="68"/>
      <c r="Q19" s="68"/>
      <c r="R19" s="68"/>
      <c r="S19" s="68"/>
      <c r="T19" s="68"/>
      <c r="U19" s="68"/>
      <c r="V19" s="68"/>
      <c r="W19" s="69">
        <f t="shared" si="3"/>
        <v>0</v>
      </c>
      <c r="X19" s="68"/>
      <c r="Y19" s="69">
        <f t="shared" si="4"/>
        <v>0</v>
      </c>
    </row>
    <row r="20" spans="1:25" x14ac:dyDescent="0.2">
      <c r="A20" s="338" t="s">
        <v>365</v>
      </c>
      <c r="B20" s="338"/>
      <c r="C20" s="338"/>
      <c r="D20" s="338"/>
      <c r="E20" s="338"/>
      <c r="F20" s="338"/>
      <c r="G20" s="8">
        <v>14</v>
      </c>
      <c r="H20" s="72">
        <v>0</v>
      </c>
      <c r="I20" s="72">
        <v>0</v>
      </c>
      <c r="J20" s="72">
        <v>0</v>
      </c>
      <c r="K20" s="72">
        <v>0</v>
      </c>
      <c r="L20" s="72">
        <v>0</v>
      </c>
      <c r="M20" s="72">
        <v>0</v>
      </c>
      <c r="N20" s="68"/>
      <c r="O20" s="68"/>
      <c r="P20" s="68"/>
      <c r="Q20" s="68"/>
      <c r="R20" s="68"/>
      <c r="S20" s="68"/>
      <c r="T20" s="68"/>
      <c r="U20" s="68"/>
      <c r="V20" s="68"/>
      <c r="W20" s="69">
        <f t="shared" si="3"/>
        <v>0</v>
      </c>
      <c r="X20" s="68"/>
      <c r="Y20" s="69">
        <f t="shared" si="4"/>
        <v>0</v>
      </c>
    </row>
    <row r="21" spans="1:25" ht="30.75" customHeight="1" x14ac:dyDescent="0.2">
      <c r="A21" s="338" t="s">
        <v>366</v>
      </c>
      <c r="B21" s="338"/>
      <c r="C21" s="338"/>
      <c r="D21" s="338"/>
      <c r="E21" s="338"/>
      <c r="F21" s="338"/>
      <c r="G21" s="8">
        <v>15</v>
      </c>
      <c r="H21" s="68"/>
      <c r="I21" s="68"/>
      <c r="J21" s="68"/>
      <c r="K21" s="68"/>
      <c r="L21" s="68"/>
      <c r="M21" s="68"/>
      <c r="N21" s="68"/>
      <c r="O21" s="68"/>
      <c r="P21" s="68"/>
      <c r="Q21" s="68"/>
      <c r="R21" s="68"/>
      <c r="S21" s="68"/>
      <c r="T21" s="68"/>
      <c r="U21" s="68"/>
      <c r="V21" s="68"/>
      <c r="W21" s="69">
        <f t="shared" si="3"/>
        <v>0</v>
      </c>
      <c r="X21" s="68"/>
      <c r="Y21" s="69">
        <f t="shared" si="4"/>
        <v>0</v>
      </c>
    </row>
    <row r="22" spans="1:25" ht="28.5" customHeight="1" x14ac:dyDescent="0.2">
      <c r="A22" s="338" t="s">
        <v>440</v>
      </c>
      <c r="B22" s="338"/>
      <c r="C22" s="338"/>
      <c r="D22" s="338"/>
      <c r="E22" s="338"/>
      <c r="F22" s="338"/>
      <c r="G22" s="8">
        <v>16</v>
      </c>
      <c r="H22" s="68"/>
      <c r="I22" s="68"/>
      <c r="J22" s="68"/>
      <c r="K22" s="68"/>
      <c r="L22" s="68"/>
      <c r="M22" s="68"/>
      <c r="N22" s="68"/>
      <c r="O22" s="68"/>
      <c r="P22" s="68"/>
      <c r="Q22" s="68"/>
      <c r="R22" s="68"/>
      <c r="S22" s="68"/>
      <c r="T22" s="68"/>
      <c r="U22" s="68"/>
      <c r="V22" s="68"/>
      <c r="W22" s="69">
        <f t="shared" si="3"/>
        <v>0</v>
      </c>
      <c r="X22" s="68"/>
      <c r="Y22" s="69">
        <f t="shared" si="4"/>
        <v>0</v>
      </c>
    </row>
    <row r="23" spans="1:25" ht="26.25" customHeight="1" x14ac:dyDescent="0.2">
      <c r="A23" s="338" t="s">
        <v>441</v>
      </c>
      <c r="B23" s="338"/>
      <c r="C23" s="338"/>
      <c r="D23" s="338"/>
      <c r="E23" s="338"/>
      <c r="F23" s="338"/>
      <c r="G23" s="8">
        <v>17</v>
      </c>
      <c r="H23" s="68"/>
      <c r="I23" s="68"/>
      <c r="J23" s="68"/>
      <c r="K23" s="68"/>
      <c r="L23" s="68"/>
      <c r="M23" s="68"/>
      <c r="N23" s="68"/>
      <c r="O23" s="68"/>
      <c r="P23" s="68"/>
      <c r="Q23" s="68"/>
      <c r="R23" s="68"/>
      <c r="S23" s="68"/>
      <c r="T23" s="68"/>
      <c r="U23" s="68"/>
      <c r="V23" s="68"/>
      <c r="W23" s="69">
        <f t="shared" si="3"/>
        <v>0</v>
      </c>
      <c r="X23" s="68"/>
      <c r="Y23" s="69">
        <f t="shared" si="4"/>
        <v>0</v>
      </c>
    </row>
    <row r="24" spans="1:25" x14ac:dyDescent="0.2">
      <c r="A24" s="338" t="s">
        <v>367</v>
      </c>
      <c r="B24" s="338"/>
      <c r="C24" s="338"/>
      <c r="D24" s="338"/>
      <c r="E24" s="338"/>
      <c r="F24" s="338"/>
      <c r="G24" s="8">
        <v>18</v>
      </c>
      <c r="H24" s="68"/>
      <c r="I24" s="68"/>
      <c r="J24" s="68"/>
      <c r="K24" s="68"/>
      <c r="L24" s="68"/>
      <c r="M24" s="68"/>
      <c r="N24" s="68"/>
      <c r="O24" s="68"/>
      <c r="P24" s="68"/>
      <c r="Q24" s="68"/>
      <c r="R24" s="68"/>
      <c r="S24" s="68"/>
      <c r="T24" s="68"/>
      <c r="U24" s="68"/>
      <c r="V24" s="68"/>
      <c r="W24" s="69">
        <f t="shared" si="3"/>
        <v>0</v>
      </c>
      <c r="X24" s="68"/>
      <c r="Y24" s="69">
        <f t="shared" si="4"/>
        <v>0</v>
      </c>
    </row>
    <row r="25" spans="1:25" x14ac:dyDescent="0.2">
      <c r="A25" s="338" t="s">
        <v>442</v>
      </c>
      <c r="B25" s="338"/>
      <c r="C25" s="338"/>
      <c r="D25" s="338"/>
      <c r="E25" s="338"/>
      <c r="F25" s="338"/>
      <c r="G25" s="8">
        <v>19</v>
      </c>
      <c r="H25" s="68"/>
      <c r="I25" s="68"/>
      <c r="J25" s="68"/>
      <c r="K25" s="68"/>
      <c r="L25" s="68"/>
      <c r="M25" s="68"/>
      <c r="N25" s="68"/>
      <c r="O25" s="68"/>
      <c r="P25" s="68"/>
      <c r="Q25" s="68"/>
      <c r="R25" s="68"/>
      <c r="S25" s="68"/>
      <c r="T25" s="68"/>
      <c r="U25" s="68"/>
      <c r="V25" s="68"/>
      <c r="W25" s="69">
        <f t="shared" si="3"/>
        <v>0</v>
      </c>
      <c r="X25" s="68"/>
      <c r="Y25" s="69">
        <f t="shared" si="4"/>
        <v>0</v>
      </c>
    </row>
    <row r="26" spans="1:25" x14ac:dyDescent="0.2">
      <c r="A26" s="338" t="s">
        <v>443</v>
      </c>
      <c r="B26" s="338"/>
      <c r="C26" s="338"/>
      <c r="D26" s="338"/>
      <c r="E26" s="338"/>
      <c r="F26" s="338"/>
      <c r="G26" s="8">
        <v>20</v>
      </c>
      <c r="H26" s="68"/>
      <c r="I26" s="68"/>
      <c r="J26" s="68"/>
      <c r="K26" s="68"/>
      <c r="L26" s="68"/>
      <c r="M26" s="68"/>
      <c r="N26" s="68"/>
      <c r="O26" s="68"/>
      <c r="P26" s="68"/>
      <c r="Q26" s="68"/>
      <c r="R26" s="68"/>
      <c r="S26" s="68"/>
      <c r="T26" s="68"/>
      <c r="U26" s="68"/>
      <c r="V26" s="68"/>
      <c r="W26" s="69">
        <f t="shared" si="3"/>
        <v>0</v>
      </c>
      <c r="X26" s="68"/>
      <c r="Y26" s="69">
        <f t="shared" si="4"/>
        <v>0</v>
      </c>
    </row>
    <row r="27" spans="1:25" x14ac:dyDescent="0.2">
      <c r="A27" s="338" t="s">
        <v>444</v>
      </c>
      <c r="B27" s="338"/>
      <c r="C27" s="338"/>
      <c r="D27" s="338"/>
      <c r="E27" s="338"/>
      <c r="F27" s="338"/>
      <c r="G27" s="8">
        <v>21</v>
      </c>
      <c r="H27" s="68"/>
      <c r="I27" s="68"/>
      <c r="J27" s="68"/>
      <c r="K27" s="68"/>
      <c r="L27" s="68"/>
      <c r="M27" s="68"/>
      <c r="N27" s="68"/>
      <c r="O27" s="68"/>
      <c r="P27" s="68"/>
      <c r="Q27" s="68"/>
      <c r="R27" s="68"/>
      <c r="S27" s="68"/>
      <c r="T27" s="68"/>
      <c r="U27" s="68"/>
      <c r="V27" s="68"/>
      <c r="W27" s="69">
        <f t="shared" si="3"/>
        <v>0</v>
      </c>
      <c r="X27" s="68"/>
      <c r="Y27" s="69">
        <f t="shared" si="4"/>
        <v>0</v>
      </c>
    </row>
    <row r="28" spans="1:25" ht="30" customHeight="1" x14ac:dyDescent="0.2">
      <c r="A28" s="338" t="s">
        <v>445</v>
      </c>
      <c r="B28" s="338"/>
      <c r="C28" s="338"/>
      <c r="D28" s="338"/>
      <c r="E28" s="338"/>
      <c r="F28" s="338"/>
      <c r="G28" s="8">
        <v>22</v>
      </c>
      <c r="H28" s="68"/>
      <c r="I28" s="68"/>
      <c r="J28" s="68"/>
      <c r="K28" s="68"/>
      <c r="L28" s="68"/>
      <c r="M28" s="68"/>
      <c r="N28" s="68"/>
      <c r="O28" s="68"/>
      <c r="P28" s="68"/>
      <c r="Q28" s="68"/>
      <c r="R28" s="68"/>
      <c r="S28" s="68"/>
      <c r="T28" s="68"/>
      <c r="U28" s="68"/>
      <c r="V28" s="68"/>
      <c r="W28" s="69">
        <f t="shared" si="3"/>
        <v>0</v>
      </c>
      <c r="X28" s="68"/>
      <c r="Y28" s="69">
        <f t="shared" si="4"/>
        <v>0</v>
      </c>
    </row>
    <row r="29" spans="1:25" ht="30" customHeight="1" x14ac:dyDescent="0.2">
      <c r="A29" s="338" t="s">
        <v>446</v>
      </c>
      <c r="B29" s="338"/>
      <c r="C29" s="338"/>
      <c r="D29" s="338"/>
      <c r="E29" s="338"/>
      <c r="F29" s="338"/>
      <c r="G29" s="8">
        <v>23</v>
      </c>
      <c r="H29" s="68"/>
      <c r="I29" s="68"/>
      <c r="J29" s="68"/>
      <c r="K29" s="68"/>
      <c r="L29" s="68"/>
      <c r="M29" s="68"/>
      <c r="N29" s="68"/>
      <c r="O29" s="68"/>
      <c r="P29" s="68"/>
      <c r="Q29" s="68"/>
      <c r="R29" s="68"/>
      <c r="S29" s="68"/>
      <c r="T29" s="68"/>
      <c r="U29" s="68"/>
      <c r="V29" s="68"/>
      <c r="W29" s="69">
        <f t="shared" si="3"/>
        <v>0</v>
      </c>
      <c r="X29" s="68"/>
      <c r="Y29" s="69">
        <f t="shared" si="4"/>
        <v>0</v>
      </c>
    </row>
    <row r="30" spans="1:25" ht="27.75" customHeight="1" x14ac:dyDescent="0.2">
      <c r="A30" s="339" t="s">
        <v>447</v>
      </c>
      <c r="B30" s="339"/>
      <c r="C30" s="339"/>
      <c r="D30" s="339"/>
      <c r="E30" s="339"/>
      <c r="F30" s="339"/>
      <c r="G30" s="10">
        <v>24</v>
      </c>
      <c r="H30" s="71">
        <f>SUM(H10:H29)</f>
        <v>202769470</v>
      </c>
      <c r="I30" s="71">
        <f t="shared" ref="I30:Y30" si="5">SUM(I10:I29)</f>
        <v>0</v>
      </c>
      <c r="J30" s="71">
        <f t="shared" si="5"/>
        <v>488560</v>
      </c>
      <c r="K30" s="71">
        <f t="shared" si="5"/>
        <v>8963460</v>
      </c>
      <c r="L30" s="71">
        <f t="shared" si="5"/>
        <v>8963460</v>
      </c>
      <c r="M30" s="71">
        <f t="shared" si="5"/>
        <v>0</v>
      </c>
      <c r="N30" s="71">
        <f t="shared" si="5"/>
        <v>39245054</v>
      </c>
      <c r="O30" s="71">
        <f t="shared" si="5"/>
        <v>0</v>
      </c>
      <c r="P30" s="71">
        <f t="shared" si="5"/>
        <v>0</v>
      </c>
      <c r="Q30" s="71">
        <f t="shared" si="5"/>
        <v>0</v>
      </c>
      <c r="R30" s="71">
        <f t="shared" si="5"/>
        <v>0</v>
      </c>
      <c r="S30" s="71">
        <f t="shared" si="5"/>
        <v>0</v>
      </c>
      <c r="T30" s="71">
        <f t="shared" si="5"/>
        <v>0</v>
      </c>
      <c r="U30" s="71">
        <f t="shared" si="5"/>
        <v>0</v>
      </c>
      <c r="V30" s="71">
        <f t="shared" si="5"/>
        <v>-32822378</v>
      </c>
      <c r="W30" s="71">
        <f t="shared" si="5"/>
        <v>209680706</v>
      </c>
      <c r="X30" s="71">
        <f t="shared" si="5"/>
        <v>912008</v>
      </c>
      <c r="Y30" s="71">
        <f t="shared" si="5"/>
        <v>210592714</v>
      </c>
    </row>
    <row r="31" spans="1:25" x14ac:dyDescent="0.2">
      <c r="A31" s="340" t="s">
        <v>368</v>
      </c>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row>
    <row r="32" spans="1:25" ht="36.75" customHeight="1" x14ac:dyDescent="0.2">
      <c r="A32" s="342" t="s">
        <v>448</v>
      </c>
      <c r="B32" s="336"/>
      <c r="C32" s="336"/>
      <c r="D32" s="336"/>
      <c r="E32" s="336"/>
      <c r="F32" s="336"/>
      <c r="G32" s="9">
        <v>25</v>
      </c>
      <c r="H32" s="70">
        <f>SUM(H12:H20)</f>
        <v>0</v>
      </c>
      <c r="I32" s="70">
        <f t="shared" ref="I32:Y32" si="6">SUM(I12:I20)</f>
        <v>0</v>
      </c>
      <c r="J32" s="70">
        <f t="shared" si="6"/>
        <v>0</v>
      </c>
      <c r="K32" s="70">
        <f t="shared" si="6"/>
        <v>0</v>
      </c>
      <c r="L32" s="70">
        <f t="shared" si="6"/>
        <v>0</v>
      </c>
      <c r="M32" s="70">
        <f t="shared" si="6"/>
        <v>0</v>
      </c>
      <c r="N32" s="70">
        <f t="shared" si="6"/>
        <v>2363007</v>
      </c>
      <c r="O32" s="70">
        <f t="shared" si="6"/>
        <v>0</v>
      </c>
      <c r="P32" s="70">
        <f t="shared" si="6"/>
        <v>0</v>
      </c>
      <c r="Q32" s="70">
        <f t="shared" si="6"/>
        <v>0</v>
      </c>
      <c r="R32" s="70">
        <f t="shared" si="6"/>
        <v>0</v>
      </c>
      <c r="S32" s="70">
        <f t="shared" si="6"/>
        <v>0</v>
      </c>
      <c r="T32" s="70">
        <f t="shared" si="6"/>
        <v>0</v>
      </c>
      <c r="U32" s="70">
        <f t="shared" si="6"/>
        <v>0</v>
      </c>
      <c r="V32" s="70">
        <f t="shared" si="6"/>
        <v>0</v>
      </c>
      <c r="W32" s="70">
        <f t="shared" si="6"/>
        <v>2363007</v>
      </c>
      <c r="X32" s="70">
        <f t="shared" si="6"/>
        <v>0</v>
      </c>
      <c r="Y32" s="70">
        <f t="shared" si="6"/>
        <v>2363007</v>
      </c>
    </row>
    <row r="33" spans="1:25" ht="31.5" customHeight="1" x14ac:dyDescent="0.2">
      <c r="A33" s="342" t="s">
        <v>449</v>
      </c>
      <c r="B33" s="336"/>
      <c r="C33" s="336"/>
      <c r="D33" s="336"/>
      <c r="E33" s="336"/>
      <c r="F33" s="336"/>
      <c r="G33" s="9">
        <v>26</v>
      </c>
      <c r="H33" s="70">
        <f>H11+H32</f>
        <v>0</v>
      </c>
      <c r="I33" s="70">
        <f t="shared" ref="I33:Y33" si="7">I11+I32</f>
        <v>0</v>
      </c>
      <c r="J33" s="70">
        <f t="shared" si="7"/>
        <v>0</v>
      </c>
      <c r="K33" s="70">
        <f t="shared" si="7"/>
        <v>0</v>
      </c>
      <c r="L33" s="70">
        <f t="shared" si="7"/>
        <v>0</v>
      </c>
      <c r="M33" s="70">
        <f t="shared" si="7"/>
        <v>0</v>
      </c>
      <c r="N33" s="70">
        <f t="shared" si="7"/>
        <v>2363007</v>
      </c>
      <c r="O33" s="70">
        <f t="shared" si="7"/>
        <v>0</v>
      </c>
      <c r="P33" s="70">
        <f t="shared" si="7"/>
        <v>0</v>
      </c>
      <c r="Q33" s="70">
        <f t="shared" si="7"/>
        <v>0</v>
      </c>
      <c r="R33" s="70">
        <f t="shared" si="7"/>
        <v>0</v>
      </c>
      <c r="S33" s="70">
        <f t="shared" si="7"/>
        <v>0</v>
      </c>
      <c r="T33" s="70">
        <f t="shared" si="7"/>
        <v>0</v>
      </c>
      <c r="U33" s="70">
        <f t="shared" si="7"/>
        <v>0</v>
      </c>
      <c r="V33" s="70">
        <f t="shared" si="7"/>
        <v>-59260408</v>
      </c>
      <c r="W33" s="70">
        <f t="shared" si="7"/>
        <v>-56897401</v>
      </c>
      <c r="X33" s="70">
        <f t="shared" si="7"/>
        <v>16311</v>
      </c>
      <c r="Y33" s="70">
        <f t="shared" si="7"/>
        <v>-56881090</v>
      </c>
    </row>
    <row r="34" spans="1:25" ht="30.75" customHeight="1" x14ac:dyDescent="0.2">
      <c r="A34" s="343" t="s">
        <v>450</v>
      </c>
      <c r="B34" s="337"/>
      <c r="C34" s="337"/>
      <c r="D34" s="337"/>
      <c r="E34" s="337"/>
      <c r="F34" s="337"/>
      <c r="G34" s="9">
        <v>27</v>
      </c>
      <c r="H34" s="71">
        <f>SUM(H21:H29)</f>
        <v>0</v>
      </c>
      <c r="I34" s="71">
        <f t="shared" ref="I34:Y34" si="8">SUM(I21:I29)</f>
        <v>0</v>
      </c>
      <c r="J34" s="71">
        <f t="shared" si="8"/>
        <v>0</v>
      </c>
      <c r="K34" s="71">
        <f t="shared" si="8"/>
        <v>0</v>
      </c>
      <c r="L34" s="71">
        <f t="shared" si="8"/>
        <v>0</v>
      </c>
      <c r="M34" s="71">
        <f t="shared" si="8"/>
        <v>0</v>
      </c>
      <c r="N34" s="71">
        <f t="shared" si="8"/>
        <v>0</v>
      </c>
      <c r="O34" s="71">
        <f t="shared" si="8"/>
        <v>0</v>
      </c>
      <c r="P34" s="71">
        <f t="shared" si="8"/>
        <v>0</v>
      </c>
      <c r="Q34" s="71">
        <f t="shared" si="8"/>
        <v>0</v>
      </c>
      <c r="R34" s="71">
        <f t="shared" si="8"/>
        <v>0</v>
      </c>
      <c r="S34" s="71">
        <f t="shared" si="8"/>
        <v>0</v>
      </c>
      <c r="T34" s="71">
        <f t="shared" si="8"/>
        <v>0</v>
      </c>
      <c r="U34" s="71">
        <f t="shared" si="8"/>
        <v>0</v>
      </c>
      <c r="V34" s="71">
        <f t="shared" si="8"/>
        <v>0</v>
      </c>
      <c r="W34" s="71">
        <f t="shared" si="8"/>
        <v>0</v>
      </c>
      <c r="X34" s="71">
        <f t="shared" si="8"/>
        <v>0</v>
      </c>
      <c r="Y34" s="71">
        <f t="shared" si="8"/>
        <v>0</v>
      </c>
    </row>
    <row r="35" spans="1:25" x14ac:dyDescent="0.2">
      <c r="A35" s="340" t="s">
        <v>369</v>
      </c>
      <c r="B35" s="344"/>
      <c r="C35" s="344"/>
      <c r="D35" s="344"/>
      <c r="E35" s="344"/>
      <c r="F35" s="344"/>
      <c r="G35" s="344"/>
      <c r="H35" s="344"/>
      <c r="I35" s="344"/>
      <c r="J35" s="344"/>
      <c r="K35" s="344"/>
      <c r="L35" s="344"/>
      <c r="M35" s="344"/>
      <c r="N35" s="344"/>
      <c r="O35" s="344"/>
      <c r="P35" s="344"/>
      <c r="Q35" s="344"/>
      <c r="R35" s="344"/>
      <c r="S35" s="344"/>
      <c r="T35" s="344"/>
      <c r="U35" s="344"/>
      <c r="V35" s="344"/>
      <c r="W35" s="344"/>
      <c r="X35" s="344"/>
      <c r="Y35" s="344"/>
    </row>
    <row r="36" spans="1:25" x14ac:dyDescent="0.2">
      <c r="A36" s="345" t="s">
        <v>370</v>
      </c>
      <c r="B36" s="345"/>
      <c r="C36" s="345"/>
      <c r="D36" s="345"/>
      <c r="E36" s="345"/>
      <c r="F36" s="345"/>
      <c r="G36" s="8">
        <v>28</v>
      </c>
      <c r="H36" s="68">
        <v>202769470</v>
      </c>
      <c r="I36" s="68"/>
      <c r="J36" s="68">
        <v>488560</v>
      </c>
      <c r="K36" s="68">
        <v>8963460</v>
      </c>
      <c r="L36" s="68">
        <v>8963460</v>
      </c>
      <c r="M36" s="68"/>
      <c r="N36" s="68">
        <v>39245054</v>
      </c>
      <c r="O36" s="68"/>
      <c r="P36" s="68"/>
      <c r="Q36" s="68"/>
      <c r="R36" s="68"/>
      <c r="S36" s="68"/>
      <c r="T36" s="68"/>
      <c r="U36" s="68">
        <v>-32822378</v>
      </c>
      <c r="V36" s="68"/>
      <c r="W36" s="69">
        <f>H36+I36+J36+K36-L36+M36+N36+O36+P36+Q36+R36+U36+V36+S36+T36</f>
        <v>209680706</v>
      </c>
      <c r="X36" s="68">
        <v>912008</v>
      </c>
      <c r="Y36" s="69">
        <f t="shared" ref="Y36:Y38" si="9">W36+X36</f>
        <v>210592714</v>
      </c>
    </row>
    <row r="37" spans="1:25" x14ac:dyDescent="0.2">
      <c r="A37" s="338" t="s">
        <v>371</v>
      </c>
      <c r="B37" s="338"/>
      <c r="C37" s="338"/>
      <c r="D37" s="338"/>
      <c r="E37" s="338"/>
      <c r="F37" s="338"/>
      <c r="G37" s="8">
        <v>29</v>
      </c>
      <c r="H37" s="68"/>
      <c r="I37" s="68"/>
      <c r="J37" s="68"/>
      <c r="K37" s="68"/>
      <c r="L37" s="68"/>
      <c r="M37" s="68"/>
      <c r="N37" s="68"/>
      <c r="O37" s="68"/>
      <c r="P37" s="68"/>
      <c r="Q37" s="68"/>
      <c r="R37" s="68"/>
      <c r="S37" s="68"/>
      <c r="T37" s="68"/>
      <c r="U37" s="68"/>
      <c r="V37" s="68"/>
      <c r="W37" s="69">
        <f>H37+I37+J37+K37-L37+M37+N37+O37+P37+Q37+R37+U37+V37</f>
        <v>0</v>
      </c>
      <c r="X37" s="68"/>
      <c r="Y37" s="69">
        <f t="shared" si="9"/>
        <v>0</v>
      </c>
    </row>
    <row r="38" spans="1:25" x14ac:dyDescent="0.2">
      <c r="A38" s="338" t="s">
        <v>372</v>
      </c>
      <c r="B38" s="338"/>
      <c r="C38" s="338"/>
      <c r="D38" s="338"/>
      <c r="E38" s="338"/>
      <c r="F38" s="338"/>
      <c r="G38" s="8">
        <v>30</v>
      </c>
      <c r="H38" s="68"/>
      <c r="I38" s="68"/>
      <c r="J38" s="68"/>
      <c r="K38" s="68"/>
      <c r="L38" s="68"/>
      <c r="M38" s="68"/>
      <c r="N38" s="68"/>
      <c r="O38" s="68"/>
      <c r="P38" s="68"/>
      <c r="Q38" s="68"/>
      <c r="R38" s="68"/>
      <c r="S38" s="68"/>
      <c r="T38" s="68"/>
      <c r="U38" s="68">
        <v>6020</v>
      </c>
      <c r="V38" s="68"/>
      <c r="W38" s="69">
        <f>H38+I38+J38+K38-L38+M38+N38+O38+P38+Q38+R38+U38+V38</f>
        <v>6020</v>
      </c>
      <c r="X38" s="68"/>
      <c r="Y38" s="69">
        <f t="shared" si="9"/>
        <v>6020</v>
      </c>
    </row>
    <row r="39" spans="1:25" ht="25.5" customHeight="1" x14ac:dyDescent="0.2">
      <c r="A39" s="346" t="s">
        <v>451</v>
      </c>
      <c r="B39" s="346"/>
      <c r="C39" s="346"/>
      <c r="D39" s="346"/>
      <c r="E39" s="346"/>
      <c r="F39" s="346"/>
      <c r="G39" s="9">
        <v>31</v>
      </c>
      <c r="H39" s="70">
        <f>H36+H37+H38</f>
        <v>202769470</v>
      </c>
      <c r="I39" s="70">
        <f t="shared" ref="I39:Y39" si="10">I36+I37+I38</f>
        <v>0</v>
      </c>
      <c r="J39" s="70">
        <f t="shared" si="10"/>
        <v>488560</v>
      </c>
      <c r="K39" s="70">
        <f t="shared" si="10"/>
        <v>8963460</v>
      </c>
      <c r="L39" s="70">
        <f t="shared" si="10"/>
        <v>8963460</v>
      </c>
      <c r="M39" s="70">
        <f t="shared" si="10"/>
        <v>0</v>
      </c>
      <c r="N39" s="70">
        <f t="shared" si="10"/>
        <v>39245054</v>
      </c>
      <c r="O39" s="70">
        <f t="shared" si="10"/>
        <v>0</v>
      </c>
      <c r="P39" s="70">
        <f t="shared" si="10"/>
        <v>0</v>
      </c>
      <c r="Q39" s="70">
        <f t="shared" si="10"/>
        <v>0</v>
      </c>
      <c r="R39" s="70">
        <f t="shared" si="10"/>
        <v>0</v>
      </c>
      <c r="S39" s="70">
        <f t="shared" si="10"/>
        <v>0</v>
      </c>
      <c r="T39" s="70">
        <f t="shared" si="10"/>
        <v>0</v>
      </c>
      <c r="U39" s="70">
        <f t="shared" si="10"/>
        <v>-32816358</v>
      </c>
      <c r="V39" s="70">
        <f t="shared" si="10"/>
        <v>0</v>
      </c>
      <c r="W39" s="70">
        <f t="shared" si="10"/>
        <v>209686726</v>
      </c>
      <c r="X39" s="70">
        <f t="shared" si="10"/>
        <v>912008</v>
      </c>
      <c r="Y39" s="70">
        <f t="shared" si="10"/>
        <v>210598734</v>
      </c>
    </row>
    <row r="40" spans="1:25" x14ac:dyDescent="0.2">
      <c r="A40" s="338" t="s">
        <v>373</v>
      </c>
      <c r="B40" s="338"/>
      <c r="C40" s="338"/>
      <c r="D40" s="338"/>
      <c r="E40" s="338"/>
      <c r="F40" s="338"/>
      <c r="G40" s="8">
        <v>32</v>
      </c>
      <c r="H40" s="72">
        <v>0</v>
      </c>
      <c r="I40" s="72">
        <v>0</v>
      </c>
      <c r="J40" s="72">
        <v>0</v>
      </c>
      <c r="K40" s="72">
        <v>0</v>
      </c>
      <c r="L40" s="72">
        <v>0</v>
      </c>
      <c r="M40" s="72">
        <v>0</v>
      </c>
      <c r="N40" s="72">
        <v>0</v>
      </c>
      <c r="O40" s="72">
        <v>0</v>
      </c>
      <c r="P40" s="72">
        <v>0</v>
      </c>
      <c r="Q40" s="72">
        <v>0</v>
      </c>
      <c r="R40" s="72">
        <v>0</v>
      </c>
      <c r="S40" s="72"/>
      <c r="T40" s="72"/>
      <c r="U40" s="72">
        <v>0</v>
      </c>
      <c r="V40" s="68">
        <v>-2348757</v>
      </c>
      <c r="W40" s="69">
        <f t="shared" ref="W40:W58" si="11">H40+I40+J40+K40-L40+M40+N40+O40+P40+Q40+R40+U40+V40+S40+T40</f>
        <v>-2348757</v>
      </c>
      <c r="X40" s="68">
        <v>-8763</v>
      </c>
      <c r="Y40" s="69">
        <f t="shared" ref="Y40:Y58" si="12">W40+X40</f>
        <v>-2357520</v>
      </c>
    </row>
    <row r="41" spans="1:25" x14ac:dyDescent="0.2">
      <c r="A41" s="338" t="s">
        <v>374</v>
      </c>
      <c r="B41" s="338"/>
      <c r="C41" s="338"/>
      <c r="D41" s="338"/>
      <c r="E41" s="338"/>
      <c r="F41" s="338"/>
      <c r="G41" s="8">
        <v>33</v>
      </c>
      <c r="H41" s="72">
        <v>0</v>
      </c>
      <c r="I41" s="72">
        <v>0</v>
      </c>
      <c r="J41" s="72">
        <v>0</v>
      </c>
      <c r="K41" s="72">
        <v>0</v>
      </c>
      <c r="L41" s="72">
        <v>0</v>
      </c>
      <c r="M41" s="72">
        <v>0</v>
      </c>
      <c r="N41" s="68">
        <v>-265614</v>
      </c>
      <c r="O41" s="72">
        <v>0</v>
      </c>
      <c r="P41" s="72">
        <v>0</v>
      </c>
      <c r="Q41" s="72">
        <v>0</v>
      </c>
      <c r="R41" s="72">
        <v>0</v>
      </c>
      <c r="S41" s="72"/>
      <c r="T41" s="72"/>
      <c r="U41" s="72">
        <v>0</v>
      </c>
      <c r="V41" s="72">
        <v>0</v>
      </c>
      <c r="W41" s="69">
        <f t="shared" si="11"/>
        <v>-265614</v>
      </c>
      <c r="X41" s="68"/>
      <c r="Y41" s="69">
        <f t="shared" si="12"/>
        <v>-265614</v>
      </c>
    </row>
    <row r="42" spans="1:25" ht="27" customHeight="1" x14ac:dyDescent="0.2">
      <c r="A42" s="338" t="s">
        <v>375</v>
      </c>
      <c r="B42" s="338"/>
      <c r="C42" s="338"/>
      <c r="D42" s="338"/>
      <c r="E42" s="338"/>
      <c r="F42" s="338"/>
      <c r="G42" s="8">
        <v>34</v>
      </c>
      <c r="H42" s="72">
        <v>0</v>
      </c>
      <c r="I42" s="72">
        <v>0</v>
      </c>
      <c r="J42" s="72">
        <v>0</v>
      </c>
      <c r="K42" s="72">
        <v>0</v>
      </c>
      <c r="L42" s="72">
        <v>0</v>
      </c>
      <c r="M42" s="72">
        <v>0</v>
      </c>
      <c r="N42" s="72">
        <v>0</v>
      </c>
      <c r="O42" s="68"/>
      <c r="P42" s="72">
        <v>0</v>
      </c>
      <c r="Q42" s="72">
        <v>0</v>
      </c>
      <c r="R42" s="72">
        <v>0</v>
      </c>
      <c r="S42" s="72"/>
      <c r="T42" s="72"/>
      <c r="U42" s="68"/>
      <c r="V42" s="68"/>
      <c r="W42" s="69">
        <f t="shared" si="11"/>
        <v>0</v>
      </c>
      <c r="X42" s="68"/>
      <c r="Y42" s="69">
        <f t="shared" si="12"/>
        <v>0</v>
      </c>
    </row>
    <row r="43" spans="1:25" ht="20.25" customHeight="1" x14ac:dyDescent="0.2">
      <c r="A43" s="338" t="s">
        <v>439</v>
      </c>
      <c r="B43" s="338"/>
      <c r="C43" s="338"/>
      <c r="D43" s="338"/>
      <c r="E43" s="338"/>
      <c r="F43" s="338"/>
      <c r="G43" s="8">
        <v>35</v>
      </c>
      <c r="H43" s="72">
        <v>0</v>
      </c>
      <c r="I43" s="72">
        <v>0</v>
      </c>
      <c r="J43" s="72">
        <v>0</v>
      </c>
      <c r="K43" s="72">
        <v>0</v>
      </c>
      <c r="L43" s="72">
        <v>0</v>
      </c>
      <c r="M43" s="72">
        <v>0</v>
      </c>
      <c r="N43" s="72">
        <v>0</v>
      </c>
      <c r="O43" s="72">
        <v>0</v>
      </c>
      <c r="P43" s="68"/>
      <c r="Q43" s="72">
        <v>0</v>
      </c>
      <c r="R43" s="72">
        <v>0</v>
      </c>
      <c r="S43" s="72"/>
      <c r="T43" s="72"/>
      <c r="U43" s="68"/>
      <c r="V43" s="68"/>
      <c r="W43" s="69">
        <f t="shared" si="11"/>
        <v>0</v>
      </c>
      <c r="X43" s="68"/>
      <c r="Y43" s="69">
        <f t="shared" si="12"/>
        <v>0</v>
      </c>
    </row>
    <row r="44" spans="1:25" ht="21" customHeight="1" x14ac:dyDescent="0.2">
      <c r="A44" s="338" t="s">
        <v>376</v>
      </c>
      <c r="B44" s="338"/>
      <c r="C44" s="338"/>
      <c r="D44" s="338"/>
      <c r="E44" s="338"/>
      <c r="F44" s="338"/>
      <c r="G44" s="8">
        <v>36</v>
      </c>
      <c r="H44" s="72">
        <v>0</v>
      </c>
      <c r="I44" s="72">
        <v>0</v>
      </c>
      <c r="J44" s="72">
        <v>0</v>
      </c>
      <c r="K44" s="72">
        <v>0</v>
      </c>
      <c r="L44" s="72">
        <v>0</v>
      </c>
      <c r="M44" s="72">
        <v>0</v>
      </c>
      <c r="N44" s="72">
        <v>0</v>
      </c>
      <c r="O44" s="72">
        <v>0</v>
      </c>
      <c r="P44" s="72">
        <v>0</v>
      </c>
      <c r="Q44" s="68"/>
      <c r="R44" s="72">
        <v>0</v>
      </c>
      <c r="S44" s="72"/>
      <c r="T44" s="72"/>
      <c r="U44" s="68"/>
      <c r="V44" s="68"/>
      <c r="W44" s="69">
        <f t="shared" si="11"/>
        <v>0</v>
      </c>
      <c r="X44" s="68"/>
      <c r="Y44" s="69">
        <f t="shared" si="12"/>
        <v>0</v>
      </c>
    </row>
    <row r="45" spans="1:25" ht="29.25" customHeight="1" x14ac:dyDescent="0.2">
      <c r="A45" s="338" t="s">
        <v>377</v>
      </c>
      <c r="B45" s="338"/>
      <c r="C45" s="338"/>
      <c r="D45" s="338"/>
      <c r="E45" s="338"/>
      <c r="F45" s="338"/>
      <c r="G45" s="8">
        <v>37</v>
      </c>
      <c r="H45" s="72">
        <v>0</v>
      </c>
      <c r="I45" s="72">
        <v>0</v>
      </c>
      <c r="J45" s="72">
        <v>0</v>
      </c>
      <c r="K45" s="72">
        <v>0</v>
      </c>
      <c r="L45" s="72">
        <v>0</v>
      </c>
      <c r="M45" s="72">
        <v>0</v>
      </c>
      <c r="N45" s="72">
        <v>0</v>
      </c>
      <c r="O45" s="72">
        <v>0</v>
      </c>
      <c r="P45" s="72">
        <v>0</v>
      </c>
      <c r="Q45" s="72">
        <v>0</v>
      </c>
      <c r="R45" s="68"/>
      <c r="S45" s="68"/>
      <c r="T45" s="68"/>
      <c r="U45" s="68"/>
      <c r="V45" s="68"/>
      <c r="W45" s="69">
        <f t="shared" si="11"/>
        <v>0</v>
      </c>
      <c r="X45" s="68"/>
      <c r="Y45" s="69">
        <f t="shared" si="12"/>
        <v>0</v>
      </c>
    </row>
    <row r="46" spans="1:25" ht="21" customHeight="1" x14ac:dyDescent="0.2">
      <c r="A46" s="338" t="s">
        <v>378</v>
      </c>
      <c r="B46" s="338"/>
      <c r="C46" s="338"/>
      <c r="D46" s="338"/>
      <c r="E46" s="338"/>
      <c r="F46" s="338"/>
      <c r="G46" s="8">
        <v>38</v>
      </c>
      <c r="H46" s="72">
        <v>0</v>
      </c>
      <c r="I46" s="72">
        <v>0</v>
      </c>
      <c r="J46" s="72">
        <v>0</v>
      </c>
      <c r="K46" s="72">
        <v>0</v>
      </c>
      <c r="L46" s="72">
        <v>0</v>
      </c>
      <c r="M46" s="72">
        <v>0</v>
      </c>
      <c r="N46" s="68"/>
      <c r="O46" s="68"/>
      <c r="P46" s="68"/>
      <c r="Q46" s="68"/>
      <c r="R46" s="68"/>
      <c r="S46" s="68"/>
      <c r="T46" s="68"/>
      <c r="U46" s="68"/>
      <c r="V46" s="68"/>
      <c r="W46" s="69">
        <f t="shared" si="11"/>
        <v>0</v>
      </c>
      <c r="X46" s="68"/>
      <c r="Y46" s="69">
        <f t="shared" si="12"/>
        <v>0</v>
      </c>
    </row>
    <row r="47" spans="1:25" x14ac:dyDescent="0.2">
      <c r="A47" s="338" t="s">
        <v>379</v>
      </c>
      <c r="B47" s="338"/>
      <c r="C47" s="338"/>
      <c r="D47" s="338"/>
      <c r="E47" s="338"/>
      <c r="F47" s="338"/>
      <c r="G47" s="8">
        <v>39</v>
      </c>
      <c r="H47" s="72">
        <v>0</v>
      </c>
      <c r="I47" s="72">
        <v>0</v>
      </c>
      <c r="J47" s="72">
        <v>0</v>
      </c>
      <c r="K47" s="72">
        <v>0</v>
      </c>
      <c r="L47" s="72">
        <v>0</v>
      </c>
      <c r="M47" s="72">
        <v>0</v>
      </c>
      <c r="N47" s="68"/>
      <c r="O47" s="68"/>
      <c r="P47" s="68"/>
      <c r="Q47" s="68"/>
      <c r="R47" s="68"/>
      <c r="S47" s="68"/>
      <c r="T47" s="68"/>
      <c r="U47" s="68"/>
      <c r="V47" s="68"/>
      <c r="W47" s="69">
        <f t="shared" si="11"/>
        <v>0</v>
      </c>
      <c r="X47" s="68"/>
      <c r="Y47" s="69">
        <f t="shared" si="12"/>
        <v>0</v>
      </c>
    </row>
    <row r="48" spans="1:25" x14ac:dyDescent="0.2">
      <c r="A48" s="338" t="s">
        <v>380</v>
      </c>
      <c r="B48" s="338"/>
      <c r="C48" s="338"/>
      <c r="D48" s="338"/>
      <c r="E48" s="338"/>
      <c r="F48" s="338"/>
      <c r="G48" s="8">
        <v>40</v>
      </c>
      <c r="H48" s="68"/>
      <c r="I48" s="68"/>
      <c r="J48" s="68"/>
      <c r="K48" s="68">
        <v>-63953</v>
      </c>
      <c r="L48" s="68">
        <v>-63953</v>
      </c>
      <c r="M48" s="68"/>
      <c r="N48" s="68"/>
      <c r="O48" s="68"/>
      <c r="P48" s="68"/>
      <c r="Q48" s="68"/>
      <c r="R48" s="68"/>
      <c r="S48" s="68"/>
      <c r="T48" s="68"/>
      <c r="U48" s="68">
        <v>38800</v>
      </c>
      <c r="V48" s="68"/>
      <c r="W48" s="69">
        <f t="shared" si="11"/>
        <v>38800</v>
      </c>
      <c r="X48" s="68"/>
      <c r="Y48" s="69">
        <f t="shared" si="12"/>
        <v>38800</v>
      </c>
    </row>
    <row r="49" spans="1:25" x14ac:dyDescent="0.2">
      <c r="A49" s="338" t="s">
        <v>452</v>
      </c>
      <c r="B49" s="338"/>
      <c r="C49" s="338"/>
      <c r="D49" s="338"/>
      <c r="E49" s="338"/>
      <c r="F49" s="338"/>
      <c r="G49" s="8">
        <v>41</v>
      </c>
      <c r="H49" s="72">
        <v>0</v>
      </c>
      <c r="I49" s="72">
        <v>0</v>
      </c>
      <c r="J49" s="72">
        <v>0</v>
      </c>
      <c r="K49" s="72">
        <v>0</v>
      </c>
      <c r="L49" s="72">
        <v>0</v>
      </c>
      <c r="M49" s="72">
        <v>0</v>
      </c>
      <c r="N49" s="68"/>
      <c r="O49" s="68"/>
      <c r="P49" s="68"/>
      <c r="Q49" s="68"/>
      <c r="R49" s="68"/>
      <c r="S49" s="68"/>
      <c r="T49" s="68"/>
      <c r="U49" s="68"/>
      <c r="V49" s="68"/>
      <c r="W49" s="69">
        <f t="shared" si="11"/>
        <v>0</v>
      </c>
      <c r="X49" s="68"/>
      <c r="Y49" s="69">
        <f t="shared" si="12"/>
        <v>0</v>
      </c>
    </row>
    <row r="50" spans="1:25" ht="32.25" customHeight="1" x14ac:dyDescent="0.2">
      <c r="A50" s="338" t="s">
        <v>453</v>
      </c>
      <c r="B50" s="338"/>
      <c r="C50" s="338"/>
      <c r="D50" s="338"/>
      <c r="E50" s="338"/>
      <c r="F50" s="338"/>
      <c r="G50" s="8">
        <v>42</v>
      </c>
      <c r="H50" s="68"/>
      <c r="I50" s="68"/>
      <c r="J50" s="68"/>
      <c r="K50" s="68"/>
      <c r="L50" s="68"/>
      <c r="M50" s="68"/>
      <c r="N50" s="68"/>
      <c r="O50" s="68"/>
      <c r="P50" s="68"/>
      <c r="Q50" s="68"/>
      <c r="R50" s="68"/>
      <c r="S50" s="68"/>
      <c r="T50" s="68"/>
      <c r="U50" s="68"/>
      <c r="V50" s="68"/>
      <c r="W50" s="69">
        <f t="shared" si="11"/>
        <v>0</v>
      </c>
      <c r="X50" s="68"/>
      <c r="Y50" s="69">
        <f t="shared" si="12"/>
        <v>0</v>
      </c>
    </row>
    <row r="51" spans="1:25" ht="26.25" customHeight="1" x14ac:dyDescent="0.2">
      <c r="A51" s="338" t="s">
        <v>440</v>
      </c>
      <c r="B51" s="338"/>
      <c r="C51" s="338"/>
      <c r="D51" s="338"/>
      <c r="E51" s="338"/>
      <c r="F51" s="338"/>
      <c r="G51" s="8">
        <v>43</v>
      </c>
      <c r="H51" s="68"/>
      <c r="I51" s="68"/>
      <c r="J51" s="68"/>
      <c r="K51" s="68"/>
      <c r="L51" s="68"/>
      <c r="M51" s="68"/>
      <c r="N51" s="68"/>
      <c r="O51" s="68"/>
      <c r="P51" s="68"/>
      <c r="Q51" s="68"/>
      <c r="R51" s="68"/>
      <c r="S51" s="68"/>
      <c r="T51" s="68"/>
      <c r="U51" s="68"/>
      <c r="V51" s="68"/>
      <c r="W51" s="69">
        <f t="shared" si="11"/>
        <v>0</v>
      </c>
      <c r="X51" s="68"/>
      <c r="Y51" s="69">
        <f t="shared" si="12"/>
        <v>0</v>
      </c>
    </row>
    <row r="52" spans="1:25" ht="22.5" customHeight="1" x14ac:dyDescent="0.2">
      <c r="A52" s="338" t="s">
        <v>454</v>
      </c>
      <c r="B52" s="338"/>
      <c r="C52" s="338"/>
      <c r="D52" s="338"/>
      <c r="E52" s="338"/>
      <c r="F52" s="338"/>
      <c r="G52" s="8">
        <v>44</v>
      </c>
      <c r="H52" s="68"/>
      <c r="I52" s="68"/>
      <c r="J52" s="68"/>
      <c r="K52" s="68"/>
      <c r="L52" s="68"/>
      <c r="M52" s="68"/>
      <c r="N52" s="68"/>
      <c r="O52" s="68"/>
      <c r="P52" s="68"/>
      <c r="Q52" s="68"/>
      <c r="R52" s="68"/>
      <c r="S52" s="68"/>
      <c r="T52" s="68"/>
      <c r="U52" s="68"/>
      <c r="V52" s="68"/>
      <c r="W52" s="69">
        <f t="shared" si="11"/>
        <v>0</v>
      </c>
      <c r="X52" s="68"/>
      <c r="Y52" s="69">
        <f t="shared" si="12"/>
        <v>0</v>
      </c>
    </row>
    <row r="53" spans="1:25" x14ac:dyDescent="0.2">
      <c r="A53" s="338" t="s">
        <v>455</v>
      </c>
      <c r="B53" s="338"/>
      <c r="C53" s="338"/>
      <c r="D53" s="338"/>
      <c r="E53" s="338"/>
      <c r="F53" s="338"/>
      <c r="G53" s="8">
        <v>45</v>
      </c>
      <c r="H53" s="68"/>
      <c r="I53" s="68"/>
      <c r="J53" s="68"/>
      <c r="K53" s="68"/>
      <c r="L53" s="68"/>
      <c r="M53" s="68"/>
      <c r="N53" s="68"/>
      <c r="O53" s="68"/>
      <c r="P53" s="68"/>
      <c r="Q53" s="68"/>
      <c r="R53" s="68"/>
      <c r="S53" s="68"/>
      <c r="T53" s="68"/>
      <c r="U53" s="68"/>
      <c r="V53" s="68"/>
      <c r="W53" s="69">
        <f t="shared" si="11"/>
        <v>0</v>
      </c>
      <c r="X53" s="68"/>
      <c r="Y53" s="69">
        <f t="shared" si="12"/>
        <v>0</v>
      </c>
    </row>
    <row r="54" spans="1:25" x14ac:dyDescent="0.2">
      <c r="A54" s="338" t="s">
        <v>442</v>
      </c>
      <c r="B54" s="338"/>
      <c r="C54" s="338"/>
      <c r="D54" s="338"/>
      <c r="E54" s="338"/>
      <c r="F54" s="338"/>
      <c r="G54" s="8">
        <v>46</v>
      </c>
      <c r="H54" s="68"/>
      <c r="I54" s="68"/>
      <c r="J54" s="68"/>
      <c r="K54" s="68"/>
      <c r="L54" s="68"/>
      <c r="M54" s="68"/>
      <c r="N54" s="68"/>
      <c r="O54" s="68"/>
      <c r="P54" s="68"/>
      <c r="Q54" s="68"/>
      <c r="R54" s="68"/>
      <c r="S54" s="68"/>
      <c r="T54" s="68"/>
      <c r="U54" s="68"/>
      <c r="V54" s="68"/>
      <c r="W54" s="69">
        <f t="shared" si="11"/>
        <v>0</v>
      </c>
      <c r="X54" s="68"/>
      <c r="Y54" s="69">
        <f t="shared" si="12"/>
        <v>0</v>
      </c>
    </row>
    <row r="55" spans="1:25" x14ac:dyDescent="0.2">
      <c r="A55" s="338" t="s">
        <v>443</v>
      </c>
      <c r="B55" s="338"/>
      <c r="C55" s="338"/>
      <c r="D55" s="338"/>
      <c r="E55" s="338"/>
      <c r="F55" s="338"/>
      <c r="G55" s="8">
        <v>47</v>
      </c>
      <c r="H55" s="68"/>
      <c r="I55" s="68"/>
      <c r="J55" s="68"/>
      <c r="K55" s="68"/>
      <c r="L55" s="68"/>
      <c r="M55" s="68"/>
      <c r="N55" s="68"/>
      <c r="O55" s="68"/>
      <c r="P55" s="68"/>
      <c r="Q55" s="68"/>
      <c r="R55" s="68"/>
      <c r="S55" s="68"/>
      <c r="T55" s="68"/>
      <c r="U55" s="68"/>
      <c r="V55" s="68"/>
      <c r="W55" s="69">
        <f t="shared" si="11"/>
        <v>0</v>
      </c>
      <c r="X55" s="68"/>
      <c r="Y55" s="69">
        <f t="shared" si="12"/>
        <v>0</v>
      </c>
    </row>
    <row r="56" spans="1:25" x14ac:dyDescent="0.2">
      <c r="A56" s="338" t="s">
        <v>444</v>
      </c>
      <c r="B56" s="338"/>
      <c r="C56" s="338"/>
      <c r="D56" s="338"/>
      <c r="E56" s="338"/>
      <c r="F56" s="338"/>
      <c r="G56" s="8">
        <v>48</v>
      </c>
      <c r="H56" s="68"/>
      <c r="I56" s="68"/>
      <c r="J56" s="68"/>
      <c r="K56" s="68"/>
      <c r="L56" s="68"/>
      <c r="M56" s="68"/>
      <c r="N56" s="68"/>
      <c r="O56" s="68"/>
      <c r="P56" s="68"/>
      <c r="Q56" s="68"/>
      <c r="R56" s="68"/>
      <c r="S56" s="68"/>
      <c r="T56" s="68"/>
      <c r="U56" s="68"/>
      <c r="V56" s="68"/>
      <c r="W56" s="69">
        <f t="shared" si="11"/>
        <v>0</v>
      </c>
      <c r="X56" s="68"/>
      <c r="Y56" s="69">
        <f t="shared" si="12"/>
        <v>0</v>
      </c>
    </row>
    <row r="57" spans="1:25" ht="23.25" customHeight="1" x14ac:dyDescent="0.2">
      <c r="A57" s="338" t="s">
        <v>456</v>
      </c>
      <c r="B57" s="338"/>
      <c r="C57" s="338"/>
      <c r="D57" s="338"/>
      <c r="E57" s="338"/>
      <c r="F57" s="338"/>
      <c r="G57" s="8">
        <v>49</v>
      </c>
      <c r="H57" s="68"/>
      <c r="I57" s="68"/>
      <c r="J57" s="68"/>
      <c r="K57" s="68"/>
      <c r="L57" s="68"/>
      <c r="M57" s="68"/>
      <c r="N57" s="68"/>
      <c r="O57" s="68"/>
      <c r="P57" s="68"/>
      <c r="Q57" s="68"/>
      <c r="R57" s="68"/>
      <c r="S57" s="68"/>
      <c r="T57" s="68"/>
      <c r="U57" s="68"/>
      <c r="V57" s="68"/>
      <c r="W57" s="69">
        <f t="shared" si="11"/>
        <v>0</v>
      </c>
      <c r="X57" s="68"/>
      <c r="Y57" s="69">
        <f t="shared" si="12"/>
        <v>0</v>
      </c>
    </row>
    <row r="58" spans="1:25" ht="23.25" customHeight="1" x14ac:dyDescent="0.2">
      <c r="A58" s="338" t="s">
        <v>446</v>
      </c>
      <c r="B58" s="338"/>
      <c r="C58" s="338"/>
      <c r="D58" s="338"/>
      <c r="E58" s="338"/>
      <c r="F58" s="338"/>
      <c r="G58" s="8">
        <v>50</v>
      </c>
      <c r="H58" s="68"/>
      <c r="I58" s="68"/>
      <c r="J58" s="68"/>
      <c r="K58" s="68"/>
      <c r="L58" s="68"/>
      <c r="M58" s="68"/>
      <c r="N58" s="68"/>
      <c r="O58" s="68"/>
      <c r="P58" s="68"/>
      <c r="Q58" s="68"/>
      <c r="R58" s="68"/>
      <c r="S58" s="68"/>
      <c r="T58" s="68"/>
      <c r="U58" s="68"/>
      <c r="V58" s="68"/>
      <c r="W58" s="69">
        <f t="shared" si="11"/>
        <v>0</v>
      </c>
      <c r="X58" s="68"/>
      <c r="Y58" s="69">
        <f t="shared" si="12"/>
        <v>0</v>
      </c>
    </row>
    <row r="59" spans="1:25" ht="24" customHeight="1" x14ac:dyDescent="0.2">
      <c r="A59" s="339" t="s">
        <v>457</v>
      </c>
      <c r="B59" s="339"/>
      <c r="C59" s="339"/>
      <c r="D59" s="339"/>
      <c r="E59" s="339"/>
      <c r="F59" s="339"/>
      <c r="G59" s="10">
        <v>51</v>
      </c>
      <c r="H59" s="71">
        <f t="shared" ref="H59:T59" si="13">SUM(H39:H58)</f>
        <v>202769470</v>
      </c>
      <c r="I59" s="71">
        <f t="shared" si="13"/>
        <v>0</v>
      </c>
      <c r="J59" s="71">
        <f t="shared" si="13"/>
        <v>488560</v>
      </c>
      <c r="K59" s="71">
        <f t="shared" si="13"/>
        <v>8899507</v>
      </c>
      <c r="L59" s="71">
        <f t="shared" si="13"/>
        <v>8899507</v>
      </c>
      <c r="M59" s="71">
        <f t="shared" si="13"/>
        <v>0</v>
      </c>
      <c r="N59" s="71">
        <f t="shared" si="13"/>
        <v>38979440</v>
      </c>
      <c r="O59" s="71">
        <f t="shared" si="13"/>
        <v>0</v>
      </c>
      <c r="P59" s="71">
        <f t="shared" si="13"/>
        <v>0</v>
      </c>
      <c r="Q59" s="71">
        <f t="shared" si="13"/>
        <v>0</v>
      </c>
      <c r="R59" s="71">
        <f t="shared" si="13"/>
        <v>0</v>
      </c>
      <c r="S59" s="71">
        <f t="shared" si="13"/>
        <v>0</v>
      </c>
      <c r="T59" s="71">
        <f t="shared" si="13"/>
        <v>0</v>
      </c>
      <c r="U59" s="71">
        <f>SUM(U39:U58)</f>
        <v>-32777558</v>
      </c>
      <c r="V59" s="71">
        <f>SUM(V39:V58)</f>
        <v>-2348757</v>
      </c>
      <c r="W59" s="71">
        <f>SUM(W39:W58)</f>
        <v>207111155</v>
      </c>
      <c r="X59" s="71">
        <f>SUM(X39:X58)</f>
        <v>903245</v>
      </c>
      <c r="Y59" s="71">
        <f>SUM(Y39:Y58)</f>
        <v>208014400</v>
      </c>
    </row>
    <row r="60" spans="1:25" x14ac:dyDescent="0.2">
      <c r="A60" s="340" t="s">
        <v>381</v>
      </c>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row>
    <row r="61" spans="1:25" ht="31.5" customHeight="1" x14ac:dyDescent="0.2">
      <c r="A61" s="336" t="s">
        <v>458</v>
      </c>
      <c r="B61" s="336"/>
      <c r="C61" s="336"/>
      <c r="D61" s="336"/>
      <c r="E61" s="336"/>
      <c r="F61" s="336"/>
      <c r="G61" s="9">
        <v>52</v>
      </c>
      <c r="H61" s="70">
        <f t="shared" ref="H61:T61" si="14">SUM(H41:H49)</f>
        <v>0</v>
      </c>
      <c r="I61" s="70">
        <f t="shared" si="14"/>
        <v>0</v>
      </c>
      <c r="J61" s="70">
        <f t="shared" si="14"/>
        <v>0</v>
      </c>
      <c r="K61" s="70">
        <f t="shared" si="14"/>
        <v>-63953</v>
      </c>
      <c r="L61" s="70">
        <f t="shared" si="14"/>
        <v>-63953</v>
      </c>
      <c r="M61" s="70">
        <f t="shared" si="14"/>
        <v>0</v>
      </c>
      <c r="N61" s="70">
        <f t="shared" si="14"/>
        <v>-265614</v>
      </c>
      <c r="O61" s="70">
        <f t="shared" si="14"/>
        <v>0</v>
      </c>
      <c r="P61" s="70">
        <f t="shared" si="14"/>
        <v>0</v>
      </c>
      <c r="Q61" s="70">
        <f t="shared" si="14"/>
        <v>0</v>
      </c>
      <c r="R61" s="70">
        <f t="shared" si="14"/>
        <v>0</v>
      </c>
      <c r="S61" s="70">
        <f t="shared" si="14"/>
        <v>0</v>
      </c>
      <c r="T61" s="70">
        <f t="shared" si="14"/>
        <v>0</v>
      </c>
      <c r="U61" s="70">
        <f>SUM(U41:U49)</f>
        <v>38800</v>
      </c>
      <c r="V61" s="70">
        <f>SUM(V41:V49)</f>
        <v>0</v>
      </c>
      <c r="W61" s="70">
        <f>SUM(W41:W49)</f>
        <v>-226814</v>
      </c>
      <c r="X61" s="70">
        <f>SUM(X41:X49)</f>
        <v>0</v>
      </c>
      <c r="Y61" s="70">
        <f>SUM(Y41:Y49)</f>
        <v>-226814</v>
      </c>
    </row>
    <row r="62" spans="1:25" ht="27.75" customHeight="1" x14ac:dyDescent="0.2">
      <c r="A62" s="336" t="s">
        <v>459</v>
      </c>
      <c r="B62" s="336"/>
      <c r="C62" s="336"/>
      <c r="D62" s="336"/>
      <c r="E62" s="336"/>
      <c r="F62" s="336"/>
      <c r="G62" s="9">
        <v>53</v>
      </c>
      <c r="H62" s="70">
        <f t="shared" ref="H62:T62" si="15">H40+H61</f>
        <v>0</v>
      </c>
      <c r="I62" s="70">
        <f t="shared" si="15"/>
        <v>0</v>
      </c>
      <c r="J62" s="70">
        <f t="shared" si="15"/>
        <v>0</v>
      </c>
      <c r="K62" s="70">
        <f t="shared" si="15"/>
        <v>-63953</v>
      </c>
      <c r="L62" s="70">
        <f t="shared" si="15"/>
        <v>-63953</v>
      </c>
      <c r="M62" s="70">
        <f t="shared" si="15"/>
        <v>0</v>
      </c>
      <c r="N62" s="70">
        <f t="shared" si="15"/>
        <v>-265614</v>
      </c>
      <c r="O62" s="70">
        <f t="shared" si="15"/>
        <v>0</v>
      </c>
      <c r="P62" s="70">
        <f t="shared" si="15"/>
        <v>0</v>
      </c>
      <c r="Q62" s="70">
        <f t="shared" si="15"/>
        <v>0</v>
      </c>
      <c r="R62" s="70">
        <f t="shared" si="15"/>
        <v>0</v>
      </c>
      <c r="S62" s="70">
        <f t="shared" si="15"/>
        <v>0</v>
      </c>
      <c r="T62" s="70">
        <f t="shared" si="15"/>
        <v>0</v>
      </c>
      <c r="U62" s="70">
        <f>U40+U61</f>
        <v>38800</v>
      </c>
      <c r="V62" s="70">
        <f>V40+V61</f>
        <v>-2348757</v>
      </c>
      <c r="W62" s="70">
        <f>W40+W61</f>
        <v>-2575571</v>
      </c>
      <c r="X62" s="70">
        <f>X40+X61</f>
        <v>-8763</v>
      </c>
      <c r="Y62" s="70">
        <f>Y40+Y61</f>
        <v>-2584334</v>
      </c>
    </row>
    <row r="63" spans="1:25" ht="29.25" customHeight="1" x14ac:dyDescent="0.2">
      <c r="A63" s="337" t="s">
        <v>460</v>
      </c>
      <c r="B63" s="337"/>
      <c r="C63" s="337"/>
      <c r="D63" s="337"/>
      <c r="E63" s="337"/>
      <c r="F63" s="337"/>
      <c r="G63" s="10">
        <v>54</v>
      </c>
      <c r="H63" s="71">
        <f t="shared" ref="H63:T63" si="16">SUM(H50:H58)</f>
        <v>0</v>
      </c>
      <c r="I63" s="71">
        <f t="shared" si="16"/>
        <v>0</v>
      </c>
      <c r="J63" s="71">
        <f t="shared" si="16"/>
        <v>0</v>
      </c>
      <c r="K63" s="71">
        <f t="shared" si="16"/>
        <v>0</v>
      </c>
      <c r="L63" s="71">
        <f t="shared" si="16"/>
        <v>0</v>
      </c>
      <c r="M63" s="71">
        <f t="shared" si="16"/>
        <v>0</v>
      </c>
      <c r="N63" s="71">
        <f t="shared" si="16"/>
        <v>0</v>
      </c>
      <c r="O63" s="71">
        <f t="shared" si="16"/>
        <v>0</v>
      </c>
      <c r="P63" s="71">
        <f t="shared" si="16"/>
        <v>0</v>
      </c>
      <c r="Q63" s="71">
        <f t="shared" si="16"/>
        <v>0</v>
      </c>
      <c r="R63" s="71">
        <f t="shared" si="16"/>
        <v>0</v>
      </c>
      <c r="S63" s="71">
        <f t="shared" si="16"/>
        <v>0</v>
      </c>
      <c r="T63" s="71">
        <f t="shared" si="16"/>
        <v>0</v>
      </c>
      <c r="U63" s="71">
        <f>SUM(U50:U58)</f>
        <v>0</v>
      </c>
      <c r="V63" s="71">
        <f>SUM(V50:V58)</f>
        <v>0</v>
      </c>
      <c r="W63" s="71">
        <f>SUM(W50:W58)</f>
        <v>0</v>
      </c>
      <c r="X63" s="71">
        <f>SUM(X50:X58)</f>
        <v>0</v>
      </c>
      <c r="Y63" s="71">
        <f>SUM(Y50:Y58)</f>
        <v>0</v>
      </c>
    </row>
  </sheetData>
  <sheetProtection algorithmName="SHA-512" hashValue="q17Mnj40W64KhdnSUyIydmOU4DIQeAhqhgqRO3vXjFMN3DIeEwUNTa1P39CLaCSe+2YGItpdxLWlH1SJL/qT9A==" saltValue="zO69V2GIS99xZrGViQTYI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45" fitToHeight="0" orientation="landscape" r:id="rId1"/>
  <rowBreaks count="2" manualBreakCount="2">
    <brk id="59"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1"/>
  <sheetViews>
    <sheetView showGridLines="0" tabSelected="1" zoomScaleNormal="100" zoomScaleSheetLayoutView="368" workbookViewId="0">
      <selection sqref="A1:J30"/>
    </sheetView>
  </sheetViews>
  <sheetFormatPr defaultRowHeight="12.75" x14ac:dyDescent="0.2"/>
  <cols>
    <col min="10" max="10" width="86" customWidth="1"/>
  </cols>
  <sheetData>
    <row r="1" spans="1:10" x14ac:dyDescent="0.2">
      <c r="A1" s="365" t="s">
        <v>517</v>
      </c>
      <c r="B1" s="366"/>
      <c r="C1" s="366"/>
      <c r="D1" s="366"/>
      <c r="E1" s="366"/>
      <c r="F1" s="366"/>
      <c r="G1" s="366"/>
      <c r="H1" s="366"/>
      <c r="I1" s="366"/>
      <c r="J1" s="366"/>
    </row>
    <row r="2" spans="1:10" x14ac:dyDescent="0.2">
      <c r="A2" s="366"/>
      <c r="B2" s="366"/>
      <c r="C2" s="366"/>
      <c r="D2" s="366"/>
      <c r="E2" s="366"/>
      <c r="F2" s="366"/>
      <c r="G2" s="366"/>
      <c r="H2" s="366"/>
      <c r="I2" s="366"/>
      <c r="J2" s="366"/>
    </row>
    <row r="3" spans="1:10" x14ac:dyDescent="0.2">
      <c r="A3" s="366"/>
      <c r="B3" s="366"/>
      <c r="C3" s="366"/>
      <c r="D3" s="366"/>
      <c r="E3" s="366"/>
      <c r="F3" s="366"/>
      <c r="G3" s="366"/>
      <c r="H3" s="366"/>
      <c r="I3" s="366"/>
      <c r="J3" s="366"/>
    </row>
    <row r="4" spans="1:10" x14ac:dyDescent="0.2">
      <c r="A4" s="366"/>
      <c r="B4" s="366"/>
      <c r="C4" s="366"/>
      <c r="D4" s="366"/>
      <c r="E4" s="366"/>
      <c r="F4" s="366"/>
      <c r="G4" s="366"/>
      <c r="H4" s="366"/>
      <c r="I4" s="366"/>
      <c r="J4" s="366"/>
    </row>
    <row r="5" spans="1:10" x14ac:dyDescent="0.2">
      <c r="A5" s="366"/>
      <c r="B5" s="366"/>
      <c r="C5" s="366"/>
      <c r="D5" s="366"/>
      <c r="E5" s="366"/>
      <c r="F5" s="366"/>
      <c r="G5" s="366"/>
      <c r="H5" s="366"/>
      <c r="I5" s="366"/>
      <c r="J5" s="366"/>
    </row>
    <row r="6" spans="1:10" x14ac:dyDescent="0.2">
      <c r="A6" s="366"/>
      <c r="B6" s="366"/>
      <c r="C6" s="366"/>
      <c r="D6" s="366"/>
      <c r="E6" s="366"/>
      <c r="F6" s="366"/>
      <c r="G6" s="366"/>
      <c r="H6" s="366"/>
      <c r="I6" s="366"/>
      <c r="J6" s="366"/>
    </row>
    <row r="7" spans="1:10" x14ac:dyDescent="0.2">
      <c r="A7" s="366"/>
      <c r="B7" s="366"/>
      <c r="C7" s="366"/>
      <c r="D7" s="366"/>
      <c r="E7" s="366"/>
      <c r="F7" s="366"/>
      <c r="G7" s="366"/>
      <c r="H7" s="366"/>
      <c r="I7" s="366"/>
      <c r="J7" s="366"/>
    </row>
    <row r="8" spans="1:10" x14ac:dyDescent="0.2">
      <c r="A8" s="366"/>
      <c r="B8" s="366"/>
      <c r="C8" s="366"/>
      <c r="D8" s="366"/>
      <c r="E8" s="366"/>
      <c r="F8" s="366"/>
      <c r="G8" s="366"/>
      <c r="H8" s="366"/>
      <c r="I8" s="366"/>
      <c r="J8" s="366"/>
    </row>
    <row r="9" spans="1:10" x14ac:dyDescent="0.2">
      <c r="A9" s="366"/>
      <c r="B9" s="366"/>
      <c r="C9" s="366"/>
      <c r="D9" s="366"/>
      <c r="E9" s="366"/>
      <c r="F9" s="366"/>
      <c r="G9" s="366"/>
      <c r="H9" s="366"/>
      <c r="I9" s="366"/>
      <c r="J9" s="366"/>
    </row>
    <row r="10" spans="1:10" x14ac:dyDescent="0.2">
      <c r="A10" s="366"/>
      <c r="B10" s="366"/>
      <c r="C10" s="366"/>
      <c r="D10" s="366"/>
      <c r="E10" s="366"/>
      <c r="F10" s="366"/>
      <c r="G10" s="366"/>
      <c r="H10" s="366"/>
      <c r="I10" s="366"/>
      <c r="J10" s="366"/>
    </row>
    <row r="11" spans="1:10" x14ac:dyDescent="0.2">
      <c r="A11" s="366"/>
      <c r="B11" s="366"/>
      <c r="C11" s="366"/>
      <c r="D11" s="366"/>
      <c r="E11" s="366"/>
      <c r="F11" s="366"/>
      <c r="G11" s="366"/>
      <c r="H11" s="366"/>
      <c r="I11" s="366"/>
      <c r="J11" s="366"/>
    </row>
    <row r="12" spans="1:10" x14ac:dyDescent="0.2">
      <c r="A12" s="366"/>
      <c r="B12" s="366"/>
      <c r="C12" s="366"/>
      <c r="D12" s="366"/>
      <c r="E12" s="366"/>
      <c r="F12" s="366"/>
      <c r="G12" s="366"/>
      <c r="H12" s="366"/>
      <c r="I12" s="366"/>
      <c r="J12" s="366"/>
    </row>
    <row r="13" spans="1:10" x14ac:dyDescent="0.2">
      <c r="A13" s="366"/>
      <c r="B13" s="366"/>
      <c r="C13" s="366"/>
      <c r="D13" s="366"/>
      <c r="E13" s="366"/>
      <c r="F13" s="366"/>
      <c r="G13" s="366"/>
      <c r="H13" s="366"/>
      <c r="I13" s="366"/>
      <c r="J13" s="366"/>
    </row>
    <row r="14" spans="1:10" ht="106.5" customHeight="1" x14ac:dyDescent="0.2">
      <c r="A14" s="366"/>
      <c r="B14" s="366"/>
      <c r="C14" s="366"/>
      <c r="D14" s="366"/>
      <c r="E14" s="366"/>
      <c r="F14" s="366"/>
      <c r="G14" s="366"/>
      <c r="H14" s="366"/>
      <c r="I14" s="366"/>
      <c r="J14" s="366"/>
    </row>
    <row r="15" spans="1:10" x14ac:dyDescent="0.2">
      <c r="A15" s="366"/>
      <c r="B15" s="366"/>
      <c r="C15" s="366"/>
      <c r="D15" s="366"/>
      <c r="E15" s="366"/>
      <c r="F15" s="366"/>
      <c r="G15" s="366"/>
      <c r="H15" s="366"/>
      <c r="I15" s="366"/>
      <c r="J15" s="366"/>
    </row>
    <row r="16" spans="1:10" ht="72.75" customHeight="1" x14ac:dyDescent="0.2">
      <c r="A16" s="366"/>
      <c r="B16" s="366"/>
      <c r="C16" s="366"/>
      <c r="D16" s="366"/>
      <c r="E16" s="366"/>
      <c r="F16" s="366"/>
      <c r="G16" s="366"/>
      <c r="H16" s="366"/>
      <c r="I16" s="366"/>
      <c r="J16" s="366"/>
    </row>
    <row r="17" spans="1:10" x14ac:dyDescent="0.2">
      <c r="A17" s="366"/>
      <c r="B17" s="366"/>
      <c r="C17" s="366"/>
      <c r="D17" s="366"/>
      <c r="E17" s="366"/>
      <c r="F17" s="366"/>
      <c r="G17" s="366"/>
      <c r="H17" s="366"/>
      <c r="I17" s="366"/>
      <c r="J17" s="366"/>
    </row>
    <row r="18" spans="1:10" x14ac:dyDescent="0.2">
      <c r="A18" s="366"/>
      <c r="B18" s="366"/>
      <c r="C18" s="366"/>
      <c r="D18" s="366"/>
      <c r="E18" s="366"/>
      <c r="F18" s="366"/>
      <c r="G18" s="366"/>
      <c r="H18" s="366"/>
      <c r="I18" s="366"/>
      <c r="J18" s="366"/>
    </row>
    <row r="19" spans="1:10" x14ac:dyDescent="0.2">
      <c r="A19" s="366"/>
      <c r="B19" s="366"/>
      <c r="C19" s="366"/>
      <c r="D19" s="366"/>
      <c r="E19" s="366"/>
      <c r="F19" s="366"/>
      <c r="G19" s="366"/>
      <c r="H19" s="366"/>
      <c r="I19" s="366"/>
      <c r="J19" s="366"/>
    </row>
    <row r="20" spans="1:10" ht="58.5" customHeight="1" x14ac:dyDescent="0.2">
      <c r="A20" s="366"/>
      <c r="B20" s="366"/>
      <c r="C20" s="366"/>
      <c r="D20" s="366"/>
      <c r="E20" s="366"/>
      <c r="F20" s="366"/>
      <c r="G20" s="366"/>
      <c r="H20" s="366"/>
      <c r="I20" s="366"/>
      <c r="J20" s="366"/>
    </row>
    <row r="21" spans="1:10" ht="60.75" customHeight="1" x14ac:dyDescent="0.2">
      <c r="A21" s="366"/>
      <c r="B21" s="366"/>
      <c r="C21" s="366"/>
      <c r="D21" s="366"/>
      <c r="E21" s="366"/>
      <c r="F21" s="366"/>
      <c r="G21" s="366"/>
      <c r="H21" s="366"/>
      <c r="I21" s="366"/>
      <c r="J21" s="366"/>
    </row>
    <row r="22" spans="1:10" ht="58.5" customHeight="1" x14ac:dyDescent="0.2">
      <c r="A22" s="366"/>
      <c r="B22" s="366"/>
      <c r="C22" s="366"/>
      <c r="D22" s="366"/>
      <c r="E22" s="366"/>
      <c r="F22" s="366"/>
      <c r="G22" s="366"/>
      <c r="H22" s="366"/>
      <c r="I22" s="366"/>
      <c r="J22" s="366"/>
    </row>
    <row r="23" spans="1:10" ht="52.5" customHeight="1" x14ac:dyDescent="0.2">
      <c r="A23" s="366"/>
      <c r="B23" s="366"/>
      <c r="C23" s="366"/>
      <c r="D23" s="366"/>
      <c r="E23" s="366"/>
      <c r="F23" s="366"/>
      <c r="G23" s="366"/>
      <c r="H23" s="366"/>
      <c r="I23" s="366"/>
      <c r="J23" s="366"/>
    </row>
    <row r="24" spans="1:10" x14ac:dyDescent="0.2">
      <c r="A24" s="366"/>
      <c r="B24" s="366"/>
      <c r="C24" s="366"/>
      <c r="D24" s="366"/>
      <c r="E24" s="366"/>
      <c r="F24" s="366"/>
      <c r="G24" s="366"/>
      <c r="H24" s="366"/>
      <c r="I24" s="366"/>
      <c r="J24" s="366"/>
    </row>
    <row r="25" spans="1:10" x14ac:dyDescent="0.2">
      <c r="A25" s="366"/>
      <c r="B25" s="366"/>
      <c r="C25" s="366"/>
      <c r="D25" s="366"/>
      <c r="E25" s="366"/>
      <c r="F25" s="366"/>
      <c r="G25" s="366"/>
      <c r="H25" s="366"/>
      <c r="I25" s="366"/>
      <c r="J25" s="366"/>
    </row>
    <row r="26" spans="1:10" x14ac:dyDescent="0.2">
      <c r="A26" s="366"/>
      <c r="B26" s="366"/>
      <c r="C26" s="366"/>
      <c r="D26" s="366"/>
      <c r="E26" s="366"/>
      <c r="F26" s="366"/>
      <c r="G26" s="366"/>
      <c r="H26" s="366"/>
      <c r="I26" s="366"/>
      <c r="J26" s="366"/>
    </row>
    <row r="27" spans="1:10" ht="71.25" customHeight="1" x14ac:dyDescent="0.2">
      <c r="A27" s="366"/>
      <c r="B27" s="366"/>
      <c r="C27" s="366"/>
      <c r="D27" s="366"/>
      <c r="E27" s="366"/>
      <c r="F27" s="366"/>
      <c r="G27" s="366"/>
      <c r="H27" s="366"/>
      <c r="I27" s="366"/>
      <c r="J27" s="366"/>
    </row>
    <row r="28" spans="1:10" ht="42.75" customHeight="1" x14ac:dyDescent="0.2">
      <c r="A28" s="366"/>
      <c r="B28" s="366"/>
      <c r="C28" s="366"/>
      <c r="D28" s="366"/>
      <c r="E28" s="366"/>
      <c r="F28" s="366"/>
      <c r="G28" s="366"/>
      <c r="H28" s="366"/>
      <c r="I28" s="366"/>
      <c r="J28" s="366"/>
    </row>
    <row r="29" spans="1:10" x14ac:dyDescent="0.2">
      <c r="A29" s="366"/>
      <c r="B29" s="366"/>
      <c r="C29" s="366"/>
      <c r="D29" s="366"/>
      <c r="E29" s="366"/>
      <c r="F29" s="366"/>
      <c r="G29" s="366"/>
      <c r="H29" s="366"/>
      <c r="I29" s="366"/>
      <c r="J29" s="366"/>
    </row>
    <row r="30" spans="1:10" ht="248.1" customHeight="1" x14ac:dyDescent="0.2">
      <c r="A30" s="366"/>
      <c r="B30" s="366"/>
      <c r="C30" s="366"/>
      <c r="D30" s="366"/>
      <c r="E30" s="366"/>
      <c r="F30" s="366"/>
      <c r="G30" s="366"/>
      <c r="H30" s="366"/>
      <c r="I30" s="366"/>
      <c r="J30" s="366"/>
    </row>
    <row r="31" spans="1:10" x14ac:dyDescent="0.2">
      <c r="A31" s="127"/>
      <c r="B31" s="127"/>
      <c r="C31" s="127"/>
      <c r="D31" s="127"/>
      <c r="E31" s="127"/>
      <c r="F31" s="127"/>
      <c r="G31" s="127"/>
      <c r="H31" s="127"/>
      <c r="I31" s="127"/>
      <c r="J31" s="127"/>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86C6E33D3B6F245B7B2F62AAB6A7887" ma:contentTypeVersion="17" ma:contentTypeDescription="Create a new document." ma:contentTypeScope="" ma:versionID="e1df2f7dd263dac23faeae9d0479d0ae">
  <xsd:schema xmlns:xsd="http://www.w3.org/2001/XMLSchema" xmlns:xs="http://www.w3.org/2001/XMLSchema" xmlns:p="http://schemas.microsoft.com/office/2006/metadata/properties" xmlns:ns2="4092696d-9ff2-449a-882e-da47255be8de" xmlns:ns3="b5bef7bd-2f1d-4d2d-b235-e3cf87546d6d" targetNamespace="http://schemas.microsoft.com/office/2006/metadata/properties" ma:root="true" ma:fieldsID="05bd101fd44a81cfc8b073f12d6f9437" ns2:_="" ns3:_="">
    <xsd:import namespace="4092696d-9ff2-449a-882e-da47255be8de"/>
    <xsd:import namespace="b5bef7bd-2f1d-4d2d-b235-e3cf87546d6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Location" minOccurs="0"/>
                <xsd:element ref="ns2:SharedWithUsers" minOccurs="0"/>
                <xsd:element ref="ns2:SharedWithDetail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92696d-9ff2-449a-882e-da47255be8d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aae21593-f838-490d-9f5c-bd4b0205b875}" ma:internalName="TaxCatchAll" ma:showField="CatchAllData" ma:web="4092696d-9ff2-449a-882e-da47255be8d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5bef7bd-2f1d-4d2d-b235-e3cf87546d6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d26235f9-98a9-4d02-970d-b1817723cad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92696d-9ff2-449a-882e-da47255be8de" xsi:nil="true"/>
    <lcf76f155ced4ddcb4097134ff3c332f xmlns="b5bef7bd-2f1d-4d2d-b235-e3cf87546d6d">
      <Terms xmlns="http://schemas.microsoft.com/office/infopath/2007/PartnerControls"/>
    </lcf76f155ced4ddcb4097134ff3c332f>
    <_dlc_DocId xmlns="4092696d-9ff2-449a-882e-da47255be8de">7UEU4HCPTD7N-1762377801-30033</_dlc_DocId>
    <_dlc_DocIdUrl xmlns="4092696d-9ff2-449a-882e-da47255be8de">
      <Url>https://snpectinatus.sharepoint.com/sites/Projekt2/_layouts/15/DocIdRedir.aspx?ID=7UEU4HCPTD7N-1762377801-30033</Url>
      <Description>7UEU4HCPTD7N-1762377801-30033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2E71B6-6A57-4882-A96E-135F4AD70B90}">
  <ds:schemaRefs>
    <ds:schemaRef ds:uri="http://schemas.microsoft.com/sharepoint/events"/>
  </ds:schemaRefs>
</ds:datastoreItem>
</file>

<file path=customXml/itemProps2.xml><?xml version="1.0" encoding="utf-8"?>
<ds:datastoreItem xmlns:ds="http://schemas.openxmlformats.org/officeDocument/2006/customXml" ds:itemID="{CD7BE226-89B1-4FBA-8260-E667AA7189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92696d-9ff2-449a-882e-da47255be8de"/>
    <ds:schemaRef ds:uri="b5bef7bd-2f1d-4d2d-b235-e3cf87546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microsoft.com/office/2006/documentManagement/types"/>
    <ds:schemaRef ds:uri="4092696d-9ff2-449a-882e-da47255be8de"/>
    <ds:schemaRef ds:uri="b5bef7bd-2f1d-4d2d-b235-e3cf87546d6d"/>
    <ds:schemaRef ds:uri="http://purl.org/dc/elements/1.1/"/>
    <ds:schemaRef ds:uri="http://purl.org/dc/dcmitype/"/>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Andrea Gazdek</cp:lastModifiedBy>
  <cp:lastPrinted>2022-12-19T15:56:28Z</cp:lastPrinted>
  <dcterms:created xsi:type="dcterms:W3CDTF">2008-10-17T11:51:54Z</dcterms:created>
  <dcterms:modified xsi:type="dcterms:W3CDTF">2023-08-02T11:18:00Z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y fmtid="{D5CDD505-2E9C-101B-9397-08002B2CF9AE}" pid="3" name="MediaServiceImageTags">
    <vt:lpwstr/>
  </property>
  <property fmtid="{D5CDD505-2E9C-101B-9397-08002B2CF9AE}" pid="4" name="_dlc_DocIdItemGuid">
    <vt:lpwstr>d3f6b02c-85d4-4954-baec-4ae1135bf136</vt:lpwstr>
  </property>
</Properties>
</file>