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turopoli\Desktop\TFI KI 31.03.2022\"/>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1700" activeTab="3"/>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71" i="27" l="1"/>
  <c r="H71" i="27"/>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J39" i="27"/>
  <c r="K39" i="27"/>
  <c r="I60" i="27"/>
  <c r="H60" i="27"/>
  <c r="H47" i="27" s="1"/>
  <c r="I48" i="27"/>
  <c r="H48" i="27"/>
  <c r="I39" i="27"/>
  <c r="H39" i="27"/>
  <c r="I24" i="27"/>
  <c r="I36" i="27" s="1"/>
  <c r="I38" i="27" s="1"/>
  <c r="I42" i="27" s="1"/>
  <c r="I46" i="27" s="1"/>
  <c r="H24" i="27"/>
  <c r="H36" i="27" s="1"/>
  <c r="H38" i="27" s="1"/>
  <c r="H42" i="27" s="1"/>
  <c r="H46" i="27" s="1"/>
  <c r="I77" i="26"/>
  <c r="H77" i="26"/>
  <c r="I52" i="26"/>
  <c r="H52" i="26"/>
  <c r="I48" i="26"/>
  <c r="H48" i="26"/>
  <c r="I42" i="26"/>
  <c r="H42" i="26"/>
  <c r="I29" i="26"/>
  <c r="H29" i="26"/>
  <c r="I25" i="26"/>
  <c r="H25" i="26"/>
  <c r="I22" i="26"/>
  <c r="H22" i="26"/>
  <c r="I18" i="26"/>
  <c r="H18" i="26"/>
  <c r="I13" i="26"/>
  <c r="H13" i="26"/>
  <c r="I9" i="26"/>
  <c r="H9" i="26"/>
  <c r="I47" i="27" l="1"/>
  <c r="I69" i="27" s="1"/>
  <c r="J47" i="27"/>
  <c r="J69" i="27" s="1"/>
  <c r="J71" i="27" s="1"/>
  <c r="H69" i="27"/>
  <c r="K47" i="27"/>
  <c r="K69" i="27" s="1"/>
  <c r="K71" i="27" s="1"/>
  <c r="K42" i="27"/>
  <c r="K46" i="27" s="1"/>
  <c r="H63" i="26"/>
  <c r="H78" i="26" s="1"/>
  <c r="I63" i="26"/>
  <c r="I78" i="26" s="1"/>
  <c r="I40" i="26"/>
  <c r="H40" i="26"/>
  <c r="R26" i="29"/>
  <c r="H60" i="28"/>
  <c r="H63" i="28" s="1"/>
  <c r="I60" i="28"/>
  <c r="I63" i="28" s="1"/>
  <c r="R9" i="29"/>
</calcChain>
</file>

<file path=xl/sharedStrings.xml><?xml version="1.0" encoding="utf-8"?>
<sst xmlns="http://schemas.openxmlformats.org/spreadsheetml/2006/main" count="342" uniqueCount="305">
  <si>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</si>
  <si>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</si>
  <si>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</si>
  <si>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</si>
  <si>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</si>
  <si>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</si>
  <si>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</si>
  <si>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</si>
  <si>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</si>
  <si>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</si>
  <si>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</si>
  <si>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</si>
  <si>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</si>
  <si>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</si>
  <si>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</si>
  <si>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</si>
  <si>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</si>
  <si>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</si>
  <si>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</si>
  <si>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</si>
  <si>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</si>
  <si>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</si>
  <si>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</si>
  <si>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</si>
  <si>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</si>
  <si>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</si>
  <si>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</si>
  <si>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</si>
  <si>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</si>
  <si>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</si>
  <si>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</si>
  <si>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</si>
  <si>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</si>
  <si>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</si>
  <si>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</si>
  <si>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</si>
  <si>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</si>
  <si>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</si>
  <si>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</si>
  <si>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</si>
  <si>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</si>
  <si>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</si>
  <si>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</si>
  <si>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</si>
  <si>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</si>
  <si>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</si>
  <si>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</si>
  <si>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</si>
  <si>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</si>
  <si>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</si>
  <si>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</si>
  <si>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</si>
  <si>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</si>
  <si>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</si>
  <si>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</si>
  <si>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</si>
  <si>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</si>
  <si>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</si>
  <si>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</si>
  <si>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</si>
  <si>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</si>
  <si>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</si>
  <si>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</si>
  <si>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</si>
  <si>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</si>
  <si>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</si>
  <si>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</si>
  <si>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</si>
  <si>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</si>
  <si>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</si>
  <si>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</si>
  <si>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</si>
  <si>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</si>
  <si>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</si>
  <si>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</si>
  <si>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</si>
  <si>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</si>
  <si>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</si>
  <si>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</si>
  <si>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</si>
  <si>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</si>
  <si>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</si>
  <si>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</si>
  <si>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</si>
  <si>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</si>
  <si>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</si>
  <si>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</si>
  <si>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</si>
  <si>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</si>
  <si>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</si>
  <si>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</si>
  <si>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</si>
  <si>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</si>
  <si>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</si>
  <si>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</si>
  <si>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</si>
  <si>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</si>
  <si>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</si>
  <si>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</si>
  <si>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</si>
  <si>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</si>
  <si>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</si>
  <si>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</si>
  <si>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</si>
  <si>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</si>
  <si>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</si>
  <si>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</si>
  <si>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</si>
  <si>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</si>
  <si>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</si>
  <si>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</si>
  <si>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</si>
  <si>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</si>
  <si>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</si>
  <si>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</si>
  <si>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</si>
  <si>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</si>
  <si>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</si>
  <si>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</si>
  <si>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</si>
  <si>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</si>
  <si>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</si>
  <si>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</si>
  <si>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</si>
  <si>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</si>
  <si>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</si>
  <si>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</si>
  <si>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</si>
  <si>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</si>
  <si>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</si>
  <si>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</si>
  <si>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</si>
  <si>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</si>
  <si>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</si>
  <si>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</si>
  <si>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</si>
  <si>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</si>
  <si>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</si>
  <si>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</si>
  <si>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</si>
  <si>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</si>
  <si>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</si>
  <si>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</si>
  <si>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</si>
  <si>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</si>
  <si>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</si>
  <si>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</si>
  <si>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</si>
  <si>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</si>
  <si>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</si>
  <si>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</si>
  <si>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</si>
  <si>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</si>
  <si>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</si>
  <si>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</si>
  <si>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</si>
  <si>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</si>
  <si>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</si>
  <si>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</si>
  <si>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</si>
  <si>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</si>
  <si>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</si>
  <si>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</si>
  <si>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</si>
  <si>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</si>
  <si>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</si>
  <si>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</si>
  <si>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</si>
  <si>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</si>
  <si>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</si>
  <si>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</si>
  <si>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</si>
  <si>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</si>
  <si>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</si>
  <si>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</si>
  <si>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</si>
  <si>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</si>
  <si>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</si>
  <si>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</si>
  <si>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</si>
  <si>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</si>
  <si>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</si>
  <si>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</si>
  <si>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</si>
  <si>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</si>
  <si>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</si>
  <si>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</si>
  <si>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</si>
  <si>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</si>
  <si>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</si>
  <si>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</si>
  <si>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</si>
  <si>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</si>
  <si>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</si>
  <si>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</si>
  <si>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</si>
  <si>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</si>
  <si>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</si>
  <si>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</si>
  <si>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</si>
  <si>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</si>
  <si>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</si>
  <si>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</si>
  <si>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</si>
  <si>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</si>
  <si>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</si>
  <si>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</si>
  <si>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</si>
  <si>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</si>
  <si>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</si>
  <si>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</si>
  <si>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</si>
  <si>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</si>
  <si>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</si>
  <si>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</si>
  <si>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</si>
  <si>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</si>
  <si>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</si>
  <si>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</si>
  <si>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</si>
  <si>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</si>
  <si>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</si>
  <si>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</si>
  <si>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</si>
  <si>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</si>
  <si>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</si>
  <si>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</si>
  <si>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</si>
  <si>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</si>
  <si>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</si>
  <si>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</si>
  <si>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</si>
  <si>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</si>
  <si>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</si>
  <si>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</si>
  <si>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</si>
  <si>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</si>
  <si>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</si>
  <si>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</si>
  <si>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</si>
  <si>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</si>
  <si>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</si>
  <si>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</si>
  <si>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</si>
  <si>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</si>
  <si>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</si>
  <si>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</si>
  <si>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</si>
  <si>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</si>
  <si>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</si>
  <si>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</si>
  <si>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</si>
  <si>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</si>
  <si>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</si>
  <si>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</si>
  <si>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</si>
  <si>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</si>
  <si>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</si>
  <si>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</si>
  <si>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</si>
  <si>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</si>
  <si>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</si>
  <si>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</si>
  <si>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</si>
  <si>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</si>
  <si>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</si>
  <si>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</si>
  <si>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</si>
  <si>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</si>
  <si>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</si>
  <si>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</si>
  <si>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</si>
  <si>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</si>
  <si>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</si>
  <si>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</si>
  <si>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</si>
  <si>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</si>
  <si>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</si>
  <si>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</si>
  <si>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</si>
  <si>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</si>
  <si>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</si>
  <si>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</si>
  <si>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3999092</t>
  </si>
  <si>
    <t>HR</t>
  </si>
  <si>
    <t>10000576</t>
  </si>
  <si>
    <t>4930031QFC4ME17BK1</t>
  </si>
  <si>
    <t>42252496579</t>
  </si>
  <si>
    <t>1057</t>
  </si>
  <si>
    <t>SLATINSKA BANKA D.D.</t>
  </si>
  <si>
    <t>SLATINA</t>
  </si>
  <si>
    <t>VLADIMIRA NAZORA 2</t>
  </si>
  <si>
    <t>slatinska-banka@slatinska-banka.hr</t>
  </si>
  <si>
    <t>www.slatinska-banka.hr</t>
  </si>
  <si>
    <t xml:space="preserve"> ŽIVKOVIĆ NIKOLA</t>
  </si>
  <si>
    <t>033/637-000</t>
  </si>
  <si>
    <t>financije@slatinska-banka.hr</t>
  </si>
  <si>
    <t>PKF FACT REVIZIJA d.o.o.</t>
  </si>
  <si>
    <t>Jeni Krstičević</t>
  </si>
  <si>
    <t>stanje na dan 31.03.2022</t>
  </si>
  <si>
    <t>Obveznik: SLATINSKA BANKA d.d. SLATINA</t>
  </si>
  <si>
    <t>u razdoblju 01.01.2022 do 31.03.2022</t>
  </si>
  <si>
    <t>Obveznik: SLATINSKA BANKDA d.d. SLATINA</t>
  </si>
  <si>
    <t>Obveznik: SLATINSKA BANKA d.d.SLATINA</t>
  </si>
  <si>
    <t xml:space="preserve">BILJEŠKE UZ FINANCIJSKE IZVJEŠTAJE - TFI
(sastavljaju se za tromjesečna izvještajna razdoblja)
Naziv izdavatelja:   SLATINSKA BANKA d.d. 
OIB:   42252496579
Izvještajno razdoblje: 01.01.2022-31.03.2022.
Bilješke uz financijske izvještaje za tromjesečna izvještajna razdoblja:
Posljednji godišnji financijski izvještaji, revidirani nekonsolidirani izvještaji Slatinske banke d.d. za 2020.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skladno važećim propisima RH i Računovodstvenim politikama Banke koje se temelje na MSFI.                                                             
Bilješka 1: Promjene računovodstvenih politika i procjena
Nije bilo promjena računovodstvenih politika.
Bilješka 2: Podaci o dionici
Banka u 2022.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iznosu od 3.554 tisuća kuna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</si>
</sst>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4">
    <xf numFmtId="0" fontId="0" fillId="0" borderId="0" xfId="0"/>
    <xf numFmtId="3" fontId="6" fillId="0" borderId="0" xfId="1" applyNumberFormat="1" applyFont="1" applyFill="1" applyBorder="1" applyAlignment="1" applyProtection="1">
      <alignment horizontal="center" vertical="center"/>
    </xf>
    <xf numFmtId="0" fontId="19" fillId="9" borderId="6" xfId="4" applyFont="1" applyFill="1" applyBorder="1"/>
    <xf numFmtId="0" fontId="1" fillId="9" borderId="7" xfId="4" applyFill="1" applyBorder="1"/>
    <xf numFmtId="0" fontId="1" fillId="0" borderId="0" xfId="4"/>
    <xf numFmtId="0" fontId="21" fillId="9" borderId="8"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1" xfId="4" applyFont="1" applyFill="1" applyBorder="1" applyAlignment="1">
      <alignment vertical="center"/>
    </xf>
    <xf numFmtId="0" fontId="24" fillId="0" borderId="0" xfId="4" applyFont="1" applyFill="1"/>
    <xf numFmtId="0" fontId="4" fillId="9" borderId="8"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9"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9" xfId="4" applyFill="1" applyBorder="1"/>
    <xf numFmtId="0" fontId="22" fillId="9" borderId="8" xfId="4" applyFont="1" applyFill="1" applyBorder="1" applyAlignment="1">
      <alignment wrapText="1"/>
    </xf>
    <xf numFmtId="0" fontId="22" fillId="9" borderId="9" xfId="4" applyFont="1" applyFill="1" applyBorder="1" applyAlignment="1">
      <alignment wrapText="1"/>
    </xf>
    <xf numFmtId="0" fontId="22" fillId="9" borderId="8"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9" xfId="4" applyFont="1" applyFill="1" applyBorder="1"/>
    <xf numFmtId="0" fontId="5" fillId="9" borderId="0" xfId="4" applyFont="1" applyFill="1" applyBorder="1" applyAlignment="1">
      <alignment horizontal="right" vertical="center" wrapText="1"/>
    </xf>
    <xf numFmtId="0" fontId="23" fillId="9" borderId="9" xfId="4" applyFont="1" applyFill="1" applyBorder="1" applyAlignment="1">
      <alignment vertical="center"/>
    </xf>
    <xf numFmtId="0" fontId="5" fillId="9" borderId="8"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0"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9"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9" xfId="4" applyFont="1" applyFill="1" applyBorder="1" applyAlignment="1">
      <alignment vertical="center"/>
    </xf>
    <xf numFmtId="0" fontId="4" fillId="9" borderId="0" xfId="4" applyFont="1" applyFill="1" applyBorder="1" applyAlignment="1">
      <alignment horizontal="center" vertical="center"/>
    </xf>
    <xf numFmtId="0" fontId="5" fillId="9" borderId="9" xfId="4" applyFont="1" applyFill="1" applyBorder="1" applyAlignment="1">
      <alignment horizontal="center" vertical="center"/>
    </xf>
    <xf numFmtId="0" fontId="4" fillId="10" borderId="12"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8" xfId="4" applyFont="1" applyFill="1" applyBorder="1" applyAlignment="1">
      <alignment vertical="top"/>
    </xf>
    <xf numFmtId="0" fontId="25" fillId="9" borderId="9" xfId="4" applyFont="1" applyFill="1" applyBorder="1"/>
    <xf numFmtId="0" fontId="1" fillId="9" borderId="13" xfId="4" applyFill="1" applyBorder="1"/>
    <xf numFmtId="0" fontId="1" fillId="9" borderId="14" xfId="4" applyFill="1" applyBorder="1"/>
    <xf numFmtId="0" fontId="1" fillId="9" borderId="12" xfId="4" applyFill="1" applyBorder="1"/>
    <xf numFmtId="49" fontId="4" fillId="10"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3" xfId="5"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3" fontId="14" fillId="3" borderId="3" xfId="5" applyNumberFormat="1" applyFont="1" applyFill="1" applyBorder="1" applyAlignment="1" applyProtection="1">
      <alignment horizontal="center" vertical="center" wrapText="1"/>
    </xf>
    <xf numFmtId="0" fontId="14" fillId="3" borderId="2" xfId="5" applyFont="1" applyFill="1" applyBorder="1" applyAlignment="1" applyProtection="1">
      <alignment horizontal="center" vertical="center"/>
    </xf>
    <xf numFmtId="3" fontId="14" fillId="3" borderId="2"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14" borderId="1" xfId="6" applyNumberFormat="1" applyFont="1" applyFill="1" applyBorder="1" applyAlignment="1" applyProtection="1">
      <alignment vertical="center" shrinkToFit="1"/>
    </xf>
    <xf numFmtId="0" fontId="4" fillId="3" borderId="1" xfId="6" applyFont="1" applyFill="1" applyBorder="1" applyAlignment="1" applyProtection="1">
      <alignment horizontal="center" vertical="center" wrapText="1"/>
    </xf>
    <xf numFmtId="3" fontId="16" fillId="7"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17"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3" fillId="0" borderId="17" xfId="0" applyNumberFormat="1" applyFont="1" applyFill="1" applyBorder="1" applyAlignment="1" applyProtection="1">
      <alignment horizontal="right" vertical="center" shrinkToFit="1"/>
      <protection locked="0"/>
    </xf>
    <xf numFmtId="3" fontId="3" fillId="0" borderId="18" xfId="0" applyNumberFormat="1" applyFont="1" applyFill="1" applyBorder="1" applyAlignment="1" applyProtection="1">
      <alignment horizontal="right" vertical="center" shrinkToFit="1"/>
      <protection locked="0"/>
    </xf>
    <xf numFmtId="3" fontId="3" fillId="0" borderId="19" xfId="0" applyNumberFormat="1" applyFont="1" applyFill="1" applyBorder="1" applyAlignment="1" applyProtection="1">
      <alignment horizontal="right" vertical="center" shrinkToFit="1"/>
      <protection locked="0"/>
    </xf>
    <xf numFmtId="3" fontId="16" fillId="7" borderId="17"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horizontal="right" vertical="center" shrinkToFit="1"/>
      <protection locked="0"/>
    </xf>
    <xf numFmtId="0" fontId="5" fillId="9" borderId="8"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2" fillId="10" borderId="13" xfId="4" applyFont="1" applyFill="1" applyBorder="1" applyAlignment="1" applyProtection="1">
      <alignment vertical="center"/>
      <protection locked="0"/>
    </xf>
    <xf numFmtId="0" fontId="22" fillId="10" borderId="14" xfId="4" applyFont="1" applyFill="1" applyBorder="1" applyAlignment="1" applyProtection="1">
      <alignment vertical="center"/>
      <protection locked="0"/>
    </xf>
    <xf numFmtId="0" fontId="22" fillId="10" borderId="12" xfId="4" applyFont="1" applyFill="1" applyBorder="1" applyAlignment="1" applyProtection="1">
      <alignment vertical="center"/>
      <protection locked="0"/>
    </xf>
    <xf numFmtId="0" fontId="5" fillId="9" borderId="6" xfId="4" applyFont="1" applyFill="1" applyBorder="1" applyAlignment="1">
      <alignment horizontal="left" vertical="center" wrapText="1"/>
    </xf>
    <xf numFmtId="0" fontId="5" fillId="9" borderId="15" xfId="4" applyFont="1" applyFill="1" applyBorder="1" applyAlignment="1">
      <alignment horizontal="left" vertical="center" wrapText="1"/>
    </xf>
    <xf numFmtId="0" fontId="22" fillId="9" borderId="0" xfId="4" applyFont="1" applyFill="1" applyBorder="1"/>
    <xf numFmtId="0" fontId="4" fillId="10" borderId="13" xfId="4" applyFont="1"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2"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13" xfId="4" applyNumberFormat="1"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2"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9"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4" fillId="10" borderId="12" xfId="4" applyFont="1" applyFill="1" applyBorder="1" applyAlignment="1" applyProtection="1">
      <alignment horizontal="center" vertical="center"/>
      <protection locked="0"/>
    </xf>
    <xf numFmtId="0" fontId="5" fillId="9" borderId="8" xfId="4" applyFont="1" applyFill="1" applyBorder="1" applyAlignment="1">
      <alignment horizontal="left" vertical="center"/>
    </xf>
    <xf numFmtId="0" fontId="5" fillId="9" borderId="0" xfId="4" applyFont="1" applyFill="1" applyBorder="1" applyAlignment="1">
      <alignment horizontal="left" vertical="center"/>
    </xf>
    <xf numFmtId="0" fontId="22" fillId="9" borderId="0" xfId="4" applyFont="1" applyFill="1" applyBorder="1" applyAlignment="1">
      <alignment vertical="top"/>
    </xf>
    <xf numFmtId="0" fontId="5" fillId="9" borderId="0" xfId="4" applyFont="1" applyFill="1" applyBorder="1" applyAlignment="1">
      <alignment vertical="top"/>
    </xf>
    <xf numFmtId="0" fontId="4" fillId="10" borderId="13" xfId="4" applyFont="1" applyFill="1" applyBorder="1" applyAlignment="1" applyProtection="1">
      <alignment horizontal="right" vertical="center"/>
      <protection locked="0"/>
    </xf>
    <xf numFmtId="0" fontId="4" fillId="10" borderId="14" xfId="4" applyFont="1" applyFill="1" applyBorder="1" applyAlignment="1" applyProtection="1">
      <alignment horizontal="right" vertical="center"/>
      <protection locked="0"/>
    </xf>
    <xf numFmtId="0" fontId="4" fillId="10" borderId="12" xfId="4" applyFont="1" applyFill="1" applyBorder="1" applyAlignment="1" applyProtection="1">
      <alignment horizontal="right" vertical="center"/>
      <protection locked="0"/>
    </xf>
    <xf numFmtId="0" fontId="22" fillId="9" borderId="0" xfId="4" applyFont="1" applyFill="1" applyBorder="1" applyProtection="1">
      <protection locked="0"/>
    </xf>
    <xf numFmtId="0" fontId="22" fillId="9" borderId="0" xfId="4" applyFont="1" applyFill="1" applyBorder="1" applyAlignment="1">
      <alignment vertical="top" wrapText="1"/>
    </xf>
    <xf numFmtId="0" fontId="5" fillId="9" borderId="8" xfId="4" applyFont="1" applyFill="1" applyBorder="1" applyAlignment="1">
      <alignment horizontal="center" vertical="center"/>
    </xf>
    <xf numFmtId="0" fontId="5" fillId="9" borderId="8" xfId="4" applyFont="1" applyFill="1" applyBorder="1" applyAlignment="1">
      <alignment horizontal="right" vertical="center"/>
    </xf>
    <xf numFmtId="0" fontId="5" fillId="9" borderId="0" xfId="4" applyFont="1" applyFill="1" applyBorder="1" applyAlignment="1">
      <alignment horizontal="right" vertical="center"/>
    </xf>
    <xf numFmtId="0" fontId="23" fillId="9" borderId="0" xfId="4" applyFont="1" applyFill="1" applyBorder="1" applyAlignment="1">
      <alignment vertical="center"/>
    </xf>
    <xf numFmtId="0" fontId="5" fillId="9" borderId="8" xfId="4" applyFont="1" applyFill="1" applyBorder="1" applyAlignment="1">
      <alignment horizontal="left" vertical="center" wrapText="1"/>
    </xf>
    <xf numFmtId="0" fontId="22" fillId="10" borderId="13" xfId="4" applyFont="1" applyFill="1" applyBorder="1" applyProtection="1">
      <protection locked="0"/>
    </xf>
    <xf numFmtId="0" fontId="22" fillId="10" borderId="14" xfId="4" applyFont="1" applyFill="1" applyBorder="1" applyProtection="1">
      <protection locked="0"/>
    </xf>
    <xf numFmtId="0" fontId="22" fillId="10" borderId="12" xfId="4" applyFont="1" applyFill="1" applyBorder="1" applyProtection="1">
      <protection locked="0"/>
    </xf>
    <xf numFmtId="49" fontId="4" fillId="10" borderId="13" xfId="4" applyNumberFormat="1" applyFont="1" applyFill="1" applyBorder="1" applyAlignment="1" applyProtection="1">
      <alignment horizontal="center" vertical="center"/>
      <protection locked="0"/>
    </xf>
    <xf numFmtId="49" fontId="4" fillId="10" borderId="12" xfId="4" applyNumberFormat="1" applyFont="1" applyFill="1" applyBorder="1" applyAlignment="1" applyProtection="1">
      <alignment horizontal="center" vertical="center"/>
      <protection locked="0"/>
    </xf>
    <xf numFmtId="0" fontId="22" fillId="9" borderId="8" xfId="4" applyFont="1" applyFill="1" applyBorder="1" applyAlignment="1">
      <alignment vertical="center" wrapText="1"/>
    </xf>
    <xf numFmtId="0" fontId="22" fillId="9" borderId="0" xfId="4" applyFont="1" applyFill="1" applyBorder="1" applyAlignment="1">
      <alignment vertical="center" wrapText="1"/>
    </xf>
    <xf numFmtId="0" fontId="5" fillId="9" borderId="9" xfId="4" applyFont="1" applyFill="1" applyBorder="1" applyAlignment="1">
      <alignment horizontal="right" vertical="center" wrapText="1"/>
    </xf>
    <xf numFmtId="0" fontId="23" fillId="9" borderId="8" xfId="4" applyFont="1" applyFill="1" applyBorder="1" applyAlignment="1">
      <alignment vertical="center"/>
    </xf>
    <xf numFmtId="0" fontId="20" fillId="9" borderId="8"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22" fillId="9" borderId="0" xfId="4" applyFont="1" applyFill="1" applyBorder="1" applyAlignment="1">
      <alignment wrapText="1"/>
    </xf>
    <xf numFmtId="0" fontId="18" fillId="9" borderId="5" xfId="4" applyFont="1" applyFill="1" applyBorder="1" applyAlignment="1">
      <alignment vertical="center"/>
    </xf>
    <xf numFmtId="0" fontId="18" fillId="9" borderId="6" xfId="4" applyFont="1" applyFill="1" applyBorder="1" applyAlignment="1">
      <alignment vertical="center"/>
    </xf>
    <xf numFmtId="0" fontId="21" fillId="9" borderId="8"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9" xfId="4" applyFont="1" applyFill="1" applyBorder="1" applyAlignment="1">
      <alignment horizontal="center" vertical="center"/>
    </xf>
    <xf numFmtId="0" fontId="4" fillId="9" borderId="8" xfId="4" applyFont="1" applyFill="1" applyBorder="1" applyAlignment="1">
      <alignment vertical="center" wrapText="1"/>
    </xf>
    <xf numFmtId="0" fontId="4" fillId="9" borderId="0" xfId="4" applyFont="1" applyFill="1" applyBorder="1" applyAlignment="1">
      <alignment vertical="center" wrapText="1"/>
    </xf>
    <xf numFmtId="14" fontId="4" fillId="10" borderId="13" xfId="4" applyNumberFormat="1" applyFont="1" applyFill="1" applyBorder="1" applyAlignment="1" applyProtection="1">
      <alignment horizontal="center" vertical="center"/>
      <protection locked="0"/>
    </xf>
    <xf numFmtId="14" fontId="4" fillId="10"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22" fillId="9" borderId="8" xfId="4" applyFont="1" applyFill="1" applyBorder="1" applyAlignment="1">
      <alignment wrapText="1"/>
    </xf>
    <xf numFmtId="0" fontId="14" fillId="3" borderId="14" xfId="5" applyFont="1" applyFill="1" applyBorder="1" applyAlignment="1" applyProtection="1">
      <alignment horizontal="center" vertical="center"/>
    </xf>
    <xf numFmtId="0" fontId="2" fillId="0" borderId="14" xfId="5"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Alignment="1" applyProtection="1">
      <protection locked="0"/>
    </xf>
    <xf numFmtId="0" fontId="4" fillId="3" borderId="5" xfId="5" applyFont="1" applyFill="1" applyBorder="1" applyAlignment="1" applyProtection="1">
      <alignment horizontal="center" vertical="center" wrapText="1"/>
    </xf>
    <xf numFmtId="0" fontId="2" fillId="0" borderId="6" xfId="5" applyBorder="1" applyAlignment="1" applyProtection="1">
      <alignment horizontal="center" vertical="center" wrapText="1"/>
    </xf>
    <xf numFmtId="0" fontId="2" fillId="0" borderId="7" xfId="5" applyBorder="1" applyAlignment="1" applyProtection="1">
      <alignment horizontal="center" vertical="center" wrapText="1"/>
    </xf>
    <xf numFmtId="49" fontId="4" fillId="14" borderId="1" xfId="5" applyNumberFormat="1" applyFont="1" applyFill="1" applyBorder="1" applyAlignment="1" applyProtection="1">
      <alignment horizontal="left" vertical="center" wrapText="1" indent="1"/>
    </xf>
    <xf numFmtId="0" fontId="2" fillId="4" borderId="15" xfId="5" applyFont="1" applyFill="1" applyBorder="1" applyAlignment="1" applyProtection="1">
      <alignment horizontal="left" vertical="center" wrapText="1"/>
    </xf>
    <xf numFmtId="0" fontId="2" fillId="0" borderId="15" xfId="5" applyBorder="1" applyAlignment="1" applyProtection="1"/>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horizontal="left" vertical="center" wrapText="1"/>
    </xf>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49" fontId="4" fillId="14" borderId="1" xfId="5" applyNumberFormat="1" applyFont="1" applyFill="1" applyBorder="1" applyAlignment="1" applyProtection="1">
      <alignment horizontal="left" vertical="center" wrapText="1"/>
    </xf>
    <xf numFmtId="49" fontId="4"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5" fillId="0" borderId="1" xfId="6" applyNumberFormat="1" applyFont="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49" fontId="4"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4" fillId="0" borderId="1" xfId="6" applyNumberFormat="1" applyFont="1" applyBorder="1" applyAlignment="1" applyProtection="1">
      <alignment horizontal="left" vertical="center" wrapText="1"/>
    </xf>
    <xf numFmtId="0" fontId="12" fillId="4" borderId="5" xfId="6" applyFont="1" applyFill="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0" fillId="0" borderId="6"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3" xfId="6" applyFont="1" applyFill="1" applyBorder="1" applyAlignment="1" applyProtection="1">
      <alignment vertical="center" wrapText="1"/>
      <protection locked="0"/>
    </xf>
    <xf numFmtId="0" fontId="2" fillId="0" borderId="14" xfId="6" applyBorder="1" applyAlignment="1" applyProtection="1">
      <protection locked="0"/>
    </xf>
    <xf numFmtId="0" fontId="0" fillId="0" borderId="14"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5" fillId="0" borderId="1" xfId="6" applyNumberFormat="1" applyFont="1" applyBorder="1" applyAlignment="1" applyProtection="1">
      <alignment horizontal="left" vertical="center" wrapText="1" inden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6" applyNumberFormat="1" applyFont="1" applyBorder="1" applyAlignment="1" applyProtection="1">
      <alignment horizontal="left" vertical="center" wrapText="1" inden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3" xfId="6" applyFont="1" applyFill="1"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4" fillId="14" borderId="1" xfId="6" applyFont="1" applyFill="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E4" sqref="E4:F4"/>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2" t="s">
        <v>198</v>
      </c>
      <c r="B1" s="153"/>
      <c r="C1" s="153"/>
      <c r="D1" s="2"/>
      <c r="E1" s="2"/>
      <c r="F1" s="2"/>
      <c r="G1" s="2"/>
      <c r="H1" s="2"/>
      <c r="I1" s="2"/>
      <c r="J1" s="3"/>
    </row>
    <row r="2" spans="1:10" ht="14.45" customHeight="1" x14ac:dyDescent="0.25">
      <c r="A2" s="154" t="s">
        <v>214</v>
      </c>
      <c r="B2" s="155"/>
      <c r="C2" s="155"/>
      <c r="D2" s="155"/>
      <c r="E2" s="155"/>
      <c r="F2" s="155"/>
      <c r="G2" s="155"/>
      <c r="H2" s="155"/>
      <c r="I2" s="155"/>
      <c r="J2" s="156"/>
    </row>
    <row r="3" spans="1:10" x14ac:dyDescent="0.25">
      <c r="A3" s="5"/>
      <c r="B3" s="6"/>
      <c r="C3" s="6"/>
      <c r="D3" s="6"/>
      <c r="E3" s="6"/>
      <c r="F3" s="6"/>
      <c r="G3" s="6"/>
      <c r="H3" s="6"/>
      <c r="I3" s="6"/>
      <c r="J3" s="7"/>
    </row>
    <row r="4" spans="1:10" ht="33.6" customHeight="1" x14ac:dyDescent="0.25">
      <c r="A4" s="157" t="s">
        <v>199</v>
      </c>
      <c r="B4" s="158"/>
      <c r="C4" s="158"/>
      <c r="D4" s="158"/>
      <c r="E4" s="159">
        <v>44562</v>
      </c>
      <c r="F4" s="160"/>
      <c r="G4" s="8" t="s">
        <v>0</v>
      </c>
      <c r="H4" s="159">
        <v>44651</v>
      </c>
      <c r="I4" s="160"/>
      <c r="J4" s="9"/>
    </row>
    <row r="5" spans="1:10" s="10" customFormat="1" ht="10.15" customHeight="1" x14ac:dyDescent="0.25">
      <c r="A5" s="161"/>
      <c r="B5" s="162"/>
      <c r="C5" s="162"/>
      <c r="D5" s="162"/>
      <c r="E5" s="162"/>
      <c r="F5" s="162"/>
      <c r="G5" s="162"/>
      <c r="H5" s="162"/>
      <c r="I5" s="162"/>
      <c r="J5" s="163"/>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8" t="s">
        <v>221</v>
      </c>
      <c r="B10" s="149"/>
      <c r="C10" s="149"/>
      <c r="D10" s="149"/>
      <c r="E10" s="149"/>
      <c r="F10" s="149"/>
      <c r="G10" s="149"/>
      <c r="H10" s="149"/>
      <c r="I10" s="149"/>
      <c r="J10" s="21"/>
    </row>
    <row r="11" spans="1:10" ht="24.6" customHeight="1" x14ac:dyDescent="0.25">
      <c r="A11" s="135" t="s">
        <v>200</v>
      </c>
      <c r="B11" s="150"/>
      <c r="C11" s="142" t="s">
        <v>283</v>
      </c>
      <c r="D11" s="143"/>
      <c r="E11" s="22"/>
      <c r="F11" s="107" t="s">
        <v>222</v>
      </c>
      <c r="G11" s="146"/>
      <c r="H11" s="123" t="s">
        <v>284</v>
      </c>
      <c r="I11" s="124"/>
      <c r="J11" s="23"/>
    </row>
    <row r="12" spans="1:10" ht="14.45" customHeight="1" x14ac:dyDescent="0.25">
      <c r="A12" s="24"/>
      <c r="B12" s="25"/>
      <c r="C12" s="25"/>
      <c r="D12" s="25"/>
      <c r="E12" s="151"/>
      <c r="F12" s="151"/>
      <c r="G12" s="151"/>
      <c r="H12" s="151"/>
      <c r="I12" s="26"/>
      <c r="J12" s="23"/>
    </row>
    <row r="13" spans="1:10" ht="21" customHeight="1" x14ac:dyDescent="0.25">
      <c r="A13" s="106" t="s">
        <v>215</v>
      </c>
      <c r="B13" s="146"/>
      <c r="C13" s="142" t="s">
        <v>285</v>
      </c>
      <c r="D13" s="143"/>
      <c r="E13" s="164"/>
      <c r="F13" s="151"/>
      <c r="G13" s="151"/>
      <c r="H13" s="151"/>
      <c r="I13" s="26"/>
      <c r="J13" s="23"/>
    </row>
    <row r="14" spans="1:10" ht="10.9" customHeight="1" x14ac:dyDescent="0.25">
      <c r="A14" s="22"/>
      <c r="B14" s="26"/>
      <c r="C14" s="25"/>
      <c r="D14" s="25"/>
      <c r="E14" s="113"/>
      <c r="F14" s="113"/>
      <c r="G14" s="113"/>
      <c r="H14" s="113"/>
      <c r="I14" s="25"/>
      <c r="J14" s="27"/>
    </row>
    <row r="15" spans="1:10" ht="22.9" customHeight="1" x14ac:dyDescent="0.25">
      <c r="A15" s="106" t="s">
        <v>201</v>
      </c>
      <c r="B15" s="146"/>
      <c r="C15" s="142" t="s">
        <v>287</v>
      </c>
      <c r="D15" s="143"/>
      <c r="E15" s="147"/>
      <c r="F15" s="137"/>
      <c r="G15" s="28" t="s">
        <v>223</v>
      </c>
      <c r="H15" s="123" t="s">
        <v>286</v>
      </c>
      <c r="I15" s="124"/>
      <c r="J15" s="29"/>
    </row>
    <row r="16" spans="1:10" ht="10.9" customHeight="1" x14ac:dyDescent="0.25">
      <c r="A16" s="22"/>
      <c r="B16" s="26"/>
      <c r="C16" s="25"/>
      <c r="D16" s="25"/>
      <c r="E16" s="113"/>
      <c r="F16" s="113"/>
      <c r="G16" s="113"/>
      <c r="H16" s="113"/>
      <c r="I16" s="25"/>
      <c r="J16" s="27"/>
    </row>
    <row r="17" spans="1:10" ht="22.9" customHeight="1" x14ac:dyDescent="0.25">
      <c r="A17" s="30"/>
      <c r="B17" s="28" t="s">
        <v>224</v>
      </c>
      <c r="C17" s="142" t="s">
        <v>288</v>
      </c>
      <c r="D17" s="143"/>
      <c r="E17" s="31"/>
      <c r="F17" s="31"/>
      <c r="G17" s="31"/>
      <c r="H17" s="31"/>
      <c r="I17" s="31"/>
      <c r="J17" s="29"/>
    </row>
    <row r="18" spans="1:10" x14ac:dyDescent="0.25">
      <c r="A18" s="144"/>
      <c r="B18" s="145"/>
      <c r="C18" s="113"/>
      <c r="D18" s="113"/>
      <c r="E18" s="113"/>
      <c r="F18" s="113"/>
      <c r="G18" s="113"/>
      <c r="H18" s="113"/>
      <c r="I18" s="25"/>
      <c r="J18" s="27"/>
    </row>
    <row r="19" spans="1:10" x14ac:dyDescent="0.25">
      <c r="A19" s="135" t="s">
        <v>202</v>
      </c>
      <c r="B19" s="136"/>
      <c r="C19" s="114" t="s">
        <v>289</v>
      </c>
      <c r="D19" s="115"/>
      <c r="E19" s="115"/>
      <c r="F19" s="115"/>
      <c r="G19" s="115"/>
      <c r="H19" s="115"/>
      <c r="I19" s="115"/>
      <c r="J19" s="116"/>
    </row>
    <row r="20" spans="1:10" x14ac:dyDescent="0.25">
      <c r="A20" s="24"/>
      <c r="B20" s="25"/>
      <c r="C20" s="32"/>
      <c r="D20" s="25"/>
      <c r="E20" s="113"/>
      <c r="F20" s="113"/>
      <c r="G20" s="113"/>
      <c r="H20" s="113"/>
      <c r="I20" s="25"/>
      <c r="J20" s="27"/>
    </row>
    <row r="21" spans="1:10" x14ac:dyDescent="0.25">
      <c r="A21" s="135" t="s">
        <v>203</v>
      </c>
      <c r="B21" s="136"/>
      <c r="C21" s="123">
        <v>33520</v>
      </c>
      <c r="D21" s="124"/>
      <c r="E21" s="113"/>
      <c r="F21" s="113"/>
      <c r="G21" s="114" t="s">
        <v>290</v>
      </c>
      <c r="H21" s="115"/>
      <c r="I21" s="115"/>
      <c r="J21" s="116"/>
    </row>
    <row r="22" spans="1:10" x14ac:dyDescent="0.25">
      <c r="A22" s="24"/>
      <c r="B22" s="25"/>
      <c r="C22" s="25"/>
      <c r="D22" s="25"/>
      <c r="E22" s="113"/>
      <c r="F22" s="113"/>
      <c r="G22" s="113"/>
      <c r="H22" s="113"/>
      <c r="I22" s="25"/>
      <c r="J22" s="27"/>
    </row>
    <row r="23" spans="1:10" x14ac:dyDescent="0.25">
      <c r="A23" s="135" t="s">
        <v>204</v>
      </c>
      <c r="B23" s="136"/>
      <c r="C23" s="114" t="s">
        <v>291</v>
      </c>
      <c r="D23" s="115"/>
      <c r="E23" s="115"/>
      <c r="F23" s="115"/>
      <c r="G23" s="115"/>
      <c r="H23" s="115"/>
      <c r="I23" s="115"/>
      <c r="J23" s="116"/>
    </row>
    <row r="24" spans="1:10" x14ac:dyDescent="0.25">
      <c r="A24" s="24"/>
      <c r="B24" s="25"/>
      <c r="C24" s="25"/>
      <c r="D24" s="25"/>
      <c r="E24" s="113"/>
      <c r="F24" s="113"/>
      <c r="G24" s="113"/>
      <c r="H24" s="113"/>
      <c r="I24" s="25"/>
      <c r="J24" s="27"/>
    </row>
    <row r="25" spans="1:10" x14ac:dyDescent="0.25">
      <c r="A25" s="135" t="s">
        <v>205</v>
      </c>
      <c r="B25" s="136"/>
      <c r="C25" s="139" t="s">
        <v>292</v>
      </c>
      <c r="D25" s="140"/>
      <c r="E25" s="140"/>
      <c r="F25" s="140"/>
      <c r="G25" s="140"/>
      <c r="H25" s="140"/>
      <c r="I25" s="140"/>
      <c r="J25" s="141"/>
    </row>
    <row r="26" spans="1:10" x14ac:dyDescent="0.25">
      <c r="A26" s="24"/>
      <c r="B26" s="25"/>
      <c r="C26" s="32"/>
      <c r="D26" s="25"/>
      <c r="E26" s="113"/>
      <c r="F26" s="113"/>
      <c r="G26" s="113"/>
      <c r="H26" s="113"/>
      <c r="I26" s="25"/>
      <c r="J26" s="27"/>
    </row>
    <row r="27" spans="1:10" x14ac:dyDescent="0.25">
      <c r="A27" s="135" t="s">
        <v>206</v>
      </c>
      <c r="B27" s="136"/>
      <c r="C27" s="139" t="s">
        <v>293</v>
      </c>
      <c r="D27" s="140"/>
      <c r="E27" s="140"/>
      <c r="F27" s="140"/>
      <c r="G27" s="140"/>
      <c r="H27" s="140"/>
      <c r="I27" s="140"/>
      <c r="J27" s="141"/>
    </row>
    <row r="28" spans="1:10" ht="13.9" customHeight="1" x14ac:dyDescent="0.25">
      <c r="A28" s="24"/>
      <c r="B28" s="25"/>
      <c r="C28" s="32"/>
      <c r="D28" s="25"/>
      <c r="E28" s="113"/>
      <c r="F28" s="113"/>
      <c r="G28" s="113"/>
      <c r="H28" s="113"/>
      <c r="I28" s="25"/>
      <c r="J28" s="27"/>
    </row>
    <row r="29" spans="1:10" ht="22.9" customHeight="1" x14ac:dyDescent="0.25">
      <c r="A29" s="138" t="s">
        <v>216</v>
      </c>
      <c r="B29" s="126"/>
      <c r="C29" s="33">
        <v>184</v>
      </c>
      <c r="D29" s="34"/>
      <c r="E29" s="117"/>
      <c r="F29" s="117"/>
      <c r="G29" s="117"/>
      <c r="H29" s="117"/>
      <c r="I29" s="35"/>
      <c r="J29" s="36"/>
    </row>
    <row r="30" spans="1:10" x14ac:dyDescent="0.25">
      <c r="A30" s="24"/>
      <c r="B30" s="25"/>
      <c r="C30" s="25"/>
      <c r="D30" s="25"/>
      <c r="E30" s="113"/>
      <c r="F30" s="113"/>
      <c r="G30" s="113"/>
      <c r="H30" s="113"/>
      <c r="I30" s="35"/>
      <c r="J30" s="36"/>
    </row>
    <row r="31" spans="1:10" x14ac:dyDescent="0.25">
      <c r="A31" s="135" t="s">
        <v>207</v>
      </c>
      <c r="B31" s="136"/>
      <c r="C31" s="49" t="s">
        <v>226</v>
      </c>
      <c r="D31" s="134" t="s">
        <v>225</v>
      </c>
      <c r="E31" s="121"/>
      <c r="F31" s="121"/>
      <c r="G31" s="121"/>
      <c r="H31" s="37"/>
      <c r="I31" s="38" t="s">
        <v>226</v>
      </c>
      <c r="J31" s="39" t="s">
        <v>227</v>
      </c>
    </row>
    <row r="32" spans="1:10" x14ac:dyDescent="0.25">
      <c r="A32" s="135"/>
      <c r="B32" s="136"/>
      <c r="C32" s="40"/>
      <c r="D32" s="8"/>
      <c r="E32" s="137"/>
      <c r="F32" s="137"/>
      <c r="G32" s="137"/>
      <c r="H32" s="137"/>
      <c r="I32" s="35"/>
      <c r="J32" s="36"/>
    </row>
    <row r="33" spans="1:10" x14ac:dyDescent="0.25">
      <c r="A33" s="135" t="s">
        <v>217</v>
      </c>
      <c r="B33" s="136"/>
      <c r="C33" s="33" t="s">
        <v>229</v>
      </c>
      <c r="D33" s="134" t="s">
        <v>228</v>
      </c>
      <c r="E33" s="121"/>
      <c r="F33" s="121"/>
      <c r="G33" s="121"/>
      <c r="H33" s="31"/>
      <c r="I33" s="38" t="s">
        <v>229</v>
      </c>
      <c r="J33" s="39" t="s">
        <v>230</v>
      </c>
    </row>
    <row r="34" spans="1:10" x14ac:dyDescent="0.25">
      <c r="A34" s="24"/>
      <c r="B34" s="25"/>
      <c r="C34" s="25"/>
      <c r="D34" s="25"/>
      <c r="E34" s="113"/>
      <c r="F34" s="113"/>
      <c r="G34" s="113"/>
      <c r="H34" s="113"/>
      <c r="I34" s="25"/>
      <c r="J34" s="27"/>
    </row>
    <row r="35" spans="1:10" x14ac:dyDescent="0.25">
      <c r="A35" s="134" t="s">
        <v>218</v>
      </c>
      <c r="B35" s="121"/>
      <c r="C35" s="121"/>
      <c r="D35" s="121"/>
      <c r="E35" s="121" t="s">
        <v>208</v>
      </c>
      <c r="F35" s="121"/>
      <c r="G35" s="121"/>
      <c r="H35" s="121"/>
      <c r="I35" s="121"/>
      <c r="J35" s="41" t="s">
        <v>209</v>
      </c>
    </row>
    <row r="36" spans="1:10" x14ac:dyDescent="0.25">
      <c r="A36" s="24"/>
      <c r="B36" s="25"/>
      <c r="C36" s="25"/>
      <c r="D36" s="25"/>
      <c r="E36" s="113"/>
      <c r="F36" s="113"/>
      <c r="G36" s="113"/>
      <c r="H36" s="113"/>
      <c r="I36" s="25"/>
      <c r="J36" s="36"/>
    </row>
    <row r="37" spans="1:10" x14ac:dyDescent="0.25">
      <c r="A37" s="129"/>
      <c r="B37" s="130"/>
      <c r="C37" s="130"/>
      <c r="D37" s="130"/>
      <c r="E37" s="129"/>
      <c r="F37" s="130"/>
      <c r="G37" s="130"/>
      <c r="H37" s="130"/>
      <c r="I37" s="131"/>
      <c r="J37" s="42"/>
    </row>
    <row r="38" spans="1:10" x14ac:dyDescent="0.25">
      <c r="A38" s="24"/>
      <c r="B38" s="25"/>
      <c r="C38" s="32"/>
      <c r="D38" s="133"/>
      <c r="E38" s="133"/>
      <c r="F38" s="133"/>
      <c r="G38" s="133"/>
      <c r="H38" s="133"/>
      <c r="I38" s="133"/>
      <c r="J38" s="27"/>
    </row>
    <row r="39" spans="1:10" x14ac:dyDescent="0.25">
      <c r="A39" s="129"/>
      <c r="B39" s="130"/>
      <c r="C39" s="130"/>
      <c r="D39" s="131"/>
      <c r="E39" s="129"/>
      <c r="F39" s="130"/>
      <c r="G39" s="130"/>
      <c r="H39" s="130"/>
      <c r="I39" s="131"/>
      <c r="J39" s="33"/>
    </row>
    <row r="40" spans="1:10" x14ac:dyDescent="0.25">
      <c r="A40" s="24"/>
      <c r="B40" s="25"/>
      <c r="C40" s="32"/>
      <c r="D40" s="43"/>
      <c r="E40" s="133"/>
      <c r="F40" s="133"/>
      <c r="G40" s="133"/>
      <c r="H40" s="133"/>
      <c r="I40" s="26"/>
      <c r="J40" s="27"/>
    </row>
    <row r="41" spans="1:10" x14ac:dyDescent="0.25">
      <c r="A41" s="129"/>
      <c r="B41" s="130"/>
      <c r="C41" s="130"/>
      <c r="D41" s="131"/>
      <c r="E41" s="129"/>
      <c r="F41" s="130"/>
      <c r="G41" s="130"/>
      <c r="H41" s="130"/>
      <c r="I41" s="131"/>
      <c r="J41" s="33"/>
    </row>
    <row r="42" spans="1:10" x14ac:dyDescent="0.25">
      <c r="A42" s="24"/>
      <c r="B42" s="25"/>
      <c r="C42" s="32"/>
      <c r="D42" s="43"/>
      <c r="E42" s="133"/>
      <c r="F42" s="133"/>
      <c r="G42" s="133"/>
      <c r="H42" s="133"/>
      <c r="I42" s="26"/>
      <c r="J42" s="27"/>
    </row>
    <row r="43" spans="1:10" x14ac:dyDescent="0.25">
      <c r="A43" s="129"/>
      <c r="B43" s="130"/>
      <c r="C43" s="130"/>
      <c r="D43" s="131"/>
      <c r="E43" s="129"/>
      <c r="F43" s="130"/>
      <c r="G43" s="130"/>
      <c r="H43" s="130"/>
      <c r="I43" s="131"/>
      <c r="J43" s="33"/>
    </row>
    <row r="44" spans="1:10" x14ac:dyDescent="0.25">
      <c r="A44" s="44"/>
      <c r="B44" s="32"/>
      <c r="C44" s="127"/>
      <c r="D44" s="127"/>
      <c r="E44" s="113"/>
      <c r="F44" s="113"/>
      <c r="G44" s="127"/>
      <c r="H44" s="127"/>
      <c r="I44" s="127"/>
      <c r="J44" s="27"/>
    </row>
    <row r="45" spans="1:10" x14ac:dyDescent="0.25">
      <c r="A45" s="129"/>
      <c r="B45" s="130"/>
      <c r="C45" s="130"/>
      <c r="D45" s="131"/>
      <c r="E45" s="129"/>
      <c r="F45" s="130"/>
      <c r="G45" s="130"/>
      <c r="H45" s="130"/>
      <c r="I45" s="131"/>
      <c r="J45" s="33"/>
    </row>
    <row r="46" spans="1:10" x14ac:dyDescent="0.25">
      <c r="A46" s="44"/>
      <c r="B46" s="32"/>
      <c r="C46" s="32"/>
      <c r="D46" s="25"/>
      <c r="E46" s="132"/>
      <c r="F46" s="132"/>
      <c r="G46" s="127"/>
      <c r="H46" s="127"/>
      <c r="I46" s="25"/>
      <c r="J46" s="27"/>
    </row>
    <row r="47" spans="1:10" x14ac:dyDescent="0.25">
      <c r="A47" s="129"/>
      <c r="B47" s="130"/>
      <c r="C47" s="130"/>
      <c r="D47" s="131"/>
      <c r="E47" s="129"/>
      <c r="F47" s="130"/>
      <c r="G47" s="130"/>
      <c r="H47" s="130"/>
      <c r="I47" s="131"/>
      <c r="J47" s="33"/>
    </row>
    <row r="48" spans="1:10" x14ac:dyDescent="0.25">
      <c r="A48" s="44"/>
      <c r="B48" s="32"/>
      <c r="C48" s="32"/>
      <c r="D48" s="25"/>
      <c r="E48" s="113"/>
      <c r="F48" s="113"/>
      <c r="G48" s="127"/>
      <c r="H48" s="127"/>
      <c r="I48" s="25"/>
      <c r="J48" s="45" t="s">
        <v>231</v>
      </c>
    </row>
    <row r="49" spans="1:10" x14ac:dyDescent="0.25">
      <c r="A49" s="44"/>
      <c r="B49" s="32"/>
      <c r="C49" s="32"/>
      <c r="D49" s="25"/>
      <c r="E49" s="113"/>
      <c r="F49" s="113"/>
      <c r="G49" s="127"/>
      <c r="H49" s="127"/>
      <c r="I49" s="25"/>
      <c r="J49" s="45" t="s">
        <v>232</v>
      </c>
    </row>
    <row r="50" spans="1:10" ht="14.45" customHeight="1" x14ac:dyDescent="0.25">
      <c r="A50" s="106" t="s">
        <v>210</v>
      </c>
      <c r="B50" s="107"/>
      <c r="C50" s="123" t="s">
        <v>232</v>
      </c>
      <c r="D50" s="124"/>
      <c r="E50" s="125" t="s">
        <v>233</v>
      </c>
      <c r="F50" s="126"/>
      <c r="G50" s="114"/>
      <c r="H50" s="115"/>
      <c r="I50" s="115"/>
      <c r="J50" s="116"/>
    </row>
    <row r="51" spans="1:10" x14ac:dyDescent="0.25">
      <c r="A51" s="44"/>
      <c r="B51" s="32"/>
      <c r="C51" s="127"/>
      <c r="D51" s="127"/>
      <c r="E51" s="113"/>
      <c r="F51" s="113"/>
      <c r="G51" s="128" t="s">
        <v>234</v>
      </c>
      <c r="H51" s="128"/>
      <c r="I51" s="128"/>
      <c r="J51" s="16"/>
    </row>
    <row r="52" spans="1:10" ht="13.9" customHeight="1" x14ac:dyDescent="0.25">
      <c r="A52" s="106" t="s">
        <v>211</v>
      </c>
      <c r="B52" s="107"/>
      <c r="C52" s="114" t="s">
        <v>294</v>
      </c>
      <c r="D52" s="115"/>
      <c r="E52" s="115"/>
      <c r="F52" s="115"/>
      <c r="G52" s="115"/>
      <c r="H52" s="115"/>
      <c r="I52" s="115"/>
      <c r="J52" s="116"/>
    </row>
    <row r="53" spans="1:10" x14ac:dyDescent="0.25">
      <c r="A53" s="24"/>
      <c r="B53" s="25"/>
      <c r="C53" s="117" t="s">
        <v>212</v>
      </c>
      <c r="D53" s="117"/>
      <c r="E53" s="117"/>
      <c r="F53" s="117"/>
      <c r="G53" s="117"/>
      <c r="H53" s="117"/>
      <c r="I53" s="117"/>
      <c r="J53" s="27"/>
    </row>
    <row r="54" spans="1:10" x14ac:dyDescent="0.25">
      <c r="A54" s="106" t="s">
        <v>213</v>
      </c>
      <c r="B54" s="107"/>
      <c r="C54" s="118" t="s">
        <v>295</v>
      </c>
      <c r="D54" s="119"/>
      <c r="E54" s="120"/>
      <c r="F54" s="113"/>
      <c r="G54" s="113"/>
      <c r="H54" s="121"/>
      <c r="I54" s="121"/>
      <c r="J54" s="122"/>
    </row>
    <row r="55" spans="1:10" x14ac:dyDescent="0.25">
      <c r="A55" s="24"/>
      <c r="B55" s="25"/>
      <c r="C55" s="32"/>
      <c r="D55" s="25"/>
      <c r="E55" s="113"/>
      <c r="F55" s="113"/>
      <c r="G55" s="113"/>
      <c r="H55" s="113"/>
      <c r="I55" s="25"/>
      <c r="J55" s="27"/>
    </row>
    <row r="56" spans="1:10" ht="14.45" customHeight="1" x14ac:dyDescent="0.25">
      <c r="A56" s="106" t="s">
        <v>205</v>
      </c>
      <c r="B56" s="107"/>
      <c r="C56" s="108" t="s">
        <v>296</v>
      </c>
      <c r="D56" s="109"/>
      <c r="E56" s="109"/>
      <c r="F56" s="109"/>
      <c r="G56" s="109"/>
      <c r="H56" s="109"/>
      <c r="I56" s="109"/>
      <c r="J56" s="110"/>
    </row>
    <row r="57" spans="1:10" x14ac:dyDescent="0.25">
      <c r="A57" s="24"/>
      <c r="B57" s="25"/>
      <c r="C57" s="25"/>
      <c r="D57" s="25"/>
      <c r="E57" s="113"/>
      <c r="F57" s="113"/>
      <c r="G57" s="113"/>
      <c r="H57" s="113"/>
      <c r="I57" s="25"/>
      <c r="J57" s="27"/>
    </row>
    <row r="58" spans="1:10" x14ac:dyDescent="0.25">
      <c r="A58" s="106" t="s">
        <v>235</v>
      </c>
      <c r="B58" s="107"/>
      <c r="C58" s="108" t="s">
        <v>297</v>
      </c>
      <c r="D58" s="109"/>
      <c r="E58" s="109"/>
      <c r="F58" s="109"/>
      <c r="G58" s="109"/>
      <c r="H58" s="109"/>
      <c r="I58" s="109"/>
      <c r="J58" s="110"/>
    </row>
    <row r="59" spans="1:10" ht="14.45" customHeight="1" x14ac:dyDescent="0.25">
      <c r="A59" s="24"/>
      <c r="B59" s="25"/>
      <c r="C59" s="111" t="s">
        <v>236</v>
      </c>
      <c r="D59" s="111"/>
      <c r="E59" s="111"/>
      <c r="F59" s="111"/>
      <c r="G59" s="25"/>
      <c r="H59" s="25"/>
      <c r="I59" s="25"/>
      <c r="J59" s="27"/>
    </row>
    <row r="60" spans="1:10" x14ac:dyDescent="0.25">
      <c r="A60" s="106" t="s">
        <v>237</v>
      </c>
      <c r="B60" s="107"/>
      <c r="C60" s="108" t="s">
        <v>298</v>
      </c>
      <c r="D60" s="109"/>
      <c r="E60" s="109"/>
      <c r="F60" s="109"/>
      <c r="G60" s="109"/>
      <c r="H60" s="109"/>
      <c r="I60" s="109"/>
      <c r="J60" s="110"/>
    </row>
    <row r="61" spans="1:10" ht="14.45" customHeight="1" x14ac:dyDescent="0.25">
      <c r="A61" s="46"/>
      <c r="B61" s="47"/>
      <c r="C61" s="112" t="s">
        <v>238</v>
      </c>
      <c r="D61" s="112"/>
      <c r="E61" s="112"/>
      <c r="F61" s="112"/>
      <c r="G61" s="112"/>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58" zoomScale="110" zoomScaleNormal="100" workbookViewId="0">
      <selection activeCell="H69" sqref="H69"/>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68" t="s">
        <v>1</v>
      </c>
      <c r="B1" s="169"/>
      <c r="C1" s="169"/>
      <c r="D1" s="169"/>
      <c r="E1" s="169"/>
      <c r="F1" s="169"/>
      <c r="G1" s="169"/>
      <c r="H1" s="169"/>
    </row>
    <row r="2" spans="1:9" ht="12.75" customHeight="1" x14ac:dyDescent="0.2">
      <c r="A2" s="170" t="s">
        <v>299</v>
      </c>
      <c r="B2" s="171"/>
      <c r="C2" s="171"/>
      <c r="D2" s="171"/>
      <c r="E2" s="171"/>
      <c r="F2" s="171"/>
      <c r="G2" s="171"/>
      <c r="H2" s="171"/>
    </row>
    <row r="3" spans="1:9" x14ac:dyDescent="0.2">
      <c r="A3" s="172" t="s">
        <v>10</v>
      </c>
      <c r="B3" s="173"/>
      <c r="C3" s="173"/>
      <c r="D3" s="173"/>
      <c r="E3" s="173"/>
      <c r="F3" s="173"/>
      <c r="G3" s="173"/>
      <c r="H3" s="173"/>
      <c r="I3" s="174"/>
    </row>
    <row r="4" spans="1:9" ht="12.75" customHeight="1" x14ac:dyDescent="0.2">
      <c r="A4" s="175" t="s">
        <v>300</v>
      </c>
      <c r="B4" s="176"/>
      <c r="C4" s="176"/>
      <c r="D4" s="176"/>
      <c r="E4" s="176"/>
      <c r="F4" s="176"/>
      <c r="G4" s="176"/>
      <c r="H4" s="176"/>
      <c r="I4" s="177"/>
    </row>
    <row r="5" spans="1:9" ht="45.75" thickBot="1" x14ac:dyDescent="0.25">
      <c r="A5" s="178" t="s">
        <v>2</v>
      </c>
      <c r="B5" s="179"/>
      <c r="C5" s="179"/>
      <c r="D5" s="179"/>
      <c r="E5" s="179"/>
      <c r="F5" s="180"/>
      <c r="G5" s="55" t="s">
        <v>3</v>
      </c>
      <c r="H5" s="56" t="s">
        <v>194</v>
      </c>
      <c r="I5" s="57" t="s">
        <v>191</v>
      </c>
    </row>
    <row r="6" spans="1:9" x14ac:dyDescent="0.2">
      <c r="A6" s="165">
        <v>1</v>
      </c>
      <c r="B6" s="166"/>
      <c r="C6" s="166"/>
      <c r="D6" s="166"/>
      <c r="E6" s="166"/>
      <c r="F6" s="167"/>
      <c r="G6" s="58">
        <v>2</v>
      </c>
      <c r="H6" s="59">
        <v>3</v>
      </c>
      <c r="I6" s="59">
        <v>4</v>
      </c>
    </row>
    <row r="7" spans="1:9" x14ac:dyDescent="0.2">
      <c r="A7" s="182"/>
      <c r="B7" s="182"/>
      <c r="C7" s="182"/>
      <c r="D7" s="182"/>
      <c r="E7" s="182"/>
      <c r="F7" s="182"/>
      <c r="G7" s="182"/>
      <c r="H7" s="182"/>
      <c r="I7" s="183"/>
    </row>
    <row r="8" spans="1:9" x14ac:dyDescent="0.2">
      <c r="A8" s="184" t="s">
        <v>12</v>
      </c>
      <c r="B8" s="185"/>
      <c r="C8" s="185"/>
      <c r="D8" s="185"/>
      <c r="E8" s="185"/>
      <c r="F8" s="185"/>
      <c r="G8" s="185"/>
      <c r="H8" s="185"/>
      <c r="I8" s="185"/>
    </row>
    <row r="9" spans="1:9" ht="28.5" customHeight="1" x14ac:dyDescent="0.2">
      <c r="A9" s="186" t="s">
        <v>19</v>
      </c>
      <c r="B9" s="186"/>
      <c r="C9" s="186"/>
      <c r="D9" s="186"/>
      <c r="E9" s="186"/>
      <c r="F9" s="186"/>
      <c r="G9" s="60">
        <v>1</v>
      </c>
      <c r="H9" s="61">
        <f>H10+H11+H12</f>
        <v>336245059</v>
      </c>
      <c r="I9" s="61">
        <f>I10+I11+I12</f>
        <v>290608251</v>
      </c>
    </row>
    <row r="10" spans="1:9" x14ac:dyDescent="0.2">
      <c r="A10" s="187" t="s">
        <v>20</v>
      </c>
      <c r="B10" s="187"/>
      <c r="C10" s="187"/>
      <c r="D10" s="187"/>
      <c r="E10" s="187"/>
      <c r="F10" s="187"/>
      <c r="G10" s="62">
        <v>2</v>
      </c>
      <c r="H10" s="63">
        <v>20850460</v>
      </c>
      <c r="I10" s="63">
        <v>20332873</v>
      </c>
    </row>
    <row r="11" spans="1:9" x14ac:dyDescent="0.2">
      <c r="A11" s="187" t="s">
        <v>241</v>
      </c>
      <c r="B11" s="187"/>
      <c r="C11" s="187"/>
      <c r="D11" s="187"/>
      <c r="E11" s="187"/>
      <c r="F11" s="187"/>
      <c r="G11" s="62">
        <v>3</v>
      </c>
      <c r="H11" s="63">
        <v>292491011</v>
      </c>
      <c r="I11" s="63">
        <v>253481761</v>
      </c>
    </row>
    <row r="12" spans="1:9" x14ac:dyDescent="0.2">
      <c r="A12" s="188" t="s">
        <v>21</v>
      </c>
      <c r="B12" s="188"/>
      <c r="C12" s="188"/>
      <c r="D12" s="188"/>
      <c r="E12" s="188"/>
      <c r="F12" s="188"/>
      <c r="G12" s="62">
        <v>4</v>
      </c>
      <c r="H12" s="63">
        <v>22903588</v>
      </c>
      <c r="I12" s="63">
        <v>16793617</v>
      </c>
    </row>
    <row r="13" spans="1:9" x14ac:dyDescent="0.2">
      <c r="A13" s="181" t="s">
        <v>22</v>
      </c>
      <c r="B13" s="181"/>
      <c r="C13" s="181"/>
      <c r="D13" s="181"/>
      <c r="E13" s="181"/>
      <c r="F13" s="181"/>
      <c r="G13" s="60">
        <v>5</v>
      </c>
      <c r="H13" s="61">
        <f>H14+H15+H16+H17</f>
        <v>0</v>
      </c>
      <c r="I13" s="61">
        <f>I14+I15+I16+I17</f>
        <v>0</v>
      </c>
    </row>
    <row r="14" spans="1:9" x14ac:dyDescent="0.2">
      <c r="A14" s="189" t="s">
        <v>23</v>
      </c>
      <c r="B14" s="189"/>
      <c r="C14" s="189"/>
      <c r="D14" s="189"/>
      <c r="E14" s="189"/>
      <c r="F14" s="189"/>
      <c r="G14" s="62">
        <v>6</v>
      </c>
      <c r="H14" s="63">
        <v>0</v>
      </c>
      <c r="I14" s="63">
        <v>0</v>
      </c>
    </row>
    <row r="15" spans="1:9" x14ac:dyDescent="0.2">
      <c r="A15" s="189" t="s">
        <v>24</v>
      </c>
      <c r="B15" s="189"/>
      <c r="C15" s="189"/>
      <c r="D15" s="189"/>
      <c r="E15" s="189"/>
      <c r="F15" s="189"/>
      <c r="G15" s="62">
        <v>7</v>
      </c>
      <c r="H15" s="63">
        <v>0</v>
      </c>
      <c r="I15" s="63">
        <v>0</v>
      </c>
    </row>
    <row r="16" spans="1:9" x14ac:dyDescent="0.2">
      <c r="A16" s="189" t="s">
        <v>25</v>
      </c>
      <c r="B16" s="189"/>
      <c r="C16" s="189"/>
      <c r="D16" s="189"/>
      <c r="E16" s="189"/>
      <c r="F16" s="189"/>
      <c r="G16" s="62">
        <v>8</v>
      </c>
      <c r="H16" s="63">
        <v>0</v>
      </c>
      <c r="I16" s="63">
        <v>0</v>
      </c>
    </row>
    <row r="17" spans="1:9" x14ac:dyDescent="0.2">
      <c r="A17" s="189" t="s">
        <v>26</v>
      </c>
      <c r="B17" s="189"/>
      <c r="C17" s="189"/>
      <c r="D17" s="189"/>
      <c r="E17" s="189"/>
      <c r="F17" s="189"/>
      <c r="G17" s="62">
        <v>9</v>
      </c>
      <c r="H17" s="63">
        <v>0</v>
      </c>
      <c r="I17" s="63">
        <v>0</v>
      </c>
    </row>
    <row r="18" spans="1:9" ht="25.9" customHeight="1" x14ac:dyDescent="0.2">
      <c r="A18" s="181" t="s">
        <v>27</v>
      </c>
      <c r="B18" s="181"/>
      <c r="C18" s="181"/>
      <c r="D18" s="181"/>
      <c r="E18" s="181"/>
      <c r="F18" s="181"/>
      <c r="G18" s="60">
        <v>10</v>
      </c>
      <c r="H18" s="61">
        <f>H19+H20+H21</f>
        <v>1521490</v>
      </c>
      <c r="I18" s="61">
        <f>I19+I20+I21</f>
        <v>1555565</v>
      </c>
    </row>
    <row r="19" spans="1:9" x14ac:dyDescent="0.2">
      <c r="A19" s="189" t="s">
        <v>24</v>
      </c>
      <c r="B19" s="189"/>
      <c r="C19" s="189"/>
      <c r="D19" s="189"/>
      <c r="E19" s="189"/>
      <c r="F19" s="189"/>
      <c r="G19" s="62">
        <v>11</v>
      </c>
      <c r="H19" s="63">
        <v>275386</v>
      </c>
      <c r="I19" s="63">
        <v>277567</v>
      </c>
    </row>
    <row r="20" spans="1:9" x14ac:dyDescent="0.2">
      <c r="A20" s="189" t="s">
        <v>25</v>
      </c>
      <c r="B20" s="189"/>
      <c r="C20" s="189"/>
      <c r="D20" s="189"/>
      <c r="E20" s="189"/>
      <c r="F20" s="189"/>
      <c r="G20" s="62">
        <v>12</v>
      </c>
      <c r="H20" s="63">
        <v>1246104</v>
      </c>
      <c r="I20" s="63">
        <v>1277998</v>
      </c>
    </row>
    <row r="21" spans="1:9" x14ac:dyDescent="0.2">
      <c r="A21" s="189" t="s">
        <v>26</v>
      </c>
      <c r="B21" s="189"/>
      <c r="C21" s="189"/>
      <c r="D21" s="189"/>
      <c r="E21" s="189"/>
      <c r="F21" s="189"/>
      <c r="G21" s="62">
        <v>13</v>
      </c>
      <c r="H21" s="63">
        <v>0</v>
      </c>
      <c r="I21" s="63">
        <v>0</v>
      </c>
    </row>
    <row r="22" spans="1:9" x14ac:dyDescent="0.2">
      <c r="A22" s="181" t="s">
        <v>28</v>
      </c>
      <c r="B22" s="181"/>
      <c r="C22" s="181"/>
      <c r="D22" s="181"/>
      <c r="E22" s="181"/>
      <c r="F22" s="181"/>
      <c r="G22" s="60">
        <v>14</v>
      </c>
      <c r="H22" s="61">
        <f>H23+H24</f>
        <v>0</v>
      </c>
      <c r="I22" s="61">
        <f>I23+I24</f>
        <v>0</v>
      </c>
    </row>
    <row r="23" spans="1:9" x14ac:dyDescent="0.2">
      <c r="A23" s="189" t="s">
        <v>25</v>
      </c>
      <c r="B23" s="189"/>
      <c r="C23" s="189"/>
      <c r="D23" s="189"/>
      <c r="E23" s="189"/>
      <c r="F23" s="189"/>
      <c r="G23" s="62">
        <v>15</v>
      </c>
      <c r="H23" s="95">
        <v>0</v>
      </c>
      <c r="I23" s="95">
        <v>0</v>
      </c>
    </row>
    <row r="24" spans="1:9" x14ac:dyDescent="0.2">
      <c r="A24" s="189" t="s">
        <v>26</v>
      </c>
      <c r="B24" s="189"/>
      <c r="C24" s="189"/>
      <c r="D24" s="189"/>
      <c r="E24" s="189"/>
      <c r="F24" s="189"/>
      <c r="G24" s="62">
        <v>16</v>
      </c>
      <c r="H24" s="95">
        <v>0</v>
      </c>
      <c r="I24" s="95">
        <v>0</v>
      </c>
    </row>
    <row r="25" spans="1:9" ht="25.9" customHeight="1" x14ac:dyDescent="0.2">
      <c r="A25" s="181" t="s">
        <v>29</v>
      </c>
      <c r="B25" s="181"/>
      <c r="C25" s="181"/>
      <c r="D25" s="181"/>
      <c r="E25" s="181"/>
      <c r="F25" s="181"/>
      <c r="G25" s="60">
        <v>17</v>
      </c>
      <c r="H25" s="61">
        <f>H26+H27+H28</f>
        <v>232046885</v>
      </c>
      <c r="I25" s="61">
        <f>I26+I27+I28</f>
        <v>218050356</v>
      </c>
    </row>
    <row r="26" spans="1:9" x14ac:dyDescent="0.2">
      <c r="A26" s="189" t="s">
        <v>24</v>
      </c>
      <c r="B26" s="189"/>
      <c r="C26" s="189"/>
      <c r="D26" s="189"/>
      <c r="E26" s="189"/>
      <c r="F26" s="189"/>
      <c r="G26" s="62">
        <v>18</v>
      </c>
      <c r="H26" s="95">
        <v>2240774</v>
      </c>
      <c r="I26" s="95">
        <v>1248891</v>
      </c>
    </row>
    <row r="27" spans="1:9" x14ac:dyDescent="0.2">
      <c r="A27" s="189" t="s">
        <v>25</v>
      </c>
      <c r="B27" s="189"/>
      <c r="C27" s="189"/>
      <c r="D27" s="189"/>
      <c r="E27" s="189"/>
      <c r="F27" s="189"/>
      <c r="G27" s="62">
        <v>19</v>
      </c>
      <c r="H27" s="95">
        <v>229000989</v>
      </c>
      <c r="I27" s="95">
        <v>215988020</v>
      </c>
    </row>
    <row r="28" spans="1:9" x14ac:dyDescent="0.2">
      <c r="A28" s="189" t="s">
        <v>26</v>
      </c>
      <c r="B28" s="189"/>
      <c r="C28" s="189"/>
      <c r="D28" s="189"/>
      <c r="E28" s="189"/>
      <c r="F28" s="189"/>
      <c r="G28" s="62">
        <v>20</v>
      </c>
      <c r="H28" s="95">
        <v>805122</v>
      </c>
      <c r="I28" s="95">
        <v>813445</v>
      </c>
    </row>
    <row r="29" spans="1:9" x14ac:dyDescent="0.2">
      <c r="A29" s="181" t="s">
        <v>30</v>
      </c>
      <c r="B29" s="181"/>
      <c r="C29" s="181"/>
      <c r="D29" s="181"/>
      <c r="E29" s="181"/>
      <c r="F29" s="181"/>
      <c r="G29" s="60">
        <v>21</v>
      </c>
      <c r="H29" s="61">
        <f>H30+H31</f>
        <v>919058604</v>
      </c>
      <c r="I29" s="61">
        <f>I30+I31</f>
        <v>942887262</v>
      </c>
    </row>
    <row r="30" spans="1:9" x14ac:dyDescent="0.2">
      <c r="A30" s="189" t="s">
        <v>25</v>
      </c>
      <c r="B30" s="189"/>
      <c r="C30" s="189"/>
      <c r="D30" s="189"/>
      <c r="E30" s="189"/>
      <c r="F30" s="189"/>
      <c r="G30" s="62">
        <v>22</v>
      </c>
      <c r="H30" s="95">
        <v>0</v>
      </c>
      <c r="I30" s="95">
        <v>0</v>
      </c>
    </row>
    <row r="31" spans="1:9" x14ac:dyDescent="0.2">
      <c r="A31" s="189" t="s">
        <v>26</v>
      </c>
      <c r="B31" s="189"/>
      <c r="C31" s="189"/>
      <c r="D31" s="189"/>
      <c r="E31" s="189"/>
      <c r="F31" s="189"/>
      <c r="G31" s="62">
        <v>23</v>
      </c>
      <c r="H31" s="95">
        <v>919058604</v>
      </c>
      <c r="I31" s="95">
        <v>942887262</v>
      </c>
    </row>
    <row r="32" spans="1:9" x14ac:dyDescent="0.2">
      <c r="A32" s="189" t="s">
        <v>31</v>
      </c>
      <c r="B32" s="189"/>
      <c r="C32" s="189"/>
      <c r="D32" s="189"/>
      <c r="E32" s="189"/>
      <c r="F32" s="189"/>
      <c r="G32" s="62">
        <v>24</v>
      </c>
      <c r="H32" s="95">
        <v>0</v>
      </c>
      <c r="I32" s="95">
        <v>0</v>
      </c>
    </row>
    <row r="33" spans="1:9" ht="28.9" customHeight="1" x14ac:dyDescent="0.2">
      <c r="A33" s="189" t="s">
        <v>32</v>
      </c>
      <c r="B33" s="189"/>
      <c r="C33" s="189"/>
      <c r="D33" s="189"/>
      <c r="E33" s="189"/>
      <c r="F33" s="189"/>
      <c r="G33" s="62">
        <v>25</v>
      </c>
      <c r="H33" s="95">
        <v>0</v>
      </c>
      <c r="I33" s="95">
        <v>0</v>
      </c>
    </row>
    <row r="34" spans="1:9" x14ac:dyDescent="0.2">
      <c r="A34" s="189" t="s">
        <v>33</v>
      </c>
      <c r="B34" s="189"/>
      <c r="C34" s="189"/>
      <c r="D34" s="189"/>
      <c r="E34" s="189"/>
      <c r="F34" s="189"/>
      <c r="G34" s="62">
        <v>26</v>
      </c>
      <c r="H34" s="95">
        <v>0</v>
      </c>
      <c r="I34" s="95">
        <v>0</v>
      </c>
    </row>
    <row r="35" spans="1:9" x14ac:dyDescent="0.2">
      <c r="A35" s="189" t="s">
        <v>34</v>
      </c>
      <c r="B35" s="189"/>
      <c r="C35" s="189"/>
      <c r="D35" s="189"/>
      <c r="E35" s="189"/>
      <c r="F35" s="189"/>
      <c r="G35" s="62">
        <v>27</v>
      </c>
      <c r="H35" s="95">
        <v>21935847</v>
      </c>
      <c r="I35" s="95">
        <v>22143353</v>
      </c>
    </row>
    <row r="36" spans="1:9" x14ac:dyDescent="0.2">
      <c r="A36" s="189" t="s">
        <v>35</v>
      </c>
      <c r="B36" s="189"/>
      <c r="C36" s="189"/>
      <c r="D36" s="189"/>
      <c r="E36" s="189"/>
      <c r="F36" s="189"/>
      <c r="G36" s="62">
        <v>28</v>
      </c>
      <c r="H36" s="95">
        <v>14575159</v>
      </c>
      <c r="I36" s="95">
        <v>16072778</v>
      </c>
    </row>
    <row r="37" spans="1:9" x14ac:dyDescent="0.2">
      <c r="A37" s="189" t="s">
        <v>36</v>
      </c>
      <c r="B37" s="189"/>
      <c r="C37" s="189"/>
      <c r="D37" s="189"/>
      <c r="E37" s="189"/>
      <c r="F37" s="189"/>
      <c r="G37" s="62">
        <v>29</v>
      </c>
      <c r="H37" s="95">
        <v>1464236</v>
      </c>
      <c r="I37" s="95">
        <v>1594469</v>
      </c>
    </row>
    <row r="38" spans="1:9" x14ac:dyDescent="0.2">
      <c r="A38" s="189" t="s">
        <v>37</v>
      </c>
      <c r="B38" s="189"/>
      <c r="C38" s="189"/>
      <c r="D38" s="189"/>
      <c r="E38" s="189"/>
      <c r="F38" s="189"/>
      <c r="G38" s="62">
        <v>30</v>
      </c>
      <c r="H38" s="95">
        <v>8272899</v>
      </c>
      <c r="I38" s="95">
        <v>8561164</v>
      </c>
    </row>
    <row r="39" spans="1:9" ht="27.6" customHeight="1" x14ac:dyDescent="0.2">
      <c r="A39" s="189" t="s">
        <v>38</v>
      </c>
      <c r="B39" s="189"/>
      <c r="C39" s="189"/>
      <c r="D39" s="189"/>
      <c r="E39" s="189"/>
      <c r="F39" s="189"/>
      <c r="G39" s="62">
        <v>31</v>
      </c>
      <c r="H39" s="95">
        <v>0</v>
      </c>
      <c r="I39" s="95">
        <v>0</v>
      </c>
    </row>
    <row r="40" spans="1:9" x14ac:dyDescent="0.2">
      <c r="A40" s="191" t="s">
        <v>39</v>
      </c>
      <c r="B40" s="191"/>
      <c r="C40" s="191"/>
      <c r="D40" s="191"/>
      <c r="E40" s="191"/>
      <c r="F40" s="191"/>
      <c r="G40" s="60">
        <v>32</v>
      </c>
      <c r="H40" s="64">
        <f>H9+H13+H18+H22+H25+H29+H32+H33+H34+H35+H36+H37+H38+H39</f>
        <v>1535120179</v>
      </c>
      <c r="I40" s="64">
        <f>I9+I13+I18+I22+I25+I29+I32+I33+I34+I35+I36+I37+I38+I39</f>
        <v>1501473198</v>
      </c>
    </row>
    <row r="41" spans="1:9" x14ac:dyDescent="0.2">
      <c r="A41" s="184" t="s">
        <v>13</v>
      </c>
      <c r="B41" s="185"/>
      <c r="C41" s="185"/>
      <c r="D41" s="185"/>
      <c r="E41" s="185"/>
      <c r="F41" s="185"/>
      <c r="G41" s="185"/>
      <c r="H41" s="185"/>
      <c r="I41" s="185"/>
    </row>
    <row r="42" spans="1:9" x14ac:dyDescent="0.2">
      <c r="A42" s="181" t="s">
        <v>40</v>
      </c>
      <c r="B42" s="190"/>
      <c r="C42" s="190"/>
      <c r="D42" s="190"/>
      <c r="E42" s="190"/>
      <c r="F42" s="190"/>
      <c r="G42" s="60">
        <v>33</v>
      </c>
      <c r="H42" s="61">
        <f>H43+H44+H45+H46+H47</f>
        <v>0</v>
      </c>
      <c r="I42" s="61">
        <f>I43+I44+I45+I46+I47</f>
        <v>0</v>
      </c>
    </row>
    <row r="43" spans="1:9" x14ac:dyDescent="0.2">
      <c r="A43" s="189" t="s">
        <v>41</v>
      </c>
      <c r="B43" s="189"/>
      <c r="C43" s="189"/>
      <c r="D43" s="189"/>
      <c r="E43" s="189"/>
      <c r="F43" s="189"/>
      <c r="G43" s="62">
        <v>34</v>
      </c>
      <c r="H43" s="95">
        <v>0</v>
      </c>
      <c r="I43" s="95">
        <v>0</v>
      </c>
    </row>
    <row r="44" spans="1:9" x14ac:dyDescent="0.2">
      <c r="A44" s="189" t="s">
        <v>42</v>
      </c>
      <c r="B44" s="189"/>
      <c r="C44" s="189"/>
      <c r="D44" s="189"/>
      <c r="E44" s="189"/>
      <c r="F44" s="189"/>
      <c r="G44" s="62">
        <v>35</v>
      </c>
      <c r="H44" s="95">
        <v>0</v>
      </c>
      <c r="I44" s="95">
        <v>0</v>
      </c>
    </row>
    <row r="45" spans="1:9" x14ac:dyDescent="0.2">
      <c r="A45" s="189" t="s">
        <v>43</v>
      </c>
      <c r="B45" s="189"/>
      <c r="C45" s="189"/>
      <c r="D45" s="189"/>
      <c r="E45" s="189"/>
      <c r="F45" s="189"/>
      <c r="G45" s="62">
        <v>36</v>
      </c>
      <c r="H45" s="95">
        <v>0</v>
      </c>
      <c r="I45" s="95">
        <v>0</v>
      </c>
    </row>
    <row r="46" spans="1:9" x14ac:dyDescent="0.2">
      <c r="A46" s="189" t="s">
        <v>44</v>
      </c>
      <c r="B46" s="189"/>
      <c r="C46" s="189"/>
      <c r="D46" s="189"/>
      <c r="E46" s="189"/>
      <c r="F46" s="189"/>
      <c r="G46" s="62">
        <v>37</v>
      </c>
      <c r="H46" s="95">
        <v>0</v>
      </c>
      <c r="I46" s="95">
        <v>0</v>
      </c>
    </row>
    <row r="47" spans="1:9" x14ac:dyDescent="0.2">
      <c r="A47" s="189" t="s">
        <v>45</v>
      </c>
      <c r="B47" s="189"/>
      <c r="C47" s="189"/>
      <c r="D47" s="189"/>
      <c r="E47" s="189"/>
      <c r="F47" s="189"/>
      <c r="G47" s="62">
        <v>38</v>
      </c>
      <c r="H47" s="95">
        <v>0</v>
      </c>
      <c r="I47" s="95">
        <v>0</v>
      </c>
    </row>
    <row r="48" spans="1:9" ht="27.6" customHeight="1" x14ac:dyDescent="0.2">
      <c r="A48" s="181" t="s">
        <v>46</v>
      </c>
      <c r="B48" s="190"/>
      <c r="C48" s="190"/>
      <c r="D48" s="190"/>
      <c r="E48" s="190"/>
      <c r="F48" s="190"/>
      <c r="G48" s="60">
        <v>39</v>
      </c>
      <c r="H48" s="61">
        <f>H49+H50+H51</f>
        <v>0</v>
      </c>
      <c r="I48" s="61">
        <f>I49+I50+I51</f>
        <v>0</v>
      </c>
    </row>
    <row r="49" spans="1:9" x14ac:dyDescent="0.2">
      <c r="A49" s="189" t="s">
        <v>43</v>
      </c>
      <c r="B49" s="189"/>
      <c r="C49" s="189"/>
      <c r="D49" s="189"/>
      <c r="E49" s="189"/>
      <c r="F49" s="189"/>
      <c r="G49" s="62">
        <v>40</v>
      </c>
      <c r="H49" s="95">
        <v>0</v>
      </c>
      <c r="I49" s="95">
        <v>0</v>
      </c>
    </row>
    <row r="50" spans="1:9" x14ac:dyDescent="0.2">
      <c r="A50" s="189" t="s">
        <v>44</v>
      </c>
      <c r="B50" s="189"/>
      <c r="C50" s="189"/>
      <c r="D50" s="189"/>
      <c r="E50" s="189"/>
      <c r="F50" s="189"/>
      <c r="G50" s="62">
        <v>41</v>
      </c>
      <c r="H50" s="95">
        <v>0</v>
      </c>
      <c r="I50" s="95">
        <v>0</v>
      </c>
    </row>
    <row r="51" spans="1:9" x14ac:dyDescent="0.2">
      <c r="A51" s="189" t="s">
        <v>45</v>
      </c>
      <c r="B51" s="189"/>
      <c r="C51" s="189"/>
      <c r="D51" s="189"/>
      <c r="E51" s="189"/>
      <c r="F51" s="189"/>
      <c r="G51" s="62">
        <v>42</v>
      </c>
      <c r="H51" s="95">
        <v>0</v>
      </c>
      <c r="I51" s="95">
        <v>0</v>
      </c>
    </row>
    <row r="52" spans="1:9" x14ac:dyDescent="0.2">
      <c r="A52" s="181" t="s">
        <v>47</v>
      </c>
      <c r="B52" s="190"/>
      <c r="C52" s="190"/>
      <c r="D52" s="190"/>
      <c r="E52" s="190"/>
      <c r="F52" s="190"/>
      <c r="G52" s="60">
        <v>43</v>
      </c>
      <c r="H52" s="61">
        <f>H53+H54+H55</f>
        <v>1342362127</v>
      </c>
      <c r="I52" s="61">
        <f>I53+I54+I55</f>
        <v>1316293698</v>
      </c>
    </row>
    <row r="53" spans="1:9" x14ac:dyDescent="0.2">
      <c r="A53" s="189" t="s">
        <v>43</v>
      </c>
      <c r="B53" s="189"/>
      <c r="C53" s="189"/>
      <c r="D53" s="189"/>
      <c r="E53" s="189"/>
      <c r="F53" s="189"/>
      <c r="G53" s="62">
        <v>44</v>
      </c>
      <c r="H53" s="95">
        <v>1340633316</v>
      </c>
      <c r="I53" s="95">
        <v>1314784698</v>
      </c>
    </row>
    <row r="54" spans="1:9" x14ac:dyDescent="0.2">
      <c r="A54" s="189" t="s">
        <v>44</v>
      </c>
      <c r="B54" s="189"/>
      <c r="C54" s="189"/>
      <c r="D54" s="189"/>
      <c r="E54" s="189"/>
      <c r="F54" s="189"/>
      <c r="G54" s="62">
        <v>45</v>
      </c>
      <c r="H54" s="95">
        <v>0</v>
      </c>
      <c r="I54" s="95">
        <v>0</v>
      </c>
    </row>
    <row r="55" spans="1:9" x14ac:dyDescent="0.2">
      <c r="A55" s="189" t="s">
        <v>45</v>
      </c>
      <c r="B55" s="189"/>
      <c r="C55" s="189"/>
      <c r="D55" s="189"/>
      <c r="E55" s="189"/>
      <c r="F55" s="189"/>
      <c r="G55" s="62">
        <v>46</v>
      </c>
      <c r="H55" s="95">
        <v>1728811</v>
      </c>
      <c r="I55" s="95">
        <v>1509000</v>
      </c>
    </row>
    <row r="56" spans="1:9" x14ac:dyDescent="0.2">
      <c r="A56" s="189" t="s">
        <v>48</v>
      </c>
      <c r="B56" s="189"/>
      <c r="C56" s="189"/>
      <c r="D56" s="189"/>
      <c r="E56" s="189"/>
      <c r="F56" s="189"/>
      <c r="G56" s="62">
        <v>47</v>
      </c>
      <c r="H56" s="95">
        <v>0</v>
      </c>
      <c r="I56" s="95">
        <v>0</v>
      </c>
    </row>
    <row r="57" spans="1:9" ht="24" customHeight="1" x14ac:dyDescent="0.2">
      <c r="A57" s="192" t="s">
        <v>49</v>
      </c>
      <c r="B57" s="192"/>
      <c r="C57" s="192"/>
      <c r="D57" s="192"/>
      <c r="E57" s="192"/>
      <c r="F57" s="192"/>
      <c r="G57" s="62">
        <v>48</v>
      </c>
      <c r="H57" s="95">
        <v>0</v>
      </c>
      <c r="I57" s="95">
        <v>0</v>
      </c>
    </row>
    <row r="58" spans="1:9" x14ac:dyDescent="0.2">
      <c r="A58" s="192" t="s">
        <v>242</v>
      </c>
      <c r="B58" s="192"/>
      <c r="C58" s="192"/>
      <c r="D58" s="192"/>
      <c r="E58" s="192"/>
      <c r="F58" s="192"/>
      <c r="G58" s="62">
        <v>49</v>
      </c>
      <c r="H58" s="95">
        <v>4504792</v>
      </c>
      <c r="I58" s="95">
        <v>4770525</v>
      </c>
    </row>
    <row r="59" spans="1:9" x14ac:dyDescent="0.2">
      <c r="A59" s="192" t="s">
        <v>50</v>
      </c>
      <c r="B59" s="189"/>
      <c r="C59" s="189"/>
      <c r="D59" s="189"/>
      <c r="E59" s="189"/>
      <c r="F59" s="189"/>
      <c r="G59" s="62">
        <v>50</v>
      </c>
      <c r="H59" s="96">
        <v>473673</v>
      </c>
      <c r="I59" s="96">
        <v>408557</v>
      </c>
    </row>
    <row r="60" spans="1:9" x14ac:dyDescent="0.2">
      <c r="A60" s="192" t="s">
        <v>51</v>
      </c>
      <c r="B60" s="192"/>
      <c r="C60" s="192"/>
      <c r="D60" s="192"/>
      <c r="E60" s="192"/>
      <c r="F60" s="192"/>
      <c r="G60" s="62">
        <v>51</v>
      </c>
      <c r="H60" s="95">
        <v>0</v>
      </c>
      <c r="I60" s="95">
        <v>0</v>
      </c>
    </row>
    <row r="61" spans="1:9" x14ac:dyDescent="0.2">
      <c r="A61" s="192" t="s">
        <v>52</v>
      </c>
      <c r="B61" s="192"/>
      <c r="C61" s="192"/>
      <c r="D61" s="192"/>
      <c r="E61" s="192"/>
      <c r="F61" s="192"/>
      <c r="G61" s="62">
        <v>52</v>
      </c>
      <c r="H61" s="95">
        <v>15470191</v>
      </c>
      <c r="I61" s="95">
        <v>14096604</v>
      </c>
    </row>
    <row r="62" spans="1:9" ht="31.15" customHeight="1" x14ac:dyDescent="0.2">
      <c r="A62" s="192" t="s">
        <v>53</v>
      </c>
      <c r="B62" s="192"/>
      <c r="C62" s="192"/>
      <c r="D62" s="192"/>
      <c r="E62" s="192"/>
      <c r="F62" s="192"/>
      <c r="G62" s="62">
        <v>53</v>
      </c>
      <c r="H62" s="95">
        <v>0</v>
      </c>
      <c r="I62" s="95">
        <v>0</v>
      </c>
    </row>
    <row r="63" spans="1:9" x14ac:dyDescent="0.2">
      <c r="A63" s="191" t="s">
        <v>54</v>
      </c>
      <c r="B63" s="193"/>
      <c r="C63" s="193"/>
      <c r="D63" s="193"/>
      <c r="E63" s="193"/>
      <c r="F63" s="193"/>
      <c r="G63" s="60">
        <v>54</v>
      </c>
      <c r="H63" s="65">
        <f>H42+H48+H52+H56+H57+H58+H59+H60+H61+H62</f>
        <v>1362810783</v>
      </c>
      <c r="I63" s="65">
        <f>I42+I48+I52+I56+I57+I58+I59+I60+I61+I62</f>
        <v>1335569384</v>
      </c>
    </row>
    <row r="64" spans="1:9" x14ac:dyDescent="0.2">
      <c r="A64" s="184" t="s">
        <v>14</v>
      </c>
      <c r="B64" s="194"/>
      <c r="C64" s="194"/>
      <c r="D64" s="194"/>
      <c r="E64" s="194"/>
      <c r="F64" s="194"/>
      <c r="G64" s="194"/>
      <c r="H64" s="194"/>
      <c r="I64" s="194"/>
    </row>
    <row r="65" spans="1:9" x14ac:dyDescent="0.2">
      <c r="A65" s="189" t="s">
        <v>243</v>
      </c>
      <c r="B65" s="189"/>
      <c r="C65" s="189"/>
      <c r="D65" s="189"/>
      <c r="E65" s="189"/>
      <c r="F65" s="189"/>
      <c r="G65" s="62">
        <v>55</v>
      </c>
      <c r="H65" s="95">
        <v>91897200</v>
      </c>
      <c r="I65" s="95">
        <v>91897200</v>
      </c>
    </row>
    <row r="66" spans="1:9" x14ac:dyDescent="0.2">
      <c r="A66" s="189" t="s">
        <v>55</v>
      </c>
      <c r="B66" s="189"/>
      <c r="C66" s="189"/>
      <c r="D66" s="189"/>
      <c r="E66" s="189"/>
      <c r="F66" s="189"/>
      <c r="G66" s="62">
        <v>56</v>
      </c>
      <c r="H66" s="95">
        <v>148620</v>
      </c>
      <c r="I66" s="95">
        <v>148620</v>
      </c>
    </row>
    <row r="67" spans="1:9" x14ac:dyDescent="0.2">
      <c r="A67" s="189" t="s">
        <v>244</v>
      </c>
      <c r="B67" s="189"/>
      <c r="C67" s="189"/>
      <c r="D67" s="189"/>
      <c r="E67" s="189"/>
      <c r="F67" s="189"/>
      <c r="G67" s="62">
        <v>57</v>
      </c>
      <c r="H67" s="95">
        <v>0</v>
      </c>
      <c r="I67" s="95">
        <v>0</v>
      </c>
    </row>
    <row r="68" spans="1:9" x14ac:dyDescent="0.2">
      <c r="A68" s="189" t="s">
        <v>245</v>
      </c>
      <c r="B68" s="189"/>
      <c r="C68" s="189"/>
      <c r="D68" s="189"/>
      <c r="E68" s="189"/>
      <c r="F68" s="189"/>
      <c r="G68" s="62">
        <v>58</v>
      </c>
      <c r="H68" s="95">
        <v>0</v>
      </c>
      <c r="I68" s="95">
        <v>0</v>
      </c>
    </row>
    <row r="69" spans="1:9" x14ac:dyDescent="0.2">
      <c r="A69" s="189" t="s">
        <v>56</v>
      </c>
      <c r="B69" s="189"/>
      <c r="C69" s="189"/>
      <c r="D69" s="189"/>
      <c r="E69" s="189"/>
      <c r="F69" s="189"/>
      <c r="G69" s="62">
        <v>59</v>
      </c>
      <c r="H69" s="95">
        <v>843923</v>
      </c>
      <c r="I69" s="95">
        <v>-6121436</v>
      </c>
    </row>
    <row r="70" spans="1:9" x14ac:dyDescent="0.2">
      <c r="A70" s="189" t="s">
        <v>57</v>
      </c>
      <c r="B70" s="189"/>
      <c r="C70" s="189"/>
      <c r="D70" s="189"/>
      <c r="E70" s="189"/>
      <c r="F70" s="189"/>
      <c r="G70" s="62">
        <v>60</v>
      </c>
      <c r="H70" s="95">
        <v>67093427</v>
      </c>
      <c r="I70" s="95">
        <v>70829198</v>
      </c>
    </row>
    <row r="71" spans="1:9" x14ac:dyDescent="0.2">
      <c r="A71" s="189" t="s">
        <v>58</v>
      </c>
      <c r="B71" s="189"/>
      <c r="C71" s="189"/>
      <c r="D71" s="189"/>
      <c r="E71" s="189"/>
      <c r="F71" s="189"/>
      <c r="G71" s="62">
        <v>61</v>
      </c>
      <c r="H71" s="95">
        <v>0</v>
      </c>
      <c r="I71" s="95">
        <v>0</v>
      </c>
    </row>
    <row r="72" spans="1:9" x14ac:dyDescent="0.2">
      <c r="A72" s="189" t="s">
        <v>59</v>
      </c>
      <c r="B72" s="189"/>
      <c r="C72" s="189"/>
      <c r="D72" s="189"/>
      <c r="E72" s="189"/>
      <c r="F72" s="189"/>
      <c r="G72" s="62">
        <v>62</v>
      </c>
      <c r="H72" s="95">
        <v>15182803</v>
      </c>
      <c r="I72" s="95">
        <v>15182803</v>
      </c>
    </row>
    <row r="73" spans="1:9" x14ac:dyDescent="0.2">
      <c r="A73" s="189" t="s">
        <v>60</v>
      </c>
      <c r="B73" s="189"/>
      <c r="C73" s="189"/>
      <c r="D73" s="189"/>
      <c r="E73" s="189"/>
      <c r="F73" s="189"/>
      <c r="G73" s="62">
        <v>63</v>
      </c>
      <c r="H73" s="95">
        <v>-6592348</v>
      </c>
      <c r="I73" s="95">
        <v>-6592348</v>
      </c>
    </row>
    <row r="74" spans="1:9" x14ac:dyDescent="0.2">
      <c r="A74" s="189" t="s">
        <v>61</v>
      </c>
      <c r="B74" s="189"/>
      <c r="C74" s="189"/>
      <c r="D74" s="189"/>
      <c r="E74" s="189"/>
      <c r="F74" s="189"/>
      <c r="G74" s="62">
        <v>64</v>
      </c>
      <c r="H74" s="95">
        <v>3735771</v>
      </c>
      <c r="I74" s="95">
        <v>559777</v>
      </c>
    </row>
    <row r="75" spans="1:9" x14ac:dyDescent="0.2">
      <c r="A75" s="189" t="s">
        <v>62</v>
      </c>
      <c r="B75" s="189"/>
      <c r="C75" s="189"/>
      <c r="D75" s="189"/>
      <c r="E75" s="189"/>
      <c r="F75" s="189"/>
      <c r="G75" s="62">
        <v>65</v>
      </c>
      <c r="H75" s="95">
        <v>0</v>
      </c>
      <c r="I75" s="95">
        <v>0</v>
      </c>
    </row>
    <row r="76" spans="1:9" x14ac:dyDescent="0.2">
      <c r="A76" s="189" t="s">
        <v>63</v>
      </c>
      <c r="B76" s="189"/>
      <c r="C76" s="189"/>
      <c r="D76" s="189"/>
      <c r="E76" s="189"/>
      <c r="F76" s="189"/>
      <c r="G76" s="62">
        <v>66</v>
      </c>
      <c r="H76" s="95">
        <v>0</v>
      </c>
      <c r="I76" s="95">
        <v>0</v>
      </c>
    </row>
    <row r="77" spans="1:9" x14ac:dyDescent="0.2">
      <c r="A77" s="191" t="s">
        <v>64</v>
      </c>
      <c r="B77" s="191"/>
      <c r="C77" s="191"/>
      <c r="D77" s="191"/>
      <c r="E77" s="191"/>
      <c r="F77" s="191"/>
      <c r="G77" s="60">
        <v>67</v>
      </c>
      <c r="H77" s="64">
        <f>H65+H66+H67+H68+H69+H70+H71+H72+H73+H74+H75+H76</f>
        <v>172309396</v>
      </c>
      <c r="I77" s="64">
        <f>I65+I66+I67+I68+I69+I70+I71+I72+I73+I74+I75+I76</f>
        <v>165903814</v>
      </c>
    </row>
    <row r="78" spans="1:9" x14ac:dyDescent="0.2">
      <c r="A78" s="191" t="s">
        <v>65</v>
      </c>
      <c r="B78" s="193"/>
      <c r="C78" s="193"/>
      <c r="D78" s="193"/>
      <c r="E78" s="193"/>
      <c r="F78" s="193"/>
      <c r="G78" s="60">
        <v>68</v>
      </c>
      <c r="H78" s="64">
        <f>H63+H77</f>
        <v>1535120179</v>
      </c>
      <c r="I78" s="64">
        <f>I63+I77</f>
        <v>1501473198</v>
      </c>
    </row>
  </sheetData>
  <sheetProtection algorithmName="SHA-512" hashValue="U4GKWegS24/EH7KgjfKkO/2U7qLgbgg++uXHJdn+gZ1sIP3Y8Jfa7AbfLWCMpl+nTSPxYhjdtA3D9YKQMsKsNw==" saltValue="sgfQ4jTRAGyPgJWbcE9cC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73" zoomScaleNormal="100" zoomScaleSheetLayoutView="110" workbookViewId="0">
      <selection activeCell="J54" activeCellId="1" sqref="J60 J54"/>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196" t="s">
        <v>4</v>
      </c>
      <c r="B1" s="197"/>
      <c r="C1" s="197"/>
      <c r="D1" s="197"/>
      <c r="E1" s="197"/>
      <c r="F1" s="197"/>
      <c r="G1" s="197"/>
      <c r="H1" s="197"/>
    </row>
    <row r="2" spans="1:11" ht="12.75" customHeight="1" x14ac:dyDescent="0.2">
      <c r="A2" s="198" t="s">
        <v>301</v>
      </c>
      <c r="B2" s="171"/>
      <c r="C2" s="171"/>
      <c r="D2" s="171"/>
      <c r="E2" s="171"/>
      <c r="F2" s="171"/>
      <c r="G2" s="171"/>
      <c r="H2" s="171"/>
    </row>
    <row r="3" spans="1:11" x14ac:dyDescent="0.2">
      <c r="A3" s="208" t="s">
        <v>10</v>
      </c>
      <c r="B3" s="209"/>
      <c r="C3" s="209"/>
      <c r="D3" s="209"/>
      <c r="E3" s="209"/>
      <c r="F3" s="209"/>
      <c r="G3" s="209"/>
      <c r="H3" s="209"/>
      <c r="I3" s="209"/>
      <c r="J3" s="210"/>
      <c r="K3" s="210"/>
    </row>
    <row r="4" spans="1:11" x14ac:dyDescent="0.2">
      <c r="A4" s="211" t="s">
        <v>302</v>
      </c>
      <c r="B4" s="212"/>
      <c r="C4" s="212"/>
      <c r="D4" s="212"/>
      <c r="E4" s="212"/>
      <c r="F4" s="212"/>
      <c r="G4" s="212"/>
      <c r="H4" s="212"/>
      <c r="I4" s="212"/>
      <c r="J4" s="213"/>
      <c r="K4" s="213"/>
    </row>
    <row r="5" spans="1:11" x14ac:dyDescent="0.2">
      <c r="A5" s="214" t="s">
        <v>2</v>
      </c>
      <c r="B5" s="215"/>
      <c r="C5" s="215"/>
      <c r="D5" s="215"/>
      <c r="E5" s="215"/>
      <c r="F5" s="215"/>
      <c r="G5" s="214" t="s">
        <v>5</v>
      </c>
      <c r="H5" s="216" t="s">
        <v>195</v>
      </c>
      <c r="I5" s="217"/>
      <c r="J5" s="216" t="s">
        <v>191</v>
      </c>
      <c r="K5" s="217"/>
    </row>
    <row r="6" spans="1:11" x14ac:dyDescent="0.2">
      <c r="A6" s="215"/>
      <c r="B6" s="215"/>
      <c r="C6" s="215"/>
      <c r="D6" s="215"/>
      <c r="E6" s="215"/>
      <c r="F6" s="215"/>
      <c r="G6" s="215"/>
      <c r="H6" s="51" t="s">
        <v>192</v>
      </c>
      <c r="I6" s="51" t="s">
        <v>193</v>
      </c>
      <c r="J6" s="51" t="s">
        <v>192</v>
      </c>
      <c r="K6" s="51" t="s">
        <v>193</v>
      </c>
    </row>
    <row r="7" spans="1:11" x14ac:dyDescent="0.2">
      <c r="A7" s="219">
        <v>1</v>
      </c>
      <c r="B7" s="220"/>
      <c r="C7" s="220"/>
      <c r="D7" s="220"/>
      <c r="E7" s="220"/>
      <c r="F7" s="220"/>
      <c r="G7" s="50">
        <v>2</v>
      </c>
      <c r="H7" s="51">
        <v>3</v>
      </c>
      <c r="I7" s="51">
        <v>4</v>
      </c>
      <c r="J7" s="51">
        <v>5</v>
      </c>
      <c r="K7" s="51">
        <v>6</v>
      </c>
    </row>
    <row r="8" spans="1:11" x14ac:dyDescent="0.2">
      <c r="A8" s="195" t="s">
        <v>67</v>
      </c>
      <c r="B8" s="195"/>
      <c r="C8" s="195"/>
      <c r="D8" s="195"/>
      <c r="E8" s="195"/>
      <c r="F8" s="195"/>
      <c r="G8" s="70">
        <v>1</v>
      </c>
      <c r="H8" s="97">
        <v>13938008</v>
      </c>
      <c r="I8" s="97">
        <v>13938008</v>
      </c>
      <c r="J8" s="97">
        <v>13042542</v>
      </c>
      <c r="K8" s="97">
        <v>13042542</v>
      </c>
    </row>
    <row r="9" spans="1:11" x14ac:dyDescent="0.2">
      <c r="A9" s="195" t="s">
        <v>66</v>
      </c>
      <c r="B9" s="195"/>
      <c r="C9" s="195"/>
      <c r="D9" s="195"/>
      <c r="E9" s="195"/>
      <c r="F9" s="195"/>
      <c r="G9" s="70">
        <v>2</v>
      </c>
      <c r="H9" s="97">
        <v>1073634</v>
      </c>
      <c r="I9" s="97">
        <v>1073634</v>
      </c>
      <c r="J9" s="97">
        <v>691961</v>
      </c>
      <c r="K9" s="97">
        <v>691961</v>
      </c>
    </row>
    <row r="10" spans="1:11" x14ac:dyDescent="0.2">
      <c r="A10" s="195" t="s">
        <v>68</v>
      </c>
      <c r="B10" s="195"/>
      <c r="C10" s="195"/>
      <c r="D10" s="195"/>
      <c r="E10" s="195"/>
      <c r="F10" s="195"/>
      <c r="G10" s="70">
        <v>3</v>
      </c>
      <c r="H10" s="98">
        <v>0</v>
      </c>
      <c r="I10" s="98">
        <v>0</v>
      </c>
      <c r="J10" s="98">
        <v>0</v>
      </c>
      <c r="K10" s="98">
        <v>0</v>
      </c>
    </row>
    <row r="11" spans="1:11" x14ac:dyDescent="0.2">
      <c r="A11" s="195" t="s">
        <v>69</v>
      </c>
      <c r="B11" s="195"/>
      <c r="C11" s="195"/>
      <c r="D11" s="195"/>
      <c r="E11" s="195"/>
      <c r="F11" s="195"/>
      <c r="G11" s="70">
        <v>4</v>
      </c>
      <c r="H11" s="97">
        <v>0</v>
      </c>
      <c r="I11" s="97">
        <v>0</v>
      </c>
      <c r="J11" s="97">
        <v>0</v>
      </c>
      <c r="K11" s="97">
        <v>0</v>
      </c>
    </row>
    <row r="12" spans="1:11" x14ac:dyDescent="0.2">
      <c r="A12" s="195" t="s">
        <v>70</v>
      </c>
      <c r="B12" s="195"/>
      <c r="C12" s="195"/>
      <c r="D12" s="195"/>
      <c r="E12" s="195"/>
      <c r="F12" s="195"/>
      <c r="G12" s="70">
        <v>5</v>
      </c>
      <c r="H12" s="97">
        <v>2888735</v>
      </c>
      <c r="I12" s="97">
        <v>2888735</v>
      </c>
      <c r="J12" s="97">
        <v>3258010</v>
      </c>
      <c r="K12" s="97">
        <v>3258010</v>
      </c>
    </row>
    <row r="13" spans="1:11" ht="12.6" customHeight="1" x14ac:dyDescent="0.2">
      <c r="A13" s="195" t="s">
        <v>71</v>
      </c>
      <c r="B13" s="195"/>
      <c r="C13" s="195"/>
      <c r="D13" s="195"/>
      <c r="E13" s="195"/>
      <c r="F13" s="195"/>
      <c r="G13" s="70">
        <v>6</v>
      </c>
      <c r="H13" s="98">
        <v>770545</v>
      </c>
      <c r="I13" s="98">
        <v>770545</v>
      </c>
      <c r="J13" s="98">
        <v>921979</v>
      </c>
      <c r="K13" s="98">
        <v>921979</v>
      </c>
    </row>
    <row r="14" spans="1:11" ht="35.450000000000003" customHeight="1" x14ac:dyDescent="0.2">
      <c r="A14" s="195" t="s">
        <v>72</v>
      </c>
      <c r="B14" s="195"/>
      <c r="C14" s="195"/>
      <c r="D14" s="195"/>
      <c r="E14" s="195"/>
      <c r="F14" s="195"/>
      <c r="G14" s="70">
        <v>7</v>
      </c>
      <c r="H14" s="97">
        <v>170438</v>
      </c>
      <c r="I14" s="97">
        <v>170438</v>
      </c>
      <c r="J14" s="97">
        <v>-3870</v>
      </c>
      <c r="K14" s="97">
        <v>-3870</v>
      </c>
    </row>
    <row r="15" spans="1:11" ht="28.9" customHeight="1" x14ac:dyDescent="0.2">
      <c r="A15" s="195" t="s">
        <v>73</v>
      </c>
      <c r="B15" s="195"/>
      <c r="C15" s="195"/>
      <c r="D15" s="195"/>
      <c r="E15" s="195"/>
      <c r="F15" s="195"/>
      <c r="G15" s="70">
        <v>8</v>
      </c>
      <c r="H15" s="97">
        <v>512879</v>
      </c>
      <c r="I15" s="97">
        <v>512879</v>
      </c>
      <c r="J15" s="97">
        <v>572429</v>
      </c>
      <c r="K15" s="97">
        <v>572429</v>
      </c>
    </row>
    <row r="16" spans="1:11" ht="28.9" customHeight="1" x14ac:dyDescent="0.2">
      <c r="A16" s="195" t="s">
        <v>74</v>
      </c>
      <c r="B16" s="195"/>
      <c r="C16" s="195"/>
      <c r="D16" s="195"/>
      <c r="E16" s="195"/>
      <c r="F16" s="195"/>
      <c r="G16" s="70">
        <v>9</v>
      </c>
      <c r="H16" s="97">
        <v>0</v>
      </c>
      <c r="I16" s="97">
        <v>0</v>
      </c>
      <c r="J16" s="97">
        <v>0</v>
      </c>
      <c r="K16" s="97">
        <v>0</v>
      </c>
    </row>
    <row r="17" spans="1:11" ht="28.9" customHeight="1" x14ac:dyDescent="0.2">
      <c r="A17" s="195" t="s">
        <v>246</v>
      </c>
      <c r="B17" s="195"/>
      <c r="C17" s="195"/>
      <c r="D17" s="195"/>
      <c r="E17" s="195"/>
      <c r="F17" s="195"/>
      <c r="G17" s="70">
        <v>10</v>
      </c>
      <c r="H17" s="97">
        <v>0</v>
      </c>
      <c r="I17" s="97">
        <v>0</v>
      </c>
      <c r="J17" s="97">
        <v>0</v>
      </c>
      <c r="K17" s="97">
        <v>0</v>
      </c>
    </row>
    <row r="18" spans="1:11" x14ac:dyDescent="0.2">
      <c r="A18" s="195" t="s">
        <v>75</v>
      </c>
      <c r="B18" s="195"/>
      <c r="C18" s="195"/>
      <c r="D18" s="195"/>
      <c r="E18" s="195"/>
      <c r="F18" s="195"/>
      <c r="G18" s="70">
        <v>11</v>
      </c>
      <c r="H18" s="97">
        <v>0</v>
      </c>
      <c r="I18" s="97">
        <v>0</v>
      </c>
      <c r="J18" s="97">
        <v>0</v>
      </c>
      <c r="K18" s="97">
        <v>0</v>
      </c>
    </row>
    <row r="19" spans="1:11" x14ac:dyDescent="0.2">
      <c r="A19" s="195" t="s">
        <v>76</v>
      </c>
      <c r="B19" s="195"/>
      <c r="C19" s="195"/>
      <c r="D19" s="195"/>
      <c r="E19" s="195"/>
      <c r="F19" s="195"/>
      <c r="G19" s="70">
        <v>12</v>
      </c>
      <c r="H19" s="97">
        <v>38823</v>
      </c>
      <c r="I19" s="97">
        <v>38823</v>
      </c>
      <c r="J19" s="97">
        <v>66719</v>
      </c>
      <c r="K19" s="97">
        <v>66719</v>
      </c>
    </row>
    <row r="20" spans="1:11" ht="25.5" customHeight="1" x14ac:dyDescent="0.2">
      <c r="A20" s="195" t="s">
        <v>247</v>
      </c>
      <c r="B20" s="195"/>
      <c r="C20" s="195"/>
      <c r="D20" s="195"/>
      <c r="E20" s="195"/>
      <c r="F20" s="195"/>
      <c r="G20" s="70">
        <v>13</v>
      </c>
      <c r="H20" s="97">
        <v>0</v>
      </c>
      <c r="I20" s="97">
        <v>0</v>
      </c>
      <c r="J20" s="97">
        <v>0</v>
      </c>
      <c r="K20" s="97">
        <v>0</v>
      </c>
    </row>
    <row r="21" spans="1:11" ht="25.5" customHeight="1" x14ac:dyDescent="0.2">
      <c r="A21" s="195" t="s">
        <v>77</v>
      </c>
      <c r="B21" s="195"/>
      <c r="C21" s="195"/>
      <c r="D21" s="195"/>
      <c r="E21" s="195"/>
      <c r="F21" s="195"/>
      <c r="G21" s="70">
        <v>14</v>
      </c>
      <c r="H21" s="97">
        <v>0</v>
      </c>
      <c r="I21" s="97">
        <v>0</v>
      </c>
      <c r="J21" s="97">
        <v>0</v>
      </c>
      <c r="K21" s="97">
        <v>0</v>
      </c>
    </row>
    <row r="22" spans="1:11" x14ac:dyDescent="0.2">
      <c r="A22" s="195" t="s">
        <v>78</v>
      </c>
      <c r="B22" s="195"/>
      <c r="C22" s="195"/>
      <c r="D22" s="195"/>
      <c r="E22" s="195"/>
      <c r="F22" s="195"/>
      <c r="G22" s="70">
        <v>15</v>
      </c>
      <c r="H22" s="97">
        <v>388466</v>
      </c>
      <c r="I22" s="97">
        <v>388466</v>
      </c>
      <c r="J22" s="97">
        <v>46558</v>
      </c>
      <c r="K22" s="97">
        <v>46558</v>
      </c>
    </row>
    <row r="23" spans="1:11" x14ac:dyDescent="0.2">
      <c r="A23" s="195" t="s">
        <v>79</v>
      </c>
      <c r="B23" s="195"/>
      <c r="C23" s="195"/>
      <c r="D23" s="195"/>
      <c r="E23" s="195"/>
      <c r="F23" s="195"/>
      <c r="G23" s="70">
        <v>16</v>
      </c>
      <c r="H23" s="97">
        <v>97367</v>
      </c>
      <c r="I23" s="97">
        <v>97367</v>
      </c>
      <c r="J23" s="97">
        <v>422</v>
      </c>
      <c r="K23" s="97">
        <v>422</v>
      </c>
    </row>
    <row r="24" spans="1:11" ht="25.15" customHeight="1" x14ac:dyDescent="0.2">
      <c r="A24" s="199" t="s">
        <v>248</v>
      </c>
      <c r="B24" s="199"/>
      <c r="C24" s="199"/>
      <c r="D24" s="199"/>
      <c r="E24" s="199"/>
      <c r="F24" s="199"/>
      <c r="G24" s="71">
        <v>17</v>
      </c>
      <c r="H24" s="72">
        <f>H8-H9-H10+H11+H12-H13+H14+H15+H16+H17+H18+H19+H20+H22-H23+H21</f>
        <v>15995803</v>
      </c>
      <c r="I24" s="72">
        <f>I8-I9-I10+I11+I12-I13+I14+I15+I16+I17+I18+I19+I20+I22-I23+I21</f>
        <v>15995803</v>
      </c>
      <c r="J24" s="72">
        <f t="shared" ref="J24:K24" si="0">J8-J9-J10+J11+J12-J13+J14+J15+J16+J17+J18+J19+J20+J22-J23+J21</f>
        <v>15368026</v>
      </c>
      <c r="K24" s="72">
        <f t="shared" si="0"/>
        <v>15368026</v>
      </c>
    </row>
    <row r="25" spans="1:11" x14ac:dyDescent="0.2">
      <c r="A25" s="195" t="s">
        <v>80</v>
      </c>
      <c r="B25" s="195"/>
      <c r="C25" s="195"/>
      <c r="D25" s="195"/>
      <c r="E25" s="195"/>
      <c r="F25" s="195"/>
      <c r="G25" s="70">
        <v>18</v>
      </c>
      <c r="H25" s="97">
        <v>11290038</v>
      </c>
      <c r="I25" s="97">
        <v>11290038</v>
      </c>
      <c r="J25" s="97">
        <v>10106802</v>
      </c>
      <c r="K25" s="97">
        <v>10106802</v>
      </c>
    </row>
    <row r="26" spans="1:11" ht="24" customHeight="1" x14ac:dyDescent="0.2">
      <c r="A26" s="195" t="s">
        <v>239</v>
      </c>
      <c r="B26" s="195"/>
      <c r="C26" s="195"/>
      <c r="D26" s="195"/>
      <c r="E26" s="195"/>
      <c r="F26" s="195"/>
      <c r="G26" s="70">
        <v>19</v>
      </c>
      <c r="H26" s="97">
        <v>0</v>
      </c>
      <c r="I26" s="97">
        <v>0</v>
      </c>
      <c r="J26" s="97">
        <v>0</v>
      </c>
      <c r="K26" s="97">
        <v>0</v>
      </c>
    </row>
    <row r="27" spans="1:11" x14ac:dyDescent="0.2">
      <c r="A27" s="195" t="s">
        <v>81</v>
      </c>
      <c r="B27" s="195"/>
      <c r="C27" s="195"/>
      <c r="D27" s="195"/>
      <c r="E27" s="195"/>
      <c r="F27" s="195"/>
      <c r="G27" s="70">
        <v>20</v>
      </c>
      <c r="H27" s="97">
        <v>966494</v>
      </c>
      <c r="I27" s="97">
        <v>966494</v>
      </c>
      <c r="J27" s="97">
        <v>1063422</v>
      </c>
      <c r="K27" s="97">
        <v>1063422</v>
      </c>
    </row>
    <row r="28" spans="1:11" x14ac:dyDescent="0.2">
      <c r="A28" s="195" t="s">
        <v>82</v>
      </c>
      <c r="B28" s="195"/>
      <c r="C28" s="195"/>
      <c r="D28" s="195"/>
      <c r="E28" s="195"/>
      <c r="F28" s="195"/>
      <c r="G28" s="70">
        <v>21</v>
      </c>
      <c r="H28" s="97">
        <v>0</v>
      </c>
      <c r="I28" s="97">
        <v>0</v>
      </c>
      <c r="J28" s="97">
        <v>0</v>
      </c>
      <c r="K28" s="97">
        <v>0</v>
      </c>
    </row>
    <row r="29" spans="1:11" x14ac:dyDescent="0.2">
      <c r="A29" s="195" t="s">
        <v>249</v>
      </c>
      <c r="B29" s="195"/>
      <c r="C29" s="195"/>
      <c r="D29" s="195"/>
      <c r="E29" s="195"/>
      <c r="F29" s="195"/>
      <c r="G29" s="70">
        <v>22</v>
      </c>
      <c r="H29" s="98">
        <v>-240325</v>
      </c>
      <c r="I29" s="98">
        <v>-240325</v>
      </c>
      <c r="J29" s="98">
        <v>265771</v>
      </c>
      <c r="K29" s="98">
        <v>265771</v>
      </c>
    </row>
    <row r="30" spans="1:11" ht="35.25" customHeight="1" x14ac:dyDescent="0.2">
      <c r="A30" s="195" t="s">
        <v>250</v>
      </c>
      <c r="B30" s="195"/>
      <c r="C30" s="195"/>
      <c r="D30" s="195"/>
      <c r="E30" s="195"/>
      <c r="F30" s="195"/>
      <c r="G30" s="70">
        <v>23</v>
      </c>
      <c r="H30" s="97">
        <v>2557988</v>
      </c>
      <c r="I30" s="97">
        <v>2557988</v>
      </c>
      <c r="J30" s="97">
        <v>3372254</v>
      </c>
      <c r="K30" s="97">
        <v>3372254</v>
      </c>
    </row>
    <row r="31" spans="1:11" ht="26.45" customHeight="1" x14ac:dyDescent="0.2">
      <c r="A31" s="195" t="s">
        <v>83</v>
      </c>
      <c r="B31" s="195"/>
      <c r="C31" s="195"/>
      <c r="D31" s="195"/>
      <c r="E31" s="195"/>
      <c r="F31" s="195"/>
      <c r="G31" s="70">
        <v>24</v>
      </c>
      <c r="H31" s="98">
        <v>0</v>
      </c>
      <c r="I31" s="98">
        <v>0</v>
      </c>
      <c r="J31" s="98">
        <v>0</v>
      </c>
      <c r="K31" s="98">
        <v>0</v>
      </c>
    </row>
    <row r="32" spans="1:11" ht="26.45" customHeight="1" x14ac:dyDescent="0.2">
      <c r="A32" s="195" t="s">
        <v>84</v>
      </c>
      <c r="B32" s="195"/>
      <c r="C32" s="195"/>
      <c r="D32" s="195"/>
      <c r="E32" s="195"/>
      <c r="F32" s="195"/>
      <c r="G32" s="70">
        <v>25</v>
      </c>
      <c r="H32" s="97">
        <v>0</v>
      </c>
      <c r="I32" s="97">
        <v>0</v>
      </c>
      <c r="J32" s="97">
        <v>0</v>
      </c>
      <c r="K32" s="97">
        <v>0</v>
      </c>
    </row>
    <row r="33" spans="1:11" ht="14.45" customHeight="1" x14ac:dyDescent="0.2">
      <c r="A33" s="195" t="s">
        <v>85</v>
      </c>
      <c r="B33" s="195"/>
      <c r="C33" s="195"/>
      <c r="D33" s="195"/>
      <c r="E33" s="195"/>
      <c r="F33" s="195"/>
      <c r="G33" s="70">
        <v>26</v>
      </c>
      <c r="H33" s="98">
        <v>0</v>
      </c>
      <c r="I33" s="97">
        <v>0</v>
      </c>
      <c r="J33" s="98">
        <v>0</v>
      </c>
      <c r="K33" s="97">
        <v>0</v>
      </c>
    </row>
    <row r="34" spans="1:11" ht="25.5" customHeight="1" x14ac:dyDescent="0.2">
      <c r="A34" s="195" t="s">
        <v>251</v>
      </c>
      <c r="B34" s="195"/>
      <c r="C34" s="195"/>
      <c r="D34" s="195"/>
      <c r="E34" s="195"/>
      <c r="F34" s="195"/>
      <c r="G34" s="70">
        <v>27</v>
      </c>
      <c r="H34" s="97">
        <v>0</v>
      </c>
      <c r="I34" s="97">
        <v>0</v>
      </c>
      <c r="J34" s="97">
        <v>0</v>
      </c>
      <c r="K34" s="97">
        <v>0</v>
      </c>
    </row>
    <row r="35" spans="1:11" ht="37.5" customHeight="1" x14ac:dyDescent="0.2">
      <c r="A35" s="195" t="s">
        <v>86</v>
      </c>
      <c r="B35" s="195"/>
      <c r="C35" s="195"/>
      <c r="D35" s="195"/>
      <c r="E35" s="195"/>
      <c r="F35" s="195"/>
      <c r="G35" s="70">
        <v>28</v>
      </c>
      <c r="H35" s="97">
        <v>0</v>
      </c>
      <c r="I35" s="97">
        <v>0</v>
      </c>
      <c r="J35" s="97">
        <v>0</v>
      </c>
      <c r="K35" s="97">
        <v>0</v>
      </c>
    </row>
    <row r="36" spans="1:11" ht="27.75" customHeight="1" x14ac:dyDescent="0.2">
      <c r="A36" s="200" t="s">
        <v>252</v>
      </c>
      <c r="B36" s="200"/>
      <c r="C36" s="200"/>
      <c r="D36" s="200"/>
      <c r="E36" s="200"/>
      <c r="F36" s="200"/>
      <c r="G36" s="71">
        <v>29</v>
      </c>
      <c r="H36" s="72">
        <f>H24-H25-H26+H28-H27-H29-H30-H31-H32+H33+H34+H35</f>
        <v>1421608</v>
      </c>
      <c r="I36" s="72">
        <f>I24-I25-I26+I28-I27-I29-I30-I31-I32+I33+I34+I35</f>
        <v>1421608</v>
      </c>
      <c r="J36" s="72">
        <f t="shared" ref="J36:K36" si="1">J24-J25-J26+J28-J27-J29-J30-J31-J32+J33+J34+J35</f>
        <v>559777</v>
      </c>
      <c r="K36" s="72">
        <f t="shared" si="1"/>
        <v>559777</v>
      </c>
    </row>
    <row r="37" spans="1:11" ht="25.5" customHeight="1" x14ac:dyDescent="0.2">
      <c r="A37" s="195" t="s">
        <v>253</v>
      </c>
      <c r="B37" s="195"/>
      <c r="C37" s="195"/>
      <c r="D37" s="195"/>
      <c r="E37" s="195"/>
      <c r="F37" s="195"/>
      <c r="G37" s="70">
        <v>30</v>
      </c>
      <c r="H37" s="97">
        <v>0</v>
      </c>
      <c r="I37" s="97">
        <v>0</v>
      </c>
      <c r="J37" s="97">
        <v>0</v>
      </c>
      <c r="K37" s="97">
        <v>0</v>
      </c>
    </row>
    <row r="38" spans="1:11" ht="26.25" customHeight="1" x14ac:dyDescent="0.2">
      <c r="A38" s="200" t="s">
        <v>254</v>
      </c>
      <c r="B38" s="200"/>
      <c r="C38" s="200"/>
      <c r="D38" s="200"/>
      <c r="E38" s="200"/>
      <c r="F38" s="200"/>
      <c r="G38" s="71">
        <v>31</v>
      </c>
      <c r="H38" s="72">
        <f>H36-H37</f>
        <v>1421608</v>
      </c>
      <c r="I38" s="72">
        <f>I36-I37</f>
        <v>1421608</v>
      </c>
      <c r="J38" s="72">
        <f t="shared" ref="J38:K38" si="2">J36-J37</f>
        <v>559777</v>
      </c>
      <c r="K38" s="72">
        <f t="shared" si="2"/>
        <v>559777</v>
      </c>
    </row>
    <row r="39" spans="1:11" ht="29.25" customHeight="1" x14ac:dyDescent="0.2">
      <c r="A39" s="200" t="s">
        <v>255</v>
      </c>
      <c r="B39" s="200"/>
      <c r="C39" s="200"/>
      <c r="D39" s="200"/>
      <c r="E39" s="200"/>
      <c r="F39" s="200"/>
      <c r="G39" s="71">
        <v>32</v>
      </c>
      <c r="H39" s="72">
        <f>H40-H41</f>
        <v>0</v>
      </c>
      <c r="I39" s="72">
        <f>I40-I41</f>
        <v>0</v>
      </c>
      <c r="J39" s="72">
        <f t="shared" ref="J39:K39" si="3">J40-J41</f>
        <v>0</v>
      </c>
      <c r="K39" s="72">
        <f t="shared" si="3"/>
        <v>0</v>
      </c>
    </row>
    <row r="40" spans="1:11" ht="27.75" customHeight="1" x14ac:dyDescent="0.2">
      <c r="A40" s="195" t="s">
        <v>87</v>
      </c>
      <c r="B40" s="195"/>
      <c r="C40" s="195"/>
      <c r="D40" s="195"/>
      <c r="E40" s="195"/>
      <c r="F40" s="195"/>
      <c r="G40" s="70">
        <v>33</v>
      </c>
      <c r="H40" s="97">
        <v>0</v>
      </c>
      <c r="I40" s="97">
        <v>0</v>
      </c>
      <c r="J40" s="97">
        <v>0</v>
      </c>
      <c r="K40" s="97">
        <v>0</v>
      </c>
    </row>
    <row r="41" spans="1:11" ht="22.9" customHeight="1" x14ac:dyDescent="0.2">
      <c r="A41" s="195" t="s">
        <v>88</v>
      </c>
      <c r="B41" s="195"/>
      <c r="C41" s="195"/>
      <c r="D41" s="195"/>
      <c r="E41" s="195"/>
      <c r="F41" s="195"/>
      <c r="G41" s="70">
        <v>34</v>
      </c>
      <c r="H41" s="97">
        <v>0</v>
      </c>
      <c r="I41" s="97">
        <v>0</v>
      </c>
      <c r="J41" s="97">
        <v>0</v>
      </c>
      <c r="K41" s="97">
        <v>0</v>
      </c>
    </row>
    <row r="42" spans="1:11" x14ac:dyDescent="0.2">
      <c r="A42" s="200" t="s">
        <v>256</v>
      </c>
      <c r="B42" s="200"/>
      <c r="C42" s="200"/>
      <c r="D42" s="200"/>
      <c r="E42" s="200"/>
      <c r="F42" s="200"/>
      <c r="G42" s="71">
        <v>35</v>
      </c>
      <c r="H42" s="72">
        <f>H38+H39</f>
        <v>1421608</v>
      </c>
      <c r="I42" s="72">
        <f>I38+I39</f>
        <v>1421608</v>
      </c>
      <c r="J42" s="72">
        <f t="shared" ref="J42:K42" si="4">J38+J39</f>
        <v>559777</v>
      </c>
      <c r="K42" s="72">
        <f t="shared" si="4"/>
        <v>559777</v>
      </c>
    </row>
    <row r="43" spans="1:11" x14ac:dyDescent="0.2">
      <c r="A43" s="195" t="s">
        <v>89</v>
      </c>
      <c r="B43" s="195"/>
      <c r="C43" s="195"/>
      <c r="D43" s="195"/>
      <c r="E43" s="195"/>
      <c r="F43" s="195"/>
      <c r="G43" s="70">
        <v>36</v>
      </c>
      <c r="H43" s="97">
        <v>0</v>
      </c>
      <c r="I43" s="97">
        <v>0</v>
      </c>
      <c r="J43" s="97">
        <v>0</v>
      </c>
      <c r="K43" s="97">
        <v>0</v>
      </c>
    </row>
    <row r="44" spans="1:11" x14ac:dyDescent="0.2">
      <c r="A44" s="195" t="s">
        <v>90</v>
      </c>
      <c r="B44" s="195"/>
      <c r="C44" s="195"/>
      <c r="D44" s="195"/>
      <c r="E44" s="195"/>
      <c r="F44" s="195"/>
      <c r="G44" s="70">
        <v>37</v>
      </c>
      <c r="H44" s="97">
        <v>1421608</v>
      </c>
      <c r="I44" s="97">
        <v>1421608</v>
      </c>
      <c r="J44" s="97">
        <v>559777</v>
      </c>
      <c r="K44" s="97">
        <v>559777</v>
      </c>
    </row>
    <row r="45" spans="1:11" x14ac:dyDescent="0.2">
      <c r="A45" s="204" t="s">
        <v>15</v>
      </c>
      <c r="B45" s="205"/>
      <c r="C45" s="205"/>
      <c r="D45" s="205"/>
      <c r="E45" s="205"/>
      <c r="F45" s="205"/>
      <c r="G45" s="206"/>
      <c r="H45" s="206"/>
      <c r="I45" s="206"/>
      <c r="J45" s="207"/>
      <c r="K45" s="207"/>
    </row>
    <row r="46" spans="1:11" x14ac:dyDescent="0.2">
      <c r="A46" s="203" t="s">
        <v>91</v>
      </c>
      <c r="B46" s="203"/>
      <c r="C46" s="203"/>
      <c r="D46" s="203"/>
      <c r="E46" s="203"/>
      <c r="F46" s="203"/>
      <c r="G46" s="70">
        <v>38</v>
      </c>
      <c r="H46" s="74">
        <f>H42</f>
        <v>1421608</v>
      </c>
      <c r="I46" s="74">
        <f>I42</f>
        <v>1421608</v>
      </c>
      <c r="J46" s="74">
        <f t="shared" ref="J46:K46" si="5">J42</f>
        <v>559777</v>
      </c>
      <c r="K46" s="74">
        <f t="shared" si="5"/>
        <v>559777</v>
      </c>
    </row>
    <row r="47" spans="1:11" x14ac:dyDescent="0.2">
      <c r="A47" s="199" t="s">
        <v>257</v>
      </c>
      <c r="B47" s="199"/>
      <c r="C47" s="199"/>
      <c r="D47" s="199"/>
      <c r="E47" s="199"/>
      <c r="F47" s="199"/>
      <c r="G47" s="71">
        <v>39</v>
      </c>
      <c r="H47" s="72">
        <f>H48+H60</f>
        <v>107494</v>
      </c>
      <c r="I47" s="72">
        <f>I48+I60</f>
        <v>107494</v>
      </c>
      <c r="J47" s="72">
        <f t="shared" ref="J47:K47" si="6">J48+J60</f>
        <v>-6965359</v>
      </c>
      <c r="K47" s="72">
        <f t="shared" si="6"/>
        <v>-6965359</v>
      </c>
    </row>
    <row r="48" spans="1:11" ht="24.75" customHeight="1" x14ac:dyDescent="0.2">
      <c r="A48" s="201" t="s">
        <v>258</v>
      </c>
      <c r="B48" s="201"/>
      <c r="C48" s="201"/>
      <c r="D48" s="201"/>
      <c r="E48" s="201"/>
      <c r="F48" s="201"/>
      <c r="G48" s="71">
        <v>40</v>
      </c>
      <c r="H48" s="72">
        <f>SUM(H49:H55)+H58+H59</f>
        <v>0</v>
      </c>
      <c r="I48" s="72">
        <f>SUM(I49:I55)+I58+I59</f>
        <v>0</v>
      </c>
      <c r="J48" s="72">
        <f t="shared" ref="J48:K48" si="7">SUM(J49:J55)+J58+J59</f>
        <v>503485</v>
      </c>
      <c r="K48" s="72">
        <f t="shared" si="7"/>
        <v>503485</v>
      </c>
    </row>
    <row r="49" spans="1:11" x14ac:dyDescent="0.2">
      <c r="A49" s="202" t="s">
        <v>92</v>
      </c>
      <c r="B49" s="202"/>
      <c r="C49" s="202"/>
      <c r="D49" s="202"/>
      <c r="E49" s="202"/>
      <c r="F49" s="202"/>
      <c r="G49" s="70">
        <v>41</v>
      </c>
      <c r="H49" s="97">
        <v>0</v>
      </c>
      <c r="I49" s="97">
        <v>0</v>
      </c>
      <c r="J49" s="97">
        <v>0</v>
      </c>
      <c r="K49" s="97">
        <v>0</v>
      </c>
    </row>
    <row r="50" spans="1:11" x14ac:dyDescent="0.2">
      <c r="A50" s="202" t="s">
        <v>93</v>
      </c>
      <c r="B50" s="202"/>
      <c r="C50" s="202"/>
      <c r="D50" s="202"/>
      <c r="E50" s="202"/>
      <c r="F50" s="202"/>
      <c r="G50" s="70">
        <v>42</v>
      </c>
      <c r="H50" s="97">
        <v>0</v>
      </c>
      <c r="I50" s="97">
        <v>0</v>
      </c>
      <c r="J50" s="97">
        <v>0</v>
      </c>
      <c r="K50" s="97">
        <v>0</v>
      </c>
    </row>
    <row r="51" spans="1:11" ht="23.45" customHeight="1" x14ac:dyDescent="0.2">
      <c r="A51" s="202" t="s">
        <v>259</v>
      </c>
      <c r="B51" s="202"/>
      <c r="C51" s="202"/>
      <c r="D51" s="202"/>
      <c r="E51" s="202"/>
      <c r="F51" s="202"/>
      <c r="G51" s="70">
        <v>43</v>
      </c>
      <c r="H51" s="97">
        <v>0</v>
      </c>
      <c r="I51" s="97">
        <v>0</v>
      </c>
      <c r="J51" s="97">
        <v>0</v>
      </c>
      <c r="K51" s="97">
        <v>0</v>
      </c>
    </row>
    <row r="52" spans="1:11" ht="27" customHeight="1" x14ac:dyDescent="0.2">
      <c r="A52" s="202" t="s">
        <v>94</v>
      </c>
      <c r="B52" s="202"/>
      <c r="C52" s="202"/>
      <c r="D52" s="202"/>
      <c r="E52" s="202"/>
      <c r="F52" s="202"/>
      <c r="G52" s="70">
        <v>44</v>
      </c>
      <c r="H52" s="97">
        <v>0</v>
      </c>
      <c r="I52" s="97">
        <v>0</v>
      </c>
      <c r="J52" s="97">
        <v>0</v>
      </c>
      <c r="K52" s="97">
        <v>0</v>
      </c>
    </row>
    <row r="53" spans="1:11" ht="27" customHeight="1" x14ac:dyDescent="0.2">
      <c r="A53" s="202" t="s">
        <v>260</v>
      </c>
      <c r="B53" s="202"/>
      <c r="C53" s="202"/>
      <c r="D53" s="202"/>
      <c r="E53" s="202"/>
      <c r="F53" s="202"/>
      <c r="G53" s="70">
        <v>45</v>
      </c>
      <c r="H53" s="97">
        <v>0</v>
      </c>
      <c r="I53" s="97">
        <v>0</v>
      </c>
      <c r="J53" s="97">
        <v>0</v>
      </c>
      <c r="K53" s="97">
        <v>0</v>
      </c>
    </row>
    <row r="54" spans="1:11" ht="27.6" customHeight="1" x14ac:dyDescent="0.2">
      <c r="A54" s="202" t="s">
        <v>261</v>
      </c>
      <c r="B54" s="202"/>
      <c r="C54" s="202"/>
      <c r="D54" s="202"/>
      <c r="E54" s="202"/>
      <c r="F54" s="202"/>
      <c r="G54" s="70">
        <v>46</v>
      </c>
      <c r="H54" s="97">
        <v>0</v>
      </c>
      <c r="I54" s="97">
        <v>0</v>
      </c>
      <c r="J54" s="97">
        <v>503485</v>
      </c>
      <c r="K54" s="97">
        <v>503485</v>
      </c>
    </row>
    <row r="55" spans="1:11" ht="44.25" customHeight="1" x14ac:dyDescent="0.2">
      <c r="A55" s="218" t="s">
        <v>240</v>
      </c>
      <c r="B55" s="218"/>
      <c r="C55" s="218"/>
      <c r="D55" s="218"/>
      <c r="E55" s="218"/>
      <c r="F55" s="218"/>
      <c r="G55" s="70">
        <v>47</v>
      </c>
      <c r="H55" s="98">
        <v>0</v>
      </c>
      <c r="I55" s="98">
        <v>0</v>
      </c>
      <c r="J55" s="98">
        <v>0</v>
      </c>
      <c r="K55" s="98">
        <v>0</v>
      </c>
    </row>
    <row r="56" spans="1:11" ht="33" customHeight="1" x14ac:dyDescent="0.2">
      <c r="A56" s="218" t="s">
        <v>262</v>
      </c>
      <c r="B56" s="218"/>
      <c r="C56" s="218"/>
      <c r="D56" s="218"/>
      <c r="E56" s="218"/>
      <c r="F56" s="218"/>
      <c r="G56" s="70">
        <v>48</v>
      </c>
      <c r="H56" s="98">
        <v>0</v>
      </c>
      <c r="I56" s="98">
        <v>0</v>
      </c>
      <c r="J56" s="98">
        <v>0</v>
      </c>
      <c r="K56" s="98">
        <v>0</v>
      </c>
    </row>
    <row r="57" spans="1:11" ht="28.5" customHeight="1" x14ac:dyDescent="0.2">
      <c r="A57" s="218" t="s">
        <v>263</v>
      </c>
      <c r="B57" s="218"/>
      <c r="C57" s="218"/>
      <c r="D57" s="218"/>
      <c r="E57" s="218"/>
      <c r="F57" s="218"/>
      <c r="G57" s="70">
        <v>49</v>
      </c>
      <c r="H57" s="97">
        <v>0</v>
      </c>
      <c r="I57" s="97">
        <v>0</v>
      </c>
      <c r="J57" s="97">
        <v>0</v>
      </c>
      <c r="K57" s="97">
        <v>0</v>
      </c>
    </row>
    <row r="58" spans="1:11" ht="39" customHeight="1" x14ac:dyDescent="0.2">
      <c r="A58" s="218" t="s">
        <v>264</v>
      </c>
      <c r="B58" s="218"/>
      <c r="C58" s="218"/>
      <c r="D58" s="218"/>
      <c r="E58" s="218"/>
      <c r="F58" s="218"/>
      <c r="G58" s="70">
        <v>50</v>
      </c>
      <c r="H58" s="97">
        <v>0</v>
      </c>
      <c r="I58" s="97">
        <v>0</v>
      </c>
      <c r="J58" s="97">
        <v>0</v>
      </c>
      <c r="K58" s="97">
        <v>0</v>
      </c>
    </row>
    <row r="59" spans="1:11" ht="24" customHeight="1" x14ac:dyDescent="0.2">
      <c r="A59" s="218" t="s">
        <v>265</v>
      </c>
      <c r="B59" s="218"/>
      <c r="C59" s="218"/>
      <c r="D59" s="218"/>
      <c r="E59" s="218"/>
      <c r="F59" s="218"/>
      <c r="G59" s="70">
        <v>51</v>
      </c>
      <c r="H59" s="97">
        <v>0</v>
      </c>
      <c r="I59" s="97">
        <v>0</v>
      </c>
      <c r="J59" s="97">
        <v>0</v>
      </c>
      <c r="K59" s="97">
        <v>0</v>
      </c>
    </row>
    <row r="60" spans="1:11" ht="25.15" customHeight="1" x14ac:dyDescent="0.2">
      <c r="A60" s="201" t="s">
        <v>266</v>
      </c>
      <c r="B60" s="201"/>
      <c r="C60" s="201"/>
      <c r="D60" s="201"/>
      <c r="E60" s="201"/>
      <c r="F60" s="201"/>
      <c r="G60" s="71">
        <v>52</v>
      </c>
      <c r="H60" s="72">
        <f>SUM(H61:H68)</f>
        <v>107494</v>
      </c>
      <c r="I60" s="72">
        <f>SUM(I61:I68)</f>
        <v>107494</v>
      </c>
      <c r="J60" s="72">
        <f t="shared" ref="J60:K60" si="8">SUM(J61:J68)</f>
        <v>-7468844</v>
      </c>
      <c r="K60" s="72">
        <f t="shared" si="8"/>
        <v>-7468844</v>
      </c>
    </row>
    <row r="61" spans="1:11" ht="12.75" customHeight="1" x14ac:dyDescent="0.2">
      <c r="A61" s="218" t="s">
        <v>95</v>
      </c>
      <c r="B61" s="218"/>
      <c r="C61" s="218"/>
      <c r="D61" s="218"/>
      <c r="E61" s="218"/>
      <c r="F61" s="218"/>
      <c r="G61" s="70">
        <v>53</v>
      </c>
      <c r="H61" s="97">
        <v>0</v>
      </c>
      <c r="I61" s="97">
        <v>0</v>
      </c>
      <c r="J61" s="97">
        <v>0</v>
      </c>
      <c r="K61" s="97">
        <v>0</v>
      </c>
    </row>
    <row r="62" spans="1:11" ht="12.75" customHeight="1" x14ac:dyDescent="0.2">
      <c r="A62" s="218" t="s">
        <v>267</v>
      </c>
      <c r="B62" s="218"/>
      <c r="C62" s="218"/>
      <c r="D62" s="218"/>
      <c r="E62" s="218"/>
      <c r="F62" s="218"/>
      <c r="G62" s="70">
        <v>54</v>
      </c>
      <c r="H62" s="97">
        <v>0</v>
      </c>
      <c r="I62" s="97">
        <v>0</v>
      </c>
      <c r="J62" s="97">
        <v>0</v>
      </c>
      <c r="K62" s="97">
        <v>0</v>
      </c>
    </row>
    <row r="63" spans="1:11" ht="12.75" customHeight="1" x14ac:dyDescent="0.2">
      <c r="A63" s="218" t="s">
        <v>268</v>
      </c>
      <c r="B63" s="218"/>
      <c r="C63" s="218"/>
      <c r="D63" s="218"/>
      <c r="E63" s="218"/>
      <c r="F63" s="218"/>
      <c r="G63" s="70">
        <v>55</v>
      </c>
      <c r="H63" s="97">
        <v>0</v>
      </c>
      <c r="I63" s="97">
        <v>0</v>
      </c>
      <c r="J63" s="97">
        <v>0</v>
      </c>
      <c r="K63" s="97">
        <v>0</v>
      </c>
    </row>
    <row r="64" spans="1:11" ht="12.75" customHeight="1" x14ac:dyDescent="0.2">
      <c r="A64" s="218" t="s">
        <v>96</v>
      </c>
      <c r="B64" s="218"/>
      <c r="C64" s="218"/>
      <c r="D64" s="218"/>
      <c r="E64" s="218"/>
      <c r="F64" s="218"/>
      <c r="G64" s="70">
        <v>56</v>
      </c>
      <c r="H64" s="98">
        <v>0</v>
      </c>
      <c r="I64" s="98">
        <v>0</v>
      </c>
      <c r="J64" s="98">
        <v>0</v>
      </c>
      <c r="K64" s="98">
        <v>0</v>
      </c>
    </row>
    <row r="65" spans="1:11" ht="25.5" customHeight="1" x14ac:dyDescent="0.2">
      <c r="A65" s="218" t="s">
        <v>97</v>
      </c>
      <c r="B65" s="218"/>
      <c r="C65" s="218"/>
      <c r="D65" s="218"/>
      <c r="E65" s="218"/>
      <c r="F65" s="218"/>
      <c r="G65" s="70">
        <v>57</v>
      </c>
      <c r="H65" s="97">
        <v>107494</v>
      </c>
      <c r="I65" s="97">
        <v>107494</v>
      </c>
      <c r="J65" s="97">
        <v>-7468844</v>
      </c>
      <c r="K65" s="97">
        <v>-7468844</v>
      </c>
    </row>
    <row r="66" spans="1:11" ht="12.75" customHeight="1" x14ac:dyDescent="0.2">
      <c r="A66" s="218" t="s">
        <v>94</v>
      </c>
      <c r="B66" s="218"/>
      <c r="C66" s="218"/>
      <c r="D66" s="218"/>
      <c r="E66" s="218"/>
      <c r="F66" s="218"/>
      <c r="G66" s="70">
        <v>58</v>
      </c>
      <c r="H66" s="97">
        <v>0</v>
      </c>
      <c r="I66" s="97">
        <v>0</v>
      </c>
      <c r="J66" s="97">
        <v>0</v>
      </c>
      <c r="K66" s="97">
        <v>0</v>
      </c>
    </row>
    <row r="67" spans="1:11" ht="24.75" customHeight="1" x14ac:dyDescent="0.2">
      <c r="A67" s="218" t="s">
        <v>98</v>
      </c>
      <c r="B67" s="218"/>
      <c r="C67" s="218"/>
      <c r="D67" s="218"/>
      <c r="E67" s="218"/>
      <c r="F67" s="218"/>
      <c r="G67" s="70">
        <v>59</v>
      </c>
      <c r="H67" s="97">
        <v>0</v>
      </c>
      <c r="I67" s="97">
        <v>0</v>
      </c>
      <c r="J67" s="97">
        <v>0</v>
      </c>
      <c r="K67" s="97">
        <v>0</v>
      </c>
    </row>
    <row r="68" spans="1:11" ht="22.9" customHeight="1" x14ac:dyDescent="0.2">
      <c r="A68" s="218" t="s">
        <v>99</v>
      </c>
      <c r="B68" s="218"/>
      <c r="C68" s="218"/>
      <c r="D68" s="218"/>
      <c r="E68" s="218"/>
      <c r="F68" s="218"/>
      <c r="G68" s="70">
        <v>60</v>
      </c>
      <c r="H68" s="97">
        <v>0</v>
      </c>
      <c r="I68" s="97">
        <v>0</v>
      </c>
      <c r="J68" s="97">
        <v>0</v>
      </c>
      <c r="K68" s="97">
        <v>0</v>
      </c>
    </row>
    <row r="69" spans="1:11" ht="12.75" customHeight="1" x14ac:dyDescent="0.2">
      <c r="A69" s="201" t="s">
        <v>269</v>
      </c>
      <c r="B69" s="201"/>
      <c r="C69" s="201"/>
      <c r="D69" s="201"/>
      <c r="E69" s="201"/>
      <c r="F69" s="201"/>
      <c r="G69" s="71">
        <v>61</v>
      </c>
      <c r="H69" s="75">
        <f>H46+H47</f>
        <v>1529102</v>
      </c>
      <c r="I69" s="75">
        <f>I46+I47</f>
        <v>1529102</v>
      </c>
      <c r="J69" s="75">
        <f t="shared" ref="J69:K69" si="9">J46+J47</f>
        <v>-6405582</v>
      </c>
      <c r="K69" s="75">
        <f t="shared" si="9"/>
        <v>-6405582</v>
      </c>
    </row>
    <row r="70" spans="1:11" ht="12.75" customHeight="1" x14ac:dyDescent="0.2">
      <c r="A70" s="221" t="s">
        <v>100</v>
      </c>
      <c r="B70" s="221"/>
      <c r="C70" s="221"/>
      <c r="D70" s="221"/>
      <c r="E70" s="221"/>
      <c r="F70" s="221"/>
      <c r="G70" s="70">
        <v>62</v>
      </c>
      <c r="H70" s="97">
        <v>0</v>
      </c>
      <c r="I70" s="97">
        <v>0</v>
      </c>
      <c r="J70" s="97">
        <v>0</v>
      </c>
      <c r="K70" s="97">
        <v>0</v>
      </c>
    </row>
    <row r="71" spans="1:11" x14ac:dyDescent="0.2">
      <c r="A71" s="203" t="s">
        <v>101</v>
      </c>
      <c r="B71" s="203"/>
      <c r="C71" s="203"/>
      <c r="D71" s="203"/>
      <c r="E71" s="203"/>
      <c r="F71" s="203"/>
      <c r="G71" s="70">
        <v>63</v>
      </c>
      <c r="H71" s="99">
        <f>H69</f>
        <v>1529102</v>
      </c>
      <c r="I71" s="99">
        <f>I69</f>
        <v>1529102</v>
      </c>
      <c r="J71" s="99">
        <f>J69</f>
        <v>-6405582</v>
      </c>
      <c r="K71" s="99">
        <f>K69</f>
        <v>-6405582</v>
      </c>
    </row>
  </sheetData>
  <sheetProtection algorithmName="SHA-512" hashValue="d7K25wYCKm4o7yYvmmlHt4QW+GlSFFUjzzAAyLa5lbpTNtGlBB5PCFuuMlodH7zk9VHbWkSixDW/jNjxidsxRg==" saltValue="BNZXPLKjaA+U5aBZk5MzC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topLeftCell="A37" zoomScale="110" zoomScaleNormal="100" workbookViewId="0">
      <selection activeCell="I46" sqref="I46"/>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196" t="s">
        <v>155</v>
      </c>
      <c r="B1" s="224"/>
      <c r="C1" s="224"/>
      <c r="D1" s="224"/>
      <c r="E1" s="224"/>
      <c r="F1" s="224"/>
      <c r="G1" s="224"/>
      <c r="H1" s="224"/>
    </row>
    <row r="2" spans="1:9" ht="12.75" customHeight="1" x14ac:dyDescent="0.2">
      <c r="A2" s="198" t="s">
        <v>301</v>
      </c>
      <c r="B2" s="171"/>
      <c r="C2" s="171"/>
      <c r="D2" s="171"/>
      <c r="E2" s="171"/>
      <c r="F2" s="171"/>
      <c r="G2" s="171"/>
      <c r="H2" s="171"/>
    </row>
    <row r="3" spans="1:9" x14ac:dyDescent="0.2">
      <c r="A3" s="225" t="s">
        <v>10</v>
      </c>
      <c r="B3" s="226"/>
      <c r="C3" s="226"/>
      <c r="D3" s="226"/>
      <c r="E3" s="226"/>
      <c r="F3" s="226"/>
      <c r="G3" s="226"/>
      <c r="H3" s="226"/>
      <c r="I3" s="209"/>
    </row>
    <row r="4" spans="1:9" ht="12.75" customHeight="1" x14ac:dyDescent="0.2">
      <c r="A4" s="227" t="s">
        <v>303</v>
      </c>
      <c r="B4" s="176"/>
      <c r="C4" s="176"/>
      <c r="D4" s="176"/>
      <c r="E4" s="176"/>
      <c r="F4" s="176"/>
      <c r="G4" s="176"/>
      <c r="H4" s="176"/>
      <c r="I4" s="177"/>
    </row>
    <row r="5" spans="1:9" ht="45" x14ac:dyDescent="0.2">
      <c r="A5" s="228" t="s">
        <v>2</v>
      </c>
      <c r="B5" s="223"/>
      <c r="C5" s="223"/>
      <c r="D5" s="223"/>
      <c r="E5" s="223"/>
      <c r="F5" s="223"/>
      <c r="G5" s="76" t="s">
        <v>5</v>
      </c>
      <c r="H5" s="69" t="s">
        <v>195</v>
      </c>
      <c r="I5" s="69" t="s">
        <v>270</v>
      </c>
    </row>
    <row r="6" spans="1:9" x14ac:dyDescent="0.2">
      <c r="A6" s="222">
        <v>1</v>
      </c>
      <c r="B6" s="223"/>
      <c r="C6" s="223"/>
      <c r="D6" s="223"/>
      <c r="E6" s="223"/>
      <c r="F6" s="223"/>
      <c r="G6" s="68">
        <v>2</v>
      </c>
      <c r="H6" s="69" t="s">
        <v>6</v>
      </c>
      <c r="I6" s="69" t="s">
        <v>7</v>
      </c>
    </row>
    <row r="7" spans="1:9" x14ac:dyDescent="0.2">
      <c r="A7" s="230" t="s">
        <v>109</v>
      </c>
      <c r="B7" s="231"/>
      <c r="C7" s="231"/>
      <c r="D7" s="231"/>
      <c r="E7" s="231"/>
      <c r="F7" s="231"/>
      <c r="G7" s="231"/>
      <c r="H7" s="231"/>
      <c r="I7" s="231"/>
    </row>
    <row r="8" spans="1:9" x14ac:dyDescent="0.2">
      <c r="A8" s="229" t="s">
        <v>102</v>
      </c>
      <c r="B8" s="229"/>
      <c r="C8" s="229"/>
      <c r="D8" s="229"/>
      <c r="E8" s="229"/>
      <c r="F8" s="229"/>
      <c r="G8" s="70">
        <v>1</v>
      </c>
      <c r="H8" s="100">
        <v>0</v>
      </c>
      <c r="I8" s="100">
        <v>0</v>
      </c>
    </row>
    <row r="9" spans="1:9" x14ac:dyDescent="0.2">
      <c r="A9" s="229" t="s">
        <v>103</v>
      </c>
      <c r="B9" s="229"/>
      <c r="C9" s="229"/>
      <c r="D9" s="229"/>
      <c r="E9" s="229"/>
      <c r="F9" s="229"/>
      <c r="G9" s="70">
        <v>2</v>
      </c>
      <c r="H9" s="101">
        <v>0</v>
      </c>
      <c r="I9" s="101">
        <v>0</v>
      </c>
    </row>
    <row r="10" spans="1:9" x14ac:dyDescent="0.2">
      <c r="A10" s="229" t="s">
        <v>104</v>
      </c>
      <c r="B10" s="229"/>
      <c r="C10" s="229"/>
      <c r="D10" s="229"/>
      <c r="E10" s="229"/>
      <c r="F10" s="229"/>
      <c r="G10" s="70">
        <v>3</v>
      </c>
      <c r="H10" s="101">
        <v>0</v>
      </c>
      <c r="I10" s="101">
        <v>0</v>
      </c>
    </row>
    <row r="11" spans="1:9" x14ac:dyDescent="0.2">
      <c r="A11" s="229" t="s">
        <v>105</v>
      </c>
      <c r="B11" s="229"/>
      <c r="C11" s="229"/>
      <c r="D11" s="229"/>
      <c r="E11" s="229"/>
      <c r="F11" s="229"/>
      <c r="G11" s="70">
        <v>4</v>
      </c>
      <c r="H11" s="101">
        <v>0</v>
      </c>
      <c r="I11" s="101">
        <v>0</v>
      </c>
    </row>
    <row r="12" spans="1:9" x14ac:dyDescent="0.2">
      <c r="A12" s="229" t="s">
        <v>106</v>
      </c>
      <c r="B12" s="229"/>
      <c r="C12" s="229"/>
      <c r="D12" s="229"/>
      <c r="E12" s="229"/>
      <c r="F12" s="229"/>
      <c r="G12" s="70">
        <v>5</v>
      </c>
      <c r="H12" s="101">
        <v>0</v>
      </c>
      <c r="I12" s="101">
        <v>0</v>
      </c>
    </row>
    <row r="13" spans="1:9" ht="22.5" customHeight="1" x14ac:dyDescent="0.2">
      <c r="A13" s="229" t="s">
        <v>126</v>
      </c>
      <c r="B13" s="229"/>
      <c r="C13" s="229"/>
      <c r="D13" s="229"/>
      <c r="E13" s="229"/>
      <c r="F13" s="229"/>
      <c r="G13" s="70">
        <v>6</v>
      </c>
      <c r="H13" s="101">
        <v>0</v>
      </c>
      <c r="I13" s="101">
        <v>0</v>
      </c>
    </row>
    <row r="14" spans="1:9" x14ac:dyDescent="0.2">
      <c r="A14" s="229" t="s">
        <v>107</v>
      </c>
      <c r="B14" s="229"/>
      <c r="C14" s="229"/>
      <c r="D14" s="229"/>
      <c r="E14" s="229"/>
      <c r="F14" s="229"/>
      <c r="G14" s="70">
        <v>7</v>
      </c>
      <c r="H14" s="101">
        <v>0</v>
      </c>
      <c r="I14" s="101">
        <v>0</v>
      </c>
    </row>
    <row r="15" spans="1:9" x14ac:dyDescent="0.2">
      <c r="A15" s="229" t="s">
        <v>108</v>
      </c>
      <c r="B15" s="229"/>
      <c r="C15" s="229"/>
      <c r="D15" s="229"/>
      <c r="E15" s="229"/>
      <c r="F15" s="229"/>
      <c r="G15" s="70">
        <v>8</v>
      </c>
      <c r="H15" s="102">
        <v>0</v>
      </c>
      <c r="I15" s="102">
        <v>0</v>
      </c>
    </row>
    <row r="16" spans="1:9" x14ac:dyDescent="0.2">
      <c r="A16" s="230" t="s">
        <v>110</v>
      </c>
      <c r="B16" s="231"/>
      <c r="C16" s="231"/>
      <c r="D16" s="231"/>
      <c r="E16" s="231"/>
      <c r="F16" s="231"/>
      <c r="G16" s="231"/>
      <c r="H16" s="231"/>
      <c r="I16" s="231"/>
    </row>
    <row r="17" spans="1:9" x14ac:dyDescent="0.2">
      <c r="A17" s="229" t="s">
        <v>111</v>
      </c>
      <c r="B17" s="229"/>
      <c r="C17" s="229"/>
      <c r="D17" s="229"/>
      <c r="E17" s="229"/>
      <c r="F17" s="229"/>
      <c r="G17" s="70">
        <v>9</v>
      </c>
      <c r="H17" s="100">
        <v>1421607</v>
      </c>
      <c r="I17" s="100">
        <v>559755</v>
      </c>
    </row>
    <row r="18" spans="1:9" x14ac:dyDescent="0.2">
      <c r="A18" s="229" t="s">
        <v>112</v>
      </c>
      <c r="B18" s="229"/>
      <c r="C18" s="229"/>
      <c r="D18" s="229"/>
      <c r="E18" s="229"/>
      <c r="F18" s="229"/>
      <c r="G18" s="70"/>
      <c r="H18" s="101">
        <v>0</v>
      </c>
      <c r="I18" s="101">
        <v>0</v>
      </c>
    </row>
    <row r="19" spans="1:9" x14ac:dyDescent="0.2">
      <c r="A19" s="229" t="s">
        <v>113</v>
      </c>
      <c r="B19" s="229"/>
      <c r="C19" s="229"/>
      <c r="D19" s="229"/>
      <c r="E19" s="229"/>
      <c r="F19" s="229"/>
      <c r="G19" s="70">
        <v>10</v>
      </c>
      <c r="H19" s="101">
        <v>240325</v>
      </c>
      <c r="I19" s="101">
        <v>265771</v>
      </c>
    </row>
    <row r="20" spans="1:9" x14ac:dyDescent="0.2">
      <c r="A20" s="229" t="s">
        <v>114</v>
      </c>
      <c r="B20" s="229"/>
      <c r="C20" s="229"/>
      <c r="D20" s="229"/>
      <c r="E20" s="229"/>
      <c r="F20" s="229"/>
      <c r="G20" s="70">
        <v>11</v>
      </c>
      <c r="H20" s="101">
        <v>966494</v>
      </c>
      <c r="I20" s="101">
        <v>1063422</v>
      </c>
    </row>
    <row r="21" spans="1:9" ht="23.25" customHeight="1" x14ac:dyDescent="0.2">
      <c r="A21" s="229" t="s">
        <v>115</v>
      </c>
      <c r="B21" s="229"/>
      <c r="C21" s="229"/>
      <c r="D21" s="229"/>
      <c r="E21" s="229"/>
      <c r="F21" s="229"/>
      <c r="G21" s="70">
        <v>12</v>
      </c>
      <c r="H21" s="101">
        <v>0</v>
      </c>
      <c r="I21" s="101">
        <v>0</v>
      </c>
    </row>
    <row r="22" spans="1:9" x14ac:dyDescent="0.2">
      <c r="A22" s="229" t="s">
        <v>116</v>
      </c>
      <c r="B22" s="229"/>
      <c r="C22" s="229"/>
      <c r="D22" s="229"/>
      <c r="E22" s="229"/>
      <c r="F22" s="229"/>
      <c r="G22" s="70">
        <v>13</v>
      </c>
      <c r="H22" s="101">
        <v>0</v>
      </c>
      <c r="I22" s="101">
        <v>0</v>
      </c>
    </row>
    <row r="23" spans="1:9" x14ac:dyDescent="0.2">
      <c r="A23" s="229" t="s">
        <v>117</v>
      </c>
      <c r="B23" s="229"/>
      <c r="C23" s="229"/>
      <c r="D23" s="229"/>
      <c r="E23" s="229"/>
      <c r="F23" s="229"/>
      <c r="G23" s="70">
        <v>14</v>
      </c>
      <c r="H23" s="101">
        <v>0</v>
      </c>
      <c r="I23" s="101">
        <v>0</v>
      </c>
    </row>
    <row r="24" spans="1:9" x14ac:dyDescent="0.2">
      <c r="A24" s="230" t="s">
        <v>118</v>
      </c>
      <c r="B24" s="231"/>
      <c r="C24" s="231"/>
      <c r="D24" s="231"/>
      <c r="E24" s="231"/>
      <c r="F24" s="231"/>
      <c r="G24" s="231"/>
      <c r="H24" s="231"/>
      <c r="I24" s="231"/>
    </row>
    <row r="25" spans="1:9" x14ac:dyDescent="0.2">
      <c r="A25" s="229" t="s">
        <v>119</v>
      </c>
      <c r="B25" s="229"/>
      <c r="C25" s="229"/>
      <c r="D25" s="229"/>
      <c r="E25" s="229"/>
      <c r="F25" s="229"/>
      <c r="G25" s="70">
        <v>15</v>
      </c>
      <c r="H25" s="100">
        <v>-1348935</v>
      </c>
      <c r="I25" s="100">
        <v>-39009250</v>
      </c>
    </row>
    <row r="26" spans="1:9" x14ac:dyDescent="0.2">
      <c r="A26" s="229" t="s">
        <v>120</v>
      </c>
      <c r="B26" s="229"/>
      <c r="C26" s="229"/>
      <c r="D26" s="229"/>
      <c r="E26" s="229"/>
      <c r="F26" s="229"/>
      <c r="G26" s="70">
        <v>16</v>
      </c>
      <c r="H26" s="101">
        <v>-7088709</v>
      </c>
      <c r="I26" s="101">
        <v>-6109971</v>
      </c>
    </row>
    <row r="27" spans="1:9" x14ac:dyDescent="0.2">
      <c r="A27" s="229" t="s">
        <v>121</v>
      </c>
      <c r="B27" s="229"/>
      <c r="C27" s="229"/>
      <c r="D27" s="229"/>
      <c r="E27" s="229"/>
      <c r="F27" s="229"/>
      <c r="G27" s="70">
        <v>17</v>
      </c>
      <c r="H27" s="101">
        <v>34243913</v>
      </c>
      <c r="I27" s="101">
        <v>-23828658</v>
      </c>
    </row>
    <row r="28" spans="1:9" ht="25.5" customHeight="1" x14ac:dyDescent="0.2">
      <c r="A28" s="229" t="s">
        <v>122</v>
      </c>
      <c r="B28" s="229"/>
      <c r="C28" s="229"/>
      <c r="D28" s="229"/>
      <c r="E28" s="229"/>
      <c r="F28" s="229"/>
      <c r="G28" s="70">
        <v>18</v>
      </c>
      <c r="H28" s="101">
        <v>28670</v>
      </c>
      <c r="I28" s="101">
        <v>13996529</v>
      </c>
    </row>
    <row r="29" spans="1:9" ht="23.25" customHeight="1" x14ac:dyDescent="0.2">
      <c r="A29" s="229" t="s">
        <v>123</v>
      </c>
      <c r="B29" s="229"/>
      <c r="C29" s="229"/>
      <c r="D29" s="229"/>
      <c r="E29" s="229"/>
      <c r="F29" s="229"/>
      <c r="G29" s="70">
        <v>19</v>
      </c>
      <c r="H29" s="101">
        <v>0</v>
      </c>
      <c r="I29" s="101">
        <v>0</v>
      </c>
    </row>
    <row r="30" spans="1:9" ht="27.75" customHeight="1" x14ac:dyDescent="0.2">
      <c r="A30" s="229" t="s">
        <v>124</v>
      </c>
      <c r="B30" s="229"/>
      <c r="C30" s="229"/>
      <c r="D30" s="229"/>
      <c r="E30" s="229"/>
      <c r="F30" s="229"/>
      <c r="G30" s="70">
        <v>20</v>
      </c>
      <c r="H30" s="101">
        <v>0</v>
      </c>
      <c r="I30" s="101">
        <v>0</v>
      </c>
    </row>
    <row r="31" spans="1:9" ht="27.75" customHeight="1" x14ac:dyDescent="0.2">
      <c r="A31" s="229" t="s">
        <v>125</v>
      </c>
      <c r="B31" s="229"/>
      <c r="C31" s="229"/>
      <c r="D31" s="229"/>
      <c r="E31" s="229"/>
      <c r="F31" s="229"/>
      <c r="G31" s="70">
        <v>21</v>
      </c>
      <c r="H31" s="101">
        <v>-29969204</v>
      </c>
      <c r="I31" s="101">
        <v>34075</v>
      </c>
    </row>
    <row r="32" spans="1:9" ht="29.25" customHeight="1" x14ac:dyDescent="0.2">
      <c r="A32" s="229" t="s">
        <v>127</v>
      </c>
      <c r="B32" s="229"/>
      <c r="C32" s="229"/>
      <c r="D32" s="229"/>
      <c r="E32" s="229"/>
      <c r="F32" s="229"/>
      <c r="G32" s="70">
        <v>22</v>
      </c>
      <c r="H32" s="101">
        <v>-227826</v>
      </c>
      <c r="I32" s="101">
        <v>0</v>
      </c>
    </row>
    <row r="33" spans="1:9" x14ac:dyDescent="0.2">
      <c r="A33" s="229" t="s">
        <v>128</v>
      </c>
      <c r="B33" s="229"/>
      <c r="C33" s="229"/>
      <c r="D33" s="229"/>
      <c r="E33" s="229"/>
      <c r="F33" s="229"/>
      <c r="G33" s="70">
        <v>23</v>
      </c>
      <c r="H33" s="101">
        <v>135485</v>
      </c>
      <c r="I33" s="101">
        <v>-288265</v>
      </c>
    </row>
    <row r="34" spans="1:9" x14ac:dyDescent="0.2">
      <c r="A34" s="229" t="s">
        <v>129</v>
      </c>
      <c r="B34" s="229"/>
      <c r="C34" s="229"/>
      <c r="D34" s="229"/>
      <c r="E34" s="229"/>
      <c r="F34" s="229"/>
      <c r="G34" s="70">
        <v>24</v>
      </c>
      <c r="H34" s="101">
        <v>0</v>
      </c>
      <c r="I34" s="101">
        <v>-219811</v>
      </c>
    </row>
    <row r="35" spans="1:9" x14ac:dyDescent="0.2">
      <c r="A35" s="229" t="s">
        <v>130</v>
      </c>
      <c r="B35" s="229"/>
      <c r="C35" s="229"/>
      <c r="D35" s="229"/>
      <c r="E35" s="229"/>
      <c r="F35" s="229"/>
      <c r="G35" s="70">
        <v>25</v>
      </c>
      <c r="H35" s="103">
        <v>-28019708</v>
      </c>
      <c r="I35" s="103">
        <v>-1005911</v>
      </c>
    </row>
    <row r="36" spans="1:9" x14ac:dyDescent="0.2">
      <c r="A36" s="229" t="s">
        <v>131</v>
      </c>
      <c r="B36" s="229"/>
      <c r="C36" s="229"/>
      <c r="D36" s="229"/>
      <c r="E36" s="229"/>
      <c r="F36" s="229"/>
      <c r="G36" s="70">
        <v>26</v>
      </c>
      <c r="H36" s="103">
        <v>-22991736</v>
      </c>
      <c r="I36" s="103">
        <v>-1486567</v>
      </c>
    </row>
    <row r="37" spans="1:9" x14ac:dyDescent="0.2">
      <c r="A37" s="229" t="s">
        <v>132</v>
      </c>
      <c r="B37" s="229"/>
      <c r="C37" s="229"/>
      <c r="D37" s="229"/>
      <c r="E37" s="229"/>
      <c r="F37" s="229"/>
      <c r="G37" s="70">
        <v>27</v>
      </c>
      <c r="H37" s="103">
        <v>51125932</v>
      </c>
      <c r="I37" s="103">
        <v>-21705913</v>
      </c>
    </row>
    <row r="38" spans="1:9" x14ac:dyDescent="0.2">
      <c r="A38" s="229" t="s">
        <v>133</v>
      </c>
      <c r="B38" s="229"/>
      <c r="C38" s="229"/>
      <c r="D38" s="229"/>
      <c r="E38" s="229"/>
      <c r="F38" s="229"/>
      <c r="G38" s="70">
        <v>28</v>
      </c>
      <c r="H38" s="103">
        <v>0</v>
      </c>
      <c r="I38" s="103">
        <v>0</v>
      </c>
    </row>
    <row r="39" spans="1:9" x14ac:dyDescent="0.2">
      <c r="A39" s="229" t="s">
        <v>134</v>
      </c>
      <c r="B39" s="229"/>
      <c r="C39" s="229"/>
      <c r="D39" s="229"/>
      <c r="E39" s="229"/>
      <c r="F39" s="229"/>
      <c r="G39" s="70">
        <v>29</v>
      </c>
      <c r="H39" s="103">
        <v>5873144</v>
      </c>
      <c r="I39" s="103">
        <v>35926136</v>
      </c>
    </row>
    <row r="40" spans="1:9" x14ac:dyDescent="0.2">
      <c r="A40" s="229" t="s">
        <v>135</v>
      </c>
      <c r="B40" s="229"/>
      <c r="C40" s="229"/>
      <c r="D40" s="229"/>
      <c r="E40" s="229"/>
      <c r="F40" s="229"/>
      <c r="G40" s="70">
        <v>30</v>
      </c>
      <c r="H40" s="103">
        <v>78056</v>
      </c>
      <c r="I40" s="103">
        <v>268516</v>
      </c>
    </row>
    <row r="41" spans="1:9" x14ac:dyDescent="0.2">
      <c r="A41" s="229" t="s">
        <v>136</v>
      </c>
      <c r="B41" s="229"/>
      <c r="C41" s="229"/>
      <c r="D41" s="229"/>
      <c r="E41" s="229"/>
      <c r="F41" s="229"/>
      <c r="G41" s="70">
        <v>31</v>
      </c>
      <c r="H41" s="103">
        <v>0</v>
      </c>
      <c r="I41" s="103">
        <v>0</v>
      </c>
    </row>
    <row r="42" spans="1:9" x14ac:dyDescent="0.2">
      <c r="A42" s="229" t="s">
        <v>137</v>
      </c>
      <c r="B42" s="229"/>
      <c r="C42" s="229"/>
      <c r="D42" s="229"/>
      <c r="E42" s="229"/>
      <c r="F42" s="229"/>
      <c r="G42" s="70">
        <v>32</v>
      </c>
      <c r="H42" s="103">
        <v>-685568</v>
      </c>
      <c r="I42" s="103">
        <v>-163130</v>
      </c>
    </row>
    <row r="43" spans="1:9" x14ac:dyDescent="0.2">
      <c r="A43" s="229" t="s">
        <v>138</v>
      </c>
      <c r="B43" s="229"/>
      <c r="C43" s="229"/>
      <c r="D43" s="229"/>
      <c r="E43" s="229"/>
      <c r="F43" s="229"/>
      <c r="G43" s="70">
        <v>33</v>
      </c>
      <c r="H43" s="103">
        <v>0</v>
      </c>
      <c r="I43" s="103">
        <v>0</v>
      </c>
    </row>
    <row r="44" spans="1:9" ht="13.5" customHeight="1" x14ac:dyDescent="0.2">
      <c r="A44" s="232" t="s">
        <v>139</v>
      </c>
      <c r="B44" s="232"/>
      <c r="C44" s="232"/>
      <c r="D44" s="232"/>
      <c r="E44" s="232"/>
      <c r="F44" s="232"/>
      <c r="G44" s="70">
        <v>34</v>
      </c>
      <c r="H44" s="77">
        <f>SUM(H25:H43)+SUM(H17:H23)+SUM(H8:H15)</f>
        <v>3781940</v>
      </c>
      <c r="I44" s="77">
        <f>SUM(I25:I43)+SUM(I17:I23)+SUM(I8:I15)</f>
        <v>-41703272</v>
      </c>
    </row>
    <row r="45" spans="1:9" x14ac:dyDescent="0.2">
      <c r="A45" s="230" t="s">
        <v>16</v>
      </c>
      <c r="B45" s="231"/>
      <c r="C45" s="231"/>
      <c r="D45" s="231"/>
      <c r="E45" s="231"/>
      <c r="F45" s="231"/>
      <c r="G45" s="231"/>
      <c r="H45" s="231"/>
      <c r="I45" s="231"/>
    </row>
    <row r="46" spans="1:9" ht="24.75" customHeight="1" x14ac:dyDescent="0.2">
      <c r="A46" s="229" t="s">
        <v>140</v>
      </c>
      <c r="B46" s="229"/>
      <c r="C46" s="229"/>
      <c r="D46" s="229"/>
      <c r="E46" s="229"/>
      <c r="F46" s="229"/>
      <c r="G46" s="70">
        <v>35</v>
      </c>
      <c r="H46" s="100">
        <v>-665795</v>
      </c>
      <c r="I46" s="100">
        <v>-2636097</v>
      </c>
    </row>
    <row r="47" spans="1:9" ht="26.25" customHeight="1" x14ac:dyDescent="0.2">
      <c r="A47" s="229" t="s">
        <v>141</v>
      </c>
      <c r="B47" s="229"/>
      <c r="C47" s="229"/>
      <c r="D47" s="229"/>
      <c r="E47" s="229"/>
      <c r="F47" s="229"/>
      <c r="G47" s="70">
        <v>36</v>
      </c>
      <c r="H47" s="101">
        <v>0</v>
      </c>
      <c r="I47" s="101">
        <v>0</v>
      </c>
    </row>
    <row r="48" spans="1:9" ht="24" customHeight="1" x14ac:dyDescent="0.2">
      <c r="A48" s="229" t="s">
        <v>142</v>
      </c>
      <c r="B48" s="229"/>
      <c r="C48" s="229"/>
      <c r="D48" s="229"/>
      <c r="E48" s="229"/>
      <c r="F48" s="229"/>
      <c r="G48" s="70">
        <v>37</v>
      </c>
      <c r="H48" s="101">
        <v>0</v>
      </c>
      <c r="I48" s="101">
        <v>0</v>
      </c>
    </row>
    <row r="49" spans="1:9" x14ac:dyDescent="0.2">
      <c r="A49" s="229" t="s">
        <v>143</v>
      </c>
      <c r="B49" s="229"/>
      <c r="C49" s="229"/>
      <c r="D49" s="229"/>
      <c r="E49" s="229"/>
      <c r="F49" s="229"/>
      <c r="G49" s="70">
        <v>38</v>
      </c>
      <c r="H49" s="101">
        <v>0</v>
      </c>
      <c r="I49" s="101">
        <v>0</v>
      </c>
    </row>
    <row r="50" spans="1:9" x14ac:dyDescent="0.2">
      <c r="A50" s="229" t="s">
        <v>144</v>
      </c>
      <c r="B50" s="229"/>
      <c r="C50" s="229"/>
      <c r="D50" s="229"/>
      <c r="E50" s="229"/>
      <c r="F50" s="229"/>
      <c r="G50" s="70">
        <v>39</v>
      </c>
      <c r="H50" s="103">
        <v>0</v>
      </c>
      <c r="I50" s="103">
        <v>0</v>
      </c>
    </row>
    <row r="51" spans="1:9" x14ac:dyDescent="0.2">
      <c r="A51" s="232" t="s">
        <v>145</v>
      </c>
      <c r="B51" s="232"/>
      <c r="C51" s="232"/>
      <c r="D51" s="232"/>
      <c r="E51" s="232"/>
      <c r="F51" s="232"/>
      <c r="G51" s="70">
        <v>40</v>
      </c>
      <c r="H51" s="77">
        <f>SUM(H46:H50)</f>
        <v>-665795</v>
      </c>
      <c r="I51" s="77">
        <f>SUM(I46:I50)</f>
        <v>-2636097</v>
      </c>
    </row>
    <row r="52" spans="1:9" x14ac:dyDescent="0.2">
      <c r="A52" s="230" t="s">
        <v>17</v>
      </c>
      <c r="B52" s="231"/>
      <c r="C52" s="231"/>
      <c r="D52" s="231"/>
      <c r="E52" s="231"/>
      <c r="F52" s="231"/>
      <c r="G52" s="231"/>
      <c r="H52" s="231"/>
      <c r="I52" s="231"/>
    </row>
    <row r="53" spans="1:9" ht="23.25" customHeight="1" x14ac:dyDescent="0.2">
      <c r="A53" s="229" t="s">
        <v>146</v>
      </c>
      <c r="B53" s="229"/>
      <c r="C53" s="229"/>
      <c r="D53" s="229"/>
      <c r="E53" s="229"/>
      <c r="F53" s="229"/>
      <c r="G53" s="70">
        <v>41</v>
      </c>
      <c r="H53" s="101">
        <v>-1167414</v>
      </c>
      <c r="I53" s="101">
        <v>-1077628</v>
      </c>
    </row>
    <row r="54" spans="1:9" x14ac:dyDescent="0.2">
      <c r="A54" s="229" t="s">
        <v>147</v>
      </c>
      <c r="B54" s="229"/>
      <c r="C54" s="229"/>
      <c r="D54" s="229"/>
      <c r="E54" s="229"/>
      <c r="F54" s="229"/>
      <c r="G54" s="70">
        <v>42</v>
      </c>
      <c r="H54" s="101">
        <v>0</v>
      </c>
      <c r="I54" s="101">
        <v>0</v>
      </c>
    </row>
    <row r="55" spans="1:9" x14ac:dyDescent="0.2">
      <c r="A55" s="234" t="s">
        <v>148</v>
      </c>
      <c r="B55" s="234"/>
      <c r="C55" s="234"/>
      <c r="D55" s="234"/>
      <c r="E55" s="234"/>
      <c r="F55" s="234"/>
      <c r="G55" s="70">
        <v>43</v>
      </c>
      <c r="H55" s="101">
        <v>0</v>
      </c>
      <c r="I55" s="101">
        <v>0</v>
      </c>
    </row>
    <row r="56" spans="1:9" x14ac:dyDescent="0.2">
      <c r="A56" s="234" t="s">
        <v>149</v>
      </c>
      <c r="B56" s="234"/>
      <c r="C56" s="234"/>
      <c r="D56" s="234"/>
      <c r="E56" s="234"/>
      <c r="F56" s="234"/>
      <c r="G56" s="70">
        <v>44</v>
      </c>
      <c r="H56" s="101">
        <v>0</v>
      </c>
      <c r="I56" s="101">
        <v>0</v>
      </c>
    </row>
    <row r="57" spans="1:9" x14ac:dyDescent="0.2">
      <c r="A57" s="229" t="s">
        <v>150</v>
      </c>
      <c r="B57" s="229"/>
      <c r="C57" s="229"/>
      <c r="D57" s="229"/>
      <c r="E57" s="229"/>
      <c r="F57" s="229"/>
      <c r="G57" s="70">
        <v>45</v>
      </c>
      <c r="H57" s="101">
        <v>0</v>
      </c>
      <c r="I57" s="101">
        <v>0</v>
      </c>
    </row>
    <row r="58" spans="1:9" x14ac:dyDescent="0.2">
      <c r="A58" s="229" t="s">
        <v>151</v>
      </c>
      <c r="B58" s="229"/>
      <c r="C58" s="229"/>
      <c r="D58" s="229"/>
      <c r="E58" s="229"/>
      <c r="F58" s="229"/>
      <c r="G58" s="70">
        <v>46</v>
      </c>
      <c r="H58" s="101">
        <v>-3297666</v>
      </c>
      <c r="I58" s="101">
        <v>-219811</v>
      </c>
    </row>
    <row r="59" spans="1:9" x14ac:dyDescent="0.2">
      <c r="A59" s="232" t="s">
        <v>153</v>
      </c>
      <c r="B59" s="229"/>
      <c r="C59" s="229"/>
      <c r="D59" s="229"/>
      <c r="E59" s="229"/>
      <c r="F59" s="229"/>
      <c r="G59" s="70">
        <v>47</v>
      </c>
      <c r="H59" s="77">
        <f>H53+H54+H55+H56+H57+H58</f>
        <v>-4465080</v>
      </c>
      <c r="I59" s="77">
        <f>I53+I54+I55+I56+I57+I58</f>
        <v>-1297439</v>
      </c>
    </row>
    <row r="60" spans="1:9" ht="25.5" customHeight="1" x14ac:dyDescent="0.2">
      <c r="A60" s="232" t="s">
        <v>152</v>
      </c>
      <c r="B60" s="232"/>
      <c r="C60" s="232"/>
      <c r="D60" s="232"/>
      <c r="E60" s="232"/>
      <c r="F60" s="232"/>
      <c r="G60" s="70">
        <v>48</v>
      </c>
      <c r="H60" s="77">
        <f>H44+H51+H59</f>
        <v>-1348935</v>
      </c>
      <c r="I60" s="77">
        <f>I44+I51+I59</f>
        <v>-45636808</v>
      </c>
    </row>
    <row r="61" spans="1:9" x14ac:dyDescent="0.2">
      <c r="A61" s="232" t="s">
        <v>196</v>
      </c>
      <c r="B61" s="229"/>
      <c r="C61" s="229"/>
      <c r="D61" s="229"/>
      <c r="E61" s="229"/>
      <c r="F61" s="229"/>
      <c r="G61" s="70">
        <v>49</v>
      </c>
      <c r="H61" s="104">
        <v>299756120</v>
      </c>
      <c r="I61" s="104">
        <v>336245059</v>
      </c>
    </row>
    <row r="62" spans="1:9" x14ac:dyDescent="0.2">
      <c r="A62" s="229" t="s">
        <v>154</v>
      </c>
      <c r="B62" s="229"/>
      <c r="C62" s="229"/>
      <c r="D62" s="229"/>
      <c r="E62" s="229"/>
      <c r="F62" s="229"/>
      <c r="G62" s="70">
        <v>50</v>
      </c>
      <c r="H62" s="101">
        <v>0</v>
      </c>
      <c r="I62" s="101">
        <v>0</v>
      </c>
    </row>
    <row r="63" spans="1:9" x14ac:dyDescent="0.2">
      <c r="A63" s="233" t="s">
        <v>197</v>
      </c>
      <c r="B63" s="234"/>
      <c r="C63" s="234"/>
      <c r="D63" s="234"/>
      <c r="E63" s="234"/>
      <c r="F63" s="234"/>
      <c r="G63" s="70">
        <v>51</v>
      </c>
      <c r="H63" s="77">
        <f>H60+H61+H62</f>
        <v>298407185</v>
      </c>
      <c r="I63" s="77">
        <f>I60+I61+I62</f>
        <v>290608251</v>
      </c>
    </row>
  </sheetData>
  <sheetProtection algorithmName="SHA-512" hashValue="/tK6RPF+Ai7Z3rD2ltfiPhi28r+9LRtYHM8DrJj7BHUvnSURO5laW9P+MOeumv0f173rpoP+heQxxgw7jmujrw==" saltValue="00NdkFQwTFeqAzWItxAwf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topLeftCell="A13" zoomScale="110" zoomScaleNormal="100" zoomScaleSheetLayoutView="110" workbookViewId="0">
      <selection activeCell="I24" sqref="I24"/>
    </sheetView>
  </sheetViews>
  <sheetFormatPr defaultRowHeight="12.75" x14ac:dyDescent="0.2"/>
  <cols>
    <col min="1" max="2" width="9.140625" style="73"/>
    <col min="3" max="3" width="20.85546875" style="73" customWidth="1"/>
    <col min="4" max="4" width="9.140625" style="73"/>
    <col min="5" max="5" width="9.140625" style="79" customWidth="1"/>
    <col min="6" max="6" width="10.140625" style="79" customWidth="1"/>
    <col min="7" max="7" width="9.140625" style="79" customWidth="1"/>
    <col min="8" max="9" width="9.85546875" style="79" customWidth="1"/>
    <col min="10" max="15" width="9.140625" style="79" customWidth="1"/>
    <col min="16" max="16" width="10" style="79" customWidth="1"/>
    <col min="17" max="18" width="9.140625" style="79" customWidth="1"/>
    <col min="19" max="264" width="9.140625" style="73"/>
    <col min="265" max="265" width="10.140625" style="73" bestFit="1" customWidth="1"/>
    <col min="266" max="269" width="9.140625" style="73"/>
    <col min="270" max="271" width="9.85546875" style="73" bestFit="1" customWidth="1"/>
    <col min="272" max="520" width="9.140625" style="73"/>
    <col min="521" max="521" width="10.140625" style="73" bestFit="1" customWidth="1"/>
    <col min="522" max="525" width="9.140625" style="73"/>
    <col min="526" max="527" width="9.85546875" style="73" bestFit="1" customWidth="1"/>
    <col min="528" max="776" width="9.140625" style="73"/>
    <col min="777" max="777" width="10.140625" style="73" bestFit="1" customWidth="1"/>
    <col min="778" max="781" width="9.140625" style="73"/>
    <col min="782" max="783" width="9.85546875" style="73" bestFit="1" customWidth="1"/>
    <col min="784" max="1032" width="9.140625" style="73"/>
    <col min="1033" max="1033" width="10.140625" style="73" bestFit="1" customWidth="1"/>
    <col min="1034" max="1037" width="9.140625" style="73"/>
    <col min="1038" max="1039" width="9.85546875" style="73" bestFit="1" customWidth="1"/>
    <col min="1040" max="1288" width="9.140625" style="73"/>
    <col min="1289" max="1289" width="10.140625" style="73" bestFit="1" customWidth="1"/>
    <col min="1290" max="1293" width="9.140625" style="73"/>
    <col min="1294" max="1295" width="9.85546875" style="73" bestFit="1" customWidth="1"/>
    <col min="1296" max="1544" width="9.140625" style="73"/>
    <col min="1545" max="1545" width="10.140625" style="73" bestFit="1" customWidth="1"/>
    <col min="1546" max="1549" width="9.140625" style="73"/>
    <col min="1550" max="1551" width="9.85546875" style="73" bestFit="1" customWidth="1"/>
    <col min="1552" max="1800" width="9.140625" style="73"/>
    <col min="1801" max="1801" width="10.140625" style="73" bestFit="1" customWidth="1"/>
    <col min="1802" max="1805" width="9.140625" style="73"/>
    <col min="1806" max="1807" width="9.85546875" style="73" bestFit="1" customWidth="1"/>
    <col min="1808" max="2056" width="9.140625" style="73"/>
    <col min="2057" max="2057" width="10.140625" style="73" bestFit="1" customWidth="1"/>
    <col min="2058" max="2061" width="9.140625" style="73"/>
    <col min="2062" max="2063" width="9.85546875" style="73" bestFit="1" customWidth="1"/>
    <col min="2064" max="2312" width="9.140625" style="73"/>
    <col min="2313" max="2313" width="10.140625" style="73" bestFit="1" customWidth="1"/>
    <col min="2314" max="2317" width="9.140625" style="73"/>
    <col min="2318" max="2319" width="9.85546875" style="73" bestFit="1" customWidth="1"/>
    <col min="2320" max="2568" width="9.140625" style="73"/>
    <col min="2569" max="2569" width="10.140625" style="73" bestFit="1" customWidth="1"/>
    <col min="2570" max="2573" width="9.140625" style="73"/>
    <col min="2574" max="2575" width="9.85546875" style="73" bestFit="1" customWidth="1"/>
    <col min="2576" max="2824" width="9.140625" style="73"/>
    <col min="2825" max="2825" width="10.140625" style="73" bestFit="1" customWidth="1"/>
    <col min="2826" max="2829" width="9.140625" style="73"/>
    <col min="2830" max="2831" width="9.85546875" style="73" bestFit="1" customWidth="1"/>
    <col min="2832" max="3080" width="9.140625" style="73"/>
    <col min="3081" max="3081" width="10.140625" style="73" bestFit="1" customWidth="1"/>
    <col min="3082" max="3085" width="9.140625" style="73"/>
    <col min="3086" max="3087" width="9.85546875" style="73" bestFit="1" customWidth="1"/>
    <col min="3088" max="3336" width="9.140625" style="73"/>
    <col min="3337" max="3337" width="10.140625" style="73" bestFit="1" customWidth="1"/>
    <col min="3338" max="3341" width="9.140625" style="73"/>
    <col min="3342" max="3343" width="9.85546875" style="73" bestFit="1" customWidth="1"/>
    <col min="3344" max="3592" width="9.140625" style="73"/>
    <col min="3593" max="3593" width="10.140625" style="73" bestFit="1" customWidth="1"/>
    <col min="3594" max="3597" width="9.140625" style="73"/>
    <col min="3598" max="3599" width="9.85546875" style="73" bestFit="1" customWidth="1"/>
    <col min="3600" max="3848" width="9.140625" style="73"/>
    <col min="3849" max="3849" width="10.140625" style="73" bestFit="1" customWidth="1"/>
    <col min="3850" max="3853" width="9.140625" style="73"/>
    <col min="3854" max="3855" width="9.85546875" style="73" bestFit="1" customWidth="1"/>
    <col min="3856" max="4104" width="9.140625" style="73"/>
    <col min="4105" max="4105" width="10.140625" style="73" bestFit="1" customWidth="1"/>
    <col min="4106" max="4109" width="9.140625" style="73"/>
    <col min="4110" max="4111" width="9.85546875" style="73" bestFit="1" customWidth="1"/>
    <col min="4112" max="4360" width="9.140625" style="73"/>
    <col min="4361" max="4361" width="10.140625" style="73" bestFit="1" customWidth="1"/>
    <col min="4362" max="4365" width="9.140625" style="73"/>
    <col min="4366" max="4367" width="9.85546875" style="73" bestFit="1" customWidth="1"/>
    <col min="4368" max="4616" width="9.140625" style="73"/>
    <col min="4617" max="4617" width="10.140625" style="73" bestFit="1" customWidth="1"/>
    <col min="4618" max="4621" width="9.140625" style="73"/>
    <col min="4622" max="4623" width="9.85546875" style="73" bestFit="1" customWidth="1"/>
    <col min="4624" max="4872" width="9.140625" style="73"/>
    <col min="4873" max="4873" width="10.140625" style="73" bestFit="1" customWidth="1"/>
    <col min="4874" max="4877" width="9.140625" style="73"/>
    <col min="4878" max="4879" width="9.85546875" style="73" bestFit="1" customWidth="1"/>
    <col min="4880" max="5128" width="9.140625" style="73"/>
    <col min="5129" max="5129" width="10.140625" style="73" bestFit="1" customWidth="1"/>
    <col min="5130" max="5133" width="9.140625" style="73"/>
    <col min="5134" max="5135" width="9.85546875" style="73" bestFit="1" customWidth="1"/>
    <col min="5136" max="5384" width="9.140625" style="73"/>
    <col min="5385" max="5385" width="10.140625" style="73" bestFit="1" customWidth="1"/>
    <col min="5386" max="5389" width="9.140625" style="73"/>
    <col min="5390" max="5391" width="9.85546875" style="73" bestFit="1" customWidth="1"/>
    <col min="5392" max="5640" width="9.140625" style="73"/>
    <col min="5641" max="5641" width="10.140625" style="73" bestFit="1" customWidth="1"/>
    <col min="5642" max="5645" width="9.140625" style="73"/>
    <col min="5646" max="5647" width="9.85546875" style="73" bestFit="1" customWidth="1"/>
    <col min="5648" max="5896" width="9.140625" style="73"/>
    <col min="5897" max="5897" width="10.140625" style="73" bestFit="1" customWidth="1"/>
    <col min="5898" max="5901" width="9.140625" style="73"/>
    <col min="5902" max="5903" width="9.85546875" style="73" bestFit="1" customWidth="1"/>
    <col min="5904" max="6152" width="9.140625" style="73"/>
    <col min="6153" max="6153" width="10.140625" style="73" bestFit="1" customWidth="1"/>
    <col min="6154" max="6157" width="9.140625" style="73"/>
    <col min="6158" max="6159" width="9.85546875" style="73" bestFit="1" customWidth="1"/>
    <col min="6160" max="6408" width="9.140625" style="73"/>
    <col min="6409" max="6409" width="10.140625" style="73" bestFit="1" customWidth="1"/>
    <col min="6410" max="6413" width="9.140625" style="73"/>
    <col min="6414" max="6415" width="9.85546875" style="73" bestFit="1" customWidth="1"/>
    <col min="6416" max="6664" width="9.140625" style="73"/>
    <col min="6665" max="6665" width="10.140625" style="73" bestFit="1" customWidth="1"/>
    <col min="6666" max="6669" width="9.140625" style="73"/>
    <col min="6670" max="6671" width="9.85546875" style="73" bestFit="1" customWidth="1"/>
    <col min="6672" max="6920" width="9.140625" style="73"/>
    <col min="6921" max="6921" width="10.140625" style="73" bestFit="1" customWidth="1"/>
    <col min="6922" max="6925" width="9.140625" style="73"/>
    <col min="6926" max="6927" width="9.85546875" style="73" bestFit="1" customWidth="1"/>
    <col min="6928" max="7176" width="9.140625" style="73"/>
    <col min="7177" max="7177" width="10.140625" style="73" bestFit="1" customWidth="1"/>
    <col min="7178" max="7181" width="9.140625" style="73"/>
    <col min="7182" max="7183" width="9.85546875" style="73" bestFit="1" customWidth="1"/>
    <col min="7184" max="7432" width="9.140625" style="73"/>
    <col min="7433" max="7433" width="10.140625" style="73" bestFit="1" customWidth="1"/>
    <col min="7434" max="7437" width="9.140625" style="73"/>
    <col min="7438" max="7439" width="9.85546875" style="73" bestFit="1" customWidth="1"/>
    <col min="7440" max="7688" width="9.140625" style="73"/>
    <col min="7689" max="7689" width="10.140625" style="73" bestFit="1" customWidth="1"/>
    <col min="7690" max="7693" width="9.140625" style="73"/>
    <col min="7694" max="7695" width="9.85546875" style="73" bestFit="1" customWidth="1"/>
    <col min="7696" max="7944" width="9.140625" style="73"/>
    <col min="7945" max="7945" width="10.140625" style="73" bestFit="1" customWidth="1"/>
    <col min="7946" max="7949" width="9.140625" style="73"/>
    <col min="7950" max="7951" width="9.85546875" style="73" bestFit="1" customWidth="1"/>
    <col min="7952" max="8200" width="9.140625" style="73"/>
    <col min="8201" max="8201" width="10.140625" style="73" bestFit="1" customWidth="1"/>
    <col min="8202" max="8205" width="9.140625" style="73"/>
    <col min="8206" max="8207" width="9.85546875" style="73" bestFit="1" customWidth="1"/>
    <col min="8208" max="8456" width="9.140625" style="73"/>
    <col min="8457" max="8457" width="10.140625" style="73" bestFit="1" customWidth="1"/>
    <col min="8458" max="8461" width="9.140625" style="73"/>
    <col min="8462" max="8463" width="9.85546875" style="73" bestFit="1" customWidth="1"/>
    <col min="8464" max="8712" width="9.140625" style="73"/>
    <col min="8713" max="8713" width="10.140625" style="73" bestFit="1" customWidth="1"/>
    <col min="8714" max="8717" width="9.140625" style="73"/>
    <col min="8718" max="8719" width="9.85546875" style="73" bestFit="1" customWidth="1"/>
    <col min="8720" max="8968" width="9.140625" style="73"/>
    <col min="8969" max="8969" width="10.140625" style="73" bestFit="1" customWidth="1"/>
    <col min="8970" max="8973" width="9.140625" style="73"/>
    <col min="8974" max="8975" width="9.85546875" style="73" bestFit="1" customWidth="1"/>
    <col min="8976" max="9224" width="9.140625" style="73"/>
    <col min="9225" max="9225" width="10.140625" style="73" bestFit="1" customWidth="1"/>
    <col min="9226" max="9229" width="9.140625" style="73"/>
    <col min="9230" max="9231" width="9.85546875" style="73" bestFit="1" customWidth="1"/>
    <col min="9232" max="9480" width="9.140625" style="73"/>
    <col min="9481" max="9481" width="10.140625" style="73" bestFit="1" customWidth="1"/>
    <col min="9482" max="9485" width="9.140625" style="73"/>
    <col min="9486" max="9487" width="9.85546875" style="73" bestFit="1" customWidth="1"/>
    <col min="9488" max="9736" width="9.140625" style="73"/>
    <col min="9737" max="9737" width="10.140625" style="73" bestFit="1" customWidth="1"/>
    <col min="9738" max="9741" width="9.140625" style="73"/>
    <col min="9742" max="9743" width="9.85546875" style="73" bestFit="1" customWidth="1"/>
    <col min="9744" max="9992" width="9.140625" style="73"/>
    <col min="9993" max="9993" width="10.140625" style="73" bestFit="1" customWidth="1"/>
    <col min="9994" max="9997" width="9.140625" style="73"/>
    <col min="9998" max="9999" width="9.85546875" style="73" bestFit="1" customWidth="1"/>
    <col min="10000" max="10248" width="9.140625" style="73"/>
    <col min="10249" max="10249" width="10.140625" style="73" bestFit="1" customWidth="1"/>
    <col min="10250" max="10253" width="9.140625" style="73"/>
    <col min="10254" max="10255" width="9.85546875" style="73" bestFit="1" customWidth="1"/>
    <col min="10256" max="10504" width="9.140625" style="73"/>
    <col min="10505" max="10505" width="10.140625" style="73" bestFit="1" customWidth="1"/>
    <col min="10506" max="10509" width="9.140625" style="73"/>
    <col min="10510" max="10511" width="9.85546875" style="73" bestFit="1" customWidth="1"/>
    <col min="10512" max="10760" width="9.140625" style="73"/>
    <col min="10761" max="10761" width="10.140625" style="73" bestFit="1" customWidth="1"/>
    <col min="10762" max="10765" width="9.140625" style="73"/>
    <col min="10766" max="10767" width="9.85546875" style="73" bestFit="1" customWidth="1"/>
    <col min="10768" max="11016" width="9.140625" style="73"/>
    <col min="11017" max="11017" width="10.140625" style="73" bestFit="1" customWidth="1"/>
    <col min="11018" max="11021" width="9.140625" style="73"/>
    <col min="11022" max="11023" width="9.85546875" style="73" bestFit="1" customWidth="1"/>
    <col min="11024" max="11272" width="9.140625" style="73"/>
    <col min="11273" max="11273" width="10.140625" style="73" bestFit="1" customWidth="1"/>
    <col min="11274" max="11277" width="9.140625" style="73"/>
    <col min="11278" max="11279" width="9.85546875" style="73" bestFit="1" customWidth="1"/>
    <col min="11280" max="11528" width="9.140625" style="73"/>
    <col min="11529" max="11529" width="10.140625" style="73" bestFit="1" customWidth="1"/>
    <col min="11530" max="11533" width="9.140625" style="73"/>
    <col min="11534" max="11535" width="9.85546875" style="73" bestFit="1" customWidth="1"/>
    <col min="11536" max="11784" width="9.140625" style="73"/>
    <col min="11785" max="11785" width="10.140625" style="73" bestFit="1" customWidth="1"/>
    <col min="11786" max="11789" width="9.140625" style="73"/>
    <col min="11790" max="11791" width="9.85546875" style="73" bestFit="1" customWidth="1"/>
    <col min="11792" max="12040" width="9.140625" style="73"/>
    <col min="12041" max="12041" width="10.140625" style="73" bestFit="1" customWidth="1"/>
    <col min="12042" max="12045" width="9.140625" style="73"/>
    <col min="12046" max="12047" width="9.85546875" style="73" bestFit="1" customWidth="1"/>
    <col min="12048" max="12296" width="9.140625" style="73"/>
    <col min="12297" max="12297" width="10.140625" style="73" bestFit="1" customWidth="1"/>
    <col min="12298" max="12301" width="9.140625" style="73"/>
    <col min="12302" max="12303" width="9.85546875" style="73" bestFit="1" customWidth="1"/>
    <col min="12304" max="12552" width="9.140625" style="73"/>
    <col min="12553" max="12553" width="10.140625" style="73" bestFit="1" customWidth="1"/>
    <col min="12554" max="12557" width="9.140625" style="73"/>
    <col min="12558" max="12559" width="9.85546875" style="73" bestFit="1" customWidth="1"/>
    <col min="12560" max="12808" width="9.140625" style="73"/>
    <col min="12809" max="12809" width="10.140625" style="73" bestFit="1" customWidth="1"/>
    <col min="12810" max="12813" width="9.140625" style="73"/>
    <col min="12814" max="12815" width="9.85546875" style="73" bestFit="1" customWidth="1"/>
    <col min="12816" max="13064" width="9.140625" style="73"/>
    <col min="13065" max="13065" width="10.140625" style="73" bestFit="1" customWidth="1"/>
    <col min="13066" max="13069" width="9.140625" style="73"/>
    <col min="13070" max="13071" width="9.85546875" style="73" bestFit="1" customWidth="1"/>
    <col min="13072" max="13320" width="9.140625" style="73"/>
    <col min="13321" max="13321" width="10.140625" style="73" bestFit="1" customWidth="1"/>
    <col min="13322" max="13325" width="9.140625" style="73"/>
    <col min="13326" max="13327" width="9.85546875" style="73" bestFit="1" customWidth="1"/>
    <col min="13328" max="13576" width="9.140625" style="73"/>
    <col min="13577" max="13577" width="10.140625" style="73" bestFit="1" customWidth="1"/>
    <col min="13578" max="13581" width="9.140625" style="73"/>
    <col min="13582" max="13583" width="9.85546875" style="73" bestFit="1" customWidth="1"/>
    <col min="13584" max="13832" width="9.140625" style="73"/>
    <col min="13833" max="13833" width="10.140625" style="73" bestFit="1" customWidth="1"/>
    <col min="13834" max="13837" width="9.140625" style="73"/>
    <col min="13838" max="13839" width="9.85546875" style="73" bestFit="1" customWidth="1"/>
    <col min="13840" max="14088" width="9.140625" style="73"/>
    <col min="14089" max="14089" width="10.140625" style="73" bestFit="1" customWidth="1"/>
    <col min="14090" max="14093" width="9.140625" style="73"/>
    <col min="14094" max="14095" width="9.85546875" style="73" bestFit="1" customWidth="1"/>
    <col min="14096" max="14344" width="9.140625" style="73"/>
    <col min="14345" max="14345" width="10.140625" style="73" bestFit="1" customWidth="1"/>
    <col min="14346" max="14349" width="9.140625" style="73"/>
    <col min="14350" max="14351" width="9.85546875" style="73" bestFit="1" customWidth="1"/>
    <col min="14352" max="14600" width="9.140625" style="73"/>
    <col min="14601" max="14601" width="10.140625" style="73" bestFit="1" customWidth="1"/>
    <col min="14602" max="14605" width="9.140625" style="73"/>
    <col min="14606" max="14607" width="9.85546875" style="73" bestFit="1" customWidth="1"/>
    <col min="14608" max="14856" width="9.140625" style="73"/>
    <col min="14857" max="14857" width="10.140625" style="73" bestFit="1" customWidth="1"/>
    <col min="14858" max="14861" width="9.140625" style="73"/>
    <col min="14862" max="14863" width="9.85546875" style="73" bestFit="1" customWidth="1"/>
    <col min="14864" max="15112" width="9.140625" style="73"/>
    <col min="15113" max="15113" width="10.140625" style="73" bestFit="1" customWidth="1"/>
    <col min="15114" max="15117" width="9.140625" style="73"/>
    <col min="15118" max="15119" width="9.85546875" style="73" bestFit="1" customWidth="1"/>
    <col min="15120" max="15368" width="9.140625" style="73"/>
    <col min="15369" max="15369" width="10.140625" style="73" bestFit="1" customWidth="1"/>
    <col min="15370" max="15373" width="9.140625" style="73"/>
    <col min="15374" max="15375" width="9.85546875" style="73" bestFit="1" customWidth="1"/>
    <col min="15376" max="15624" width="9.140625" style="73"/>
    <col min="15625" max="15625" width="10.140625" style="73" bestFit="1" customWidth="1"/>
    <col min="15626" max="15629" width="9.140625" style="73"/>
    <col min="15630" max="15631" width="9.85546875" style="73" bestFit="1" customWidth="1"/>
    <col min="15632" max="15880" width="9.140625" style="73"/>
    <col min="15881" max="15881" width="10.140625" style="73" bestFit="1" customWidth="1"/>
    <col min="15882" max="15885" width="9.140625" style="73"/>
    <col min="15886" max="15887" width="9.85546875" style="73" bestFit="1" customWidth="1"/>
    <col min="15888" max="16136" width="9.140625" style="73"/>
    <col min="16137" max="16137" width="10.140625" style="73" bestFit="1" customWidth="1"/>
    <col min="16138" max="16141" width="9.140625" style="73"/>
    <col min="16142" max="16143" width="9.85546875" style="73" bestFit="1" customWidth="1"/>
    <col min="16144" max="16384" width="9.140625" style="73"/>
  </cols>
  <sheetData>
    <row r="1" spans="1:18" x14ac:dyDescent="0.2">
      <c r="A1" s="236" t="s">
        <v>8</v>
      </c>
      <c r="B1" s="237"/>
      <c r="C1" s="237"/>
      <c r="D1" s="237"/>
      <c r="E1" s="237"/>
      <c r="F1" s="237"/>
      <c r="G1" s="237"/>
      <c r="H1" s="237"/>
      <c r="I1" s="237"/>
      <c r="J1" s="78"/>
      <c r="K1" s="78"/>
      <c r="L1" s="78"/>
      <c r="M1" s="78"/>
      <c r="N1" s="78"/>
      <c r="O1" s="78"/>
    </row>
    <row r="2" spans="1:18" ht="15.75" x14ac:dyDescent="0.2">
      <c r="A2" s="52"/>
      <c r="B2" s="80"/>
      <c r="C2" s="238" t="s">
        <v>271</v>
      </c>
      <c r="D2" s="238"/>
      <c r="E2" s="1" t="s">
        <v>0</v>
      </c>
      <c r="F2" s="81">
        <v>44651</v>
      </c>
      <c r="G2" s="82"/>
      <c r="H2" s="82"/>
      <c r="I2" s="82"/>
      <c r="J2" s="83"/>
      <c r="K2" s="83"/>
      <c r="L2" s="83"/>
      <c r="M2" s="83"/>
      <c r="N2" s="83"/>
      <c r="O2" s="83"/>
      <c r="R2" s="79" t="s">
        <v>10</v>
      </c>
    </row>
    <row r="3" spans="1:18" ht="13.5" customHeight="1" x14ac:dyDescent="0.2">
      <c r="A3" s="239" t="s">
        <v>272</v>
      </c>
      <c r="B3" s="240"/>
      <c r="C3" s="240"/>
      <c r="D3" s="239" t="s">
        <v>273</v>
      </c>
      <c r="E3" s="242" t="s">
        <v>9</v>
      </c>
      <c r="F3" s="243"/>
      <c r="G3" s="243"/>
      <c r="H3" s="243"/>
      <c r="I3" s="243"/>
      <c r="J3" s="243"/>
      <c r="K3" s="243"/>
      <c r="L3" s="243"/>
      <c r="M3" s="243"/>
      <c r="N3" s="243"/>
      <c r="O3" s="243"/>
      <c r="P3" s="244" t="s">
        <v>18</v>
      </c>
      <c r="Q3" s="250"/>
      <c r="R3" s="244" t="s">
        <v>166</v>
      </c>
    </row>
    <row r="4" spans="1:18" ht="56.25" x14ac:dyDescent="0.2">
      <c r="A4" s="240"/>
      <c r="B4" s="240"/>
      <c r="C4" s="240"/>
      <c r="D4" s="241"/>
      <c r="E4" s="84" t="s">
        <v>14</v>
      </c>
      <c r="F4" s="84" t="s">
        <v>156</v>
      </c>
      <c r="G4" s="84" t="s">
        <v>157</v>
      </c>
      <c r="H4" s="84" t="s">
        <v>274</v>
      </c>
      <c r="I4" s="84" t="s">
        <v>158</v>
      </c>
      <c r="J4" s="85" t="s">
        <v>159</v>
      </c>
      <c r="K4" s="85" t="s">
        <v>160</v>
      </c>
      <c r="L4" s="85" t="s">
        <v>161</v>
      </c>
      <c r="M4" s="85" t="s">
        <v>162</v>
      </c>
      <c r="N4" s="85" t="s">
        <v>163</v>
      </c>
      <c r="O4" s="85" t="s">
        <v>164</v>
      </c>
      <c r="P4" s="86" t="s">
        <v>158</v>
      </c>
      <c r="Q4" s="86" t="s">
        <v>165</v>
      </c>
      <c r="R4" s="244"/>
    </row>
    <row r="5" spans="1:18" x14ac:dyDescent="0.2">
      <c r="A5" s="245">
        <v>1</v>
      </c>
      <c r="B5" s="245"/>
      <c r="C5" s="245"/>
      <c r="D5" s="87">
        <v>2</v>
      </c>
      <c r="E5" s="86" t="s">
        <v>6</v>
      </c>
      <c r="F5" s="88" t="s">
        <v>7</v>
      </c>
      <c r="G5" s="86" t="s">
        <v>180</v>
      </c>
      <c r="H5" s="88" t="s">
        <v>181</v>
      </c>
      <c r="I5" s="86" t="s">
        <v>182</v>
      </c>
      <c r="J5" s="88" t="s">
        <v>183</v>
      </c>
      <c r="K5" s="88" t="s">
        <v>184</v>
      </c>
      <c r="L5" s="88" t="s">
        <v>11</v>
      </c>
      <c r="M5" s="88" t="s">
        <v>185</v>
      </c>
      <c r="N5" s="88" t="s">
        <v>186</v>
      </c>
      <c r="O5" s="88" t="s">
        <v>187</v>
      </c>
      <c r="P5" s="86" t="s">
        <v>188</v>
      </c>
      <c r="Q5" s="86" t="s">
        <v>189</v>
      </c>
      <c r="R5" s="88" t="s">
        <v>190</v>
      </c>
    </row>
    <row r="6" spans="1:18" ht="12.75" customHeight="1" x14ac:dyDescent="0.2">
      <c r="A6" s="246" t="s">
        <v>167</v>
      </c>
      <c r="B6" s="247"/>
      <c r="C6" s="247"/>
      <c r="D6" s="70">
        <v>1</v>
      </c>
      <c r="E6" s="105">
        <v>91897200</v>
      </c>
      <c r="F6" s="105">
        <v>148620</v>
      </c>
      <c r="G6" s="105">
        <v>0</v>
      </c>
      <c r="H6" s="105">
        <v>0</v>
      </c>
      <c r="I6" s="105">
        <v>843923</v>
      </c>
      <c r="J6" s="105">
        <v>67093427</v>
      </c>
      <c r="K6" s="105">
        <v>0</v>
      </c>
      <c r="L6" s="105">
        <v>15182803</v>
      </c>
      <c r="M6" s="105">
        <v>-6592348</v>
      </c>
      <c r="N6" s="105">
        <v>3735771</v>
      </c>
      <c r="O6" s="105">
        <v>0</v>
      </c>
      <c r="P6" s="105">
        <v>0</v>
      </c>
      <c r="Q6" s="105">
        <v>0</v>
      </c>
      <c r="R6" s="89">
        <f>SUM(E6:Q6)</f>
        <v>172309396</v>
      </c>
    </row>
    <row r="7" spans="1:18" ht="30" customHeight="1" x14ac:dyDescent="0.2">
      <c r="A7" s="248" t="s">
        <v>168</v>
      </c>
      <c r="B7" s="249"/>
      <c r="C7" s="249"/>
      <c r="D7" s="70">
        <v>2</v>
      </c>
      <c r="E7" s="105">
        <v>0</v>
      </c>
      <c r="F7" s="105">
        <v>0</v>
      </c>
      <c r="G7" s="105">
        <v>0</v>
      </c>
      <c r="H7" s="105">
        <v>0</v>
      </c>
      <c r="I7" s="105">
        <v>0</v>
      </c>
      <c r="J7" s="105">
        <v>0</v>
      </c>
      <c r="K7" s="105">
        <v>0</v>
      </c>
      <c r="L7" s="105">
        <v>0</v>
      </c>
      <c r="M7" s="105">
        <v>0</v>
      </c>
      <c r="N7" s="105">
        <v>0</v>
      </c>
      <c r="O7" s="105">
        <v>0</v>
      </c>
      <c r="P7" s="105">
        <v>0</v>
      </c>
      <c r="Q7" s="105">
        <v>0</v>
      </c>
      <c r="R7" s="89">
        <f t="shared" ref="R7:R26" si="0">SUM(E7:Q7)</f>
        <v>0</v>
      </c>
    </row>
    <row r="8" spans="1:18" ht="27" customHeight="1" x14ac:dyDescent="0.2">
      <c r="A8" s="246" t="s">
        <v>169</v>
      </c>
      <c r="B8" s="247"/>
      <c r="C8" s="247"/>
      <c r="D8" s="70">
        <v>3</v>
      </c>
      <c r="E8" s="96">
        <v>0</v>
      </c>
      <c r="F8" s="96">
        <v>0</v>
      </c>
      <c r="G8" s="96">
        <v>0</v>
      </c>
      <c r="H8" s="96">
        <v>0</v>
      </c>
      <c r="I8" s="96">
        <v>0</v>
      </c>
      <c r="J8" s="96">
        <v>0</v>
      </c>
      <c r="K8" s="96">
        <v>0</v>
      </c>
      <c r="L8" s="96">
        <v>0</v>
      </c>
      <c r="M8" s="96">
        <v>0</v>
      </c>
      <c r="N8" s="96">
        <v>0</v>
      </c>
      <c r="O8" s="96">
        <v>0</v>
      </c>
      <c r="P8" s="96">
        <v>0</v>
      </c>
      <c r="Q8" s="96">
        <v>0</v>
      </c>
      <c r="R8" s="89">
        <f t="shared" si="0"/>
        <v>0</v>
      </c>
    </row>
    <row r="9" spans="1:18" ht="18" customHeight="1" x14ac:dyDescent="0.2">
      <c r="A9" s="235" t="s">
        <v>170</v>
      </c>
      <c r="B9" s="235"/>
      <c r="C9" s="235"/>
      <c r="D9" s="71">
        <v>4</v>
      </c>
      <c r="E9" s="90">
        <f>E6+E7+E8</f>
        <v>91897200</v>
      </c>
      <c r="F9" s="90">
        <f t="shared" ref="F9:Q9" si="1">F6+F7+F8</f>
        <v>148620</v>
      </c>
      <c r="G9" s="90">
        <f t="shared" si="1"/>
        <v>0</v>
      </c>
      <c r="H9" s="90">
        <f t="shared" si="1"/>
        <v>0</v>
      </c>
      <c r="I9" s="90">
        <f t="shared" si="1"/>
        <v>843923</v>
      </c>
      <c r="J9" s="90">
        <f t="shared" si="1"/>
        <v>67093427</v>
      </c>
      <c r="K9" s="90">
        <f t="shared" si="1"/>
        <v>0</v>
      </c>
      <c r="L9" s="90">
        <f t="shared" si="1"/>
        <v>15182803</v>
      </c>
      <c r="M9" s="90">
        <f t="shared" si="1"/>
        <v>-6592348</v>
      </c>
      <c r="N9" s="90">
        <f t="shared" si="1"/>
        <v>3735771</v>
      </c>
      <c r="O9" s="90">
        <f t="shared" si="1"/>
        <v>0</v>
      </c>
      <c r="P9" s="90">
        <f t="shared" si="1"/>
        <v>0</v>
      </c>
      <c r="Q9" s="90">
        <f t="shared" si="1"/>
        <v>0</v>
      </c>
      <c r="R9" s="89">
        <f t="shared" si="0"/>
        <v>172309396</v>
      </c>
    </row>
    <row r="10" spans="1:18" ht="33" customHeight="1" x14ac:dyDescent="0.2">
      <c r="A10" s="248" t="s">
        <v>171</v>
      </c>
      <c r="B10" s="249"/>
      <c r="C10" s="249"/>
      <c r="D10" s="70">
        <v>5</v>
      </c>
      <c r="E10" s="105">
        <v>0</v>
      </c>
      <c r="F10" s="105">
        <v>0</v>
      </c>
      <c r="G10" s="105">
        <v>0</v>
      </c>
      <c r="H10" s="105">
        <v>0</v>
      </c>
      <c r="I10" s="105">
        <v>0</v>
      </c>
      <c r="J10" s="105">
        <v>0</v>
      </c>
      <c r="K10" s="105">
        <v>0</v>
      </c>
      <c r="L10" s="105">
        <v>0</v>
      </c>
      <c r="M10" s="105">
        <v>0</v>
      </c>
      <c r="N10" s="105">
        <v>0</v>
      </c>
      <c r="O10" s="105">
        <v>0</v>
      </c>
      <c r="P10" s="105">
        <v>0</v>
      </c>
      <c r="Q10" s="105">
        <v>0</v>
      </c>
      <c r="R10" s="89">
        <f t="shared" si="0"/>
        <v>0</v>
      </c>
    </row>
    <row r="11" spans="1:18" ht="23.25" customHeight="1" x14ac:dyDescent="0.2">
      <c r="A11" s="248" t="s">
        <v>172</v>
      </c>
      <c r="B11" s="249"/>
      <c r="C11" s="249"/>
      <c r="D11" s="70">
        <v>6</v>
      </c>
      <c r="E11" s="105">
        <v>0</v>
      </c>
      <c r="F11" s="105">
        <v>0</v>
      </c>
      <c r="G11" s="105">
        <v>0</v>
      </c>
      <c r="H11" s="105">
        <v>0</v>
      </c>
      <c r="I11" s="105">
        <v>0</v>
      </c>
      <c r="J11" s="105">
        <v>0</v>
      </c>
      <c r="K11" s="105">
        <v>0</v>
      </c>
      <c r="L11" s="105">
        <v>0</v>
      </c>
      <c r="M11" s="105">
        <v>0</v>
      </c>
      <c r="N11" s="105">
        <v>0</v>
      </c>
      <c r="O11" s="105">
        <v>0</v>
      </c>
      <c r="P11" s="105">
        <v>0</v>
      </c>
      <c r="Q11" s="105">
        <v>0</v>
      </c>
      <c r="R11" s="89">
        <f t="shared" si="0"/>
        <v>0</v>
      </c>
    </row>
    <row r="12" spans="1:18" ht="27" customHeight="1" x14ac:dyDescent="0.2">
      <c r="A12" s="248" t="s">
        <v>275</v>
      </c>
      <c r="B12" s="249"/>
      <c r="C12" s="249"/>
      <c r="D12" s="70">
        <v>7</v>
      </c>
      <c r="E12" s="105">
        <v>0</v>
      </c>
      <c r="F12" s="105">
        <v>0</v>
      </c>
      <c r="G12" s="105">
        <v>0</v>
      </c>
      <c r="H12" s="105">
        <v>0</v>
      </c>
      <c r="I12" s="105">
        <v>0</v>
      </c>
      <c r="J12" s="105">
        <v>0</v>
      </c>
      <c r="K12" s="105">
        <v>0</v>
      </c>
      <c r="L12" s="105">
        <v>0</v>
      </c>
      <c r="M12" s="105">
        <v>0</v>
      </c>
      <c r="N12" s="105">
        <v>0</v>
      </c>
      <c r="O12" s="105">
        <v>0</v>
      </c>
      <c r="P12" s="105">
        <v>0</v>
      </c>
      <c r="Q12" s="105">
        <v>0</v>
      </c>
      <c r="R12" s="89">
        <f t="shared" si="0"/>
        <v>0</v>
      </c>
    </row>
    <row r="13" spans="1:18" ht="24.75" customHeight="1" x14ac:dyDescent="0.2">
      <c r="A13" s="248" t="s">
        <v>173</v>
      </c>
      <c r="B13" s="249"/>
      <c r="C13" s="249"/>
      <c r="D13" s="70">
        <v>8</v>
      </c>
      <c r="E13" s="105">
        <v>0</v>
      </c>
      <c r="F13" s="105">
        <v>0</v>
      </c>
      <c r="G13" s="105">
        <v>0</v>
      </c>
      <c r="H13" s="105">
        <v>0</v>
      </c>
      <c r="I13" s="105">
        <v>0</v>
      </c>
      <c r="J13" s="105">
        <v>0</v>
      </c>
      <c r="K13" s="105">
        <v>0</v>
      </c>
      <c r="L13" s="105">
        <v>0</v>
      </c>
      <c r="M13" s="105">
        <v>0</v>
      </c>
      <c r="N13" s="105">
        <v>0</v>
      </c>
      <c r="O13" s="105">
        <v>0</v>
      </c>
      <c r="P13" s="105">
        <v>0</v>
      </c>
      <c r="Q13" s="105">
        <v>0</v>
      </c>
      <c r="R13" s="89">
        <f t="shared" si="0"/>
        <v>0</v>
      </c>
    </row>
    <row r="14" spans="1:18" ht="12.75" customHeight="1" x14ac:dyDescent="0.2">
      <c r="A14" s="248" t="s">
        <v>276</v>
      </c>
      <c r="B14" s="249"/>
      <c r="C14" s="249"/>
      <c r="D14" s="70">
        <v>9</v>
      </c>
      <c r="E14" s="105">
        <v>0</v>
      </c>
      <c r="F14" s="105">
        <v>0</v>
      </c>
      <c r="G14" s="105">
        <v>0</v>
      </c>
      <c r="H14" s="105">
        <v>0</v>
      </c>
      <c r="I14" s="105">
        <v>0</v>
      </c>
      <c r="J14" s="105">
        <v>0</v>
      </c>
      <c r="K14" s="105">
        <v>0</v>
      </c>
      <c r="L14" s="105">
        <v>0</v>
      </c>
      <c r="M14" s="105">
        <v>0</v>
      </c>
      <c r="N14" s="105">
        <v>0</v>
      </c>
      <c r="O14" s="105">
        <v>0</v>
      </c>
      <c r="P14" s="105">
        <v>0</v>
      </c>
      <c r="Q14" s="105">
        <v>0</v>
      </c>
      <c r="R14" s="89">
        <f t="shared" si="0"/>
        <v>0</v>
      </c>
    </row>
    <row r="15" spans="1:18" ht="24" customHeight="1" x14ac:dyDescent="0.2">
      <c r="A15" s="248" t="s">
        <v>174</v>
      </c>
      <c r="B15" s="249"/>
      <c r="C15" s="249"/>
      <c r="D15" s="70">
        <v>10</v>
      </c>
      <c r="E15" s="105">
        <v>0</v>
      </c>
      <c r="F15" s="105">
        <v>0</v>
      </c>
      <c r="G15" s="105">
        <v>0</v>
      </c>
      <c r="H15" s="105">
        <v>0</v>
      </c>
      <c r="I15" s="105">
        <v>0</v>
      </c>
      <c r="J15" s="105">
        <v>0</v>
      </c>
      <c r="K15" s="105">
        <v>0</v>
      </c>
      <c r="L15" s="105">
        <v>0</v>
      </c>
      <c r="M15" s="105">
        <v>0</v>
      </c>
      <c r="N15" s="105">
        <v>0</v>
      </c>
      <c r="O15" s="105">
        <v>0</v>
      </c>
      <c r="P15" s="105">
        <v>0</v>
      </c>
      <c r="Q15" s="105">
        <v>0</v>
      </c>
      <c r="R15" s="89">
        <f t="shared" si="0"/>
        <v>0</v>
      </c>
    </row>
    <row r="16" spans="1:18" ht="12.75" customHeight="1" x14ac:dyDescent="0.2">
      <c r="A16" s="248" t="s">
        <v>175</v>
      </c>
      <c r="B16" s="249"/>
      <c r="C16" s="249"/>
      <c r="D16" s="70">
        <v>11</v>
      </c>
      <c r="E16" s="105">
        <v>0</v>
      </c>
      <c r="F16" s="105">
        <v>0</v>
      </c>
      <c r="G16" s="105">
        <v>0</v>
      </c>
      <c r="H16" s="105">
        <v>0</v>
      </c>
      <c r="I16" s="105">
        <v>0</v>
      </c>
      <c r="J16" s="105">
        <v>0</v>
      </c>
      <c r="K16" s="105">
        <v>0</v>
      </c>
      <c r="L16" s="105">
        <v>0</v>
      </c>
      <c r="M16" s="105">
        <v>0</v>
      </c>
      <c r="N16" s="105">
        <v>0</v>
      </c>
      <c r="O16" s="105">
        <v>0</v>
      </c>
      <c r="P16" s="105">
        <v>0</v>
      </c>
      <c r="Q16" s="105">
        <v>0</v>
      </c>
      <c r="R16" s="89">
        <f t="shared" si="0"/>
        <v>0</v>
      </c>
    </row>
    <row r="17" spans="1:18" ht="12.75" customHeight="1" x14ac:dyDescent="0.2">
      <c r="A17" s="248" t="s">
        <v>277</v>
      </c>
      <c r="B17" s="249"/>
      <c r="C17" s="249"/>
      <c r="D17" s="70">
        <v>12</v>
      </c>
      <c r="E17" s="105">
        <v>0</v>
      </c>
      <c r="F17" s="105">
        <v>0</v>
      </c>
      <c r="G17" s="105">
        <v>0</v>
      </c>
      <c r="H17" s="105">
        <v>0</v>
      </c>
      <c r="I17" s="105">
        <v>0</v>
      </c>
      <c r="J17" s="105">
        <v>0</v>
      </c>
      <c r="K17" s="105">
        <v>0</v>
      </c>
      <c r="L17" s="105">
        <v>0</v>
      </c>
      <c r="M17" s="105">
        <v>0</v>
      </c>
      <c r="N17" s="105">
        <v>0</v>
      </c>
      <c r="O17" s="105">
        <v>0</v>
      </c>
      <c r="P17" s="105">
        <v>0</v>
      </c>
      <c r="Q17" s="105">
        <v>0</v>
      </c>
      <c r="R17" s="89">
        <f t="shared" si="0"/>
        <v>0</v>
      </c>
    </row>
    <row r="18" spans="1:18" ht="12.75" customHeight="1" x14ac:dyDescent="0.2">
      <c r="A18" s="248" t="s">
        <v>176</v>
      </c>
      <c r="B18" s="249"/>
      <c r="C18" s="249"/>
      <c r="D18" s="70">
        <v>13</v>
      </c>
      <c r="E18" s="105">
        <v>0</v>
      </c>
      <c r="F18" s="105">
        <v>0</v>
      </c>
      <c r="G18" s="105">
        <v>0</v>
      </c>
      <c r="H18" s="105">
        <v>0</v>
      </c>
      <c r="I18" s="105">
        <v>0</v>
      </c>
      <c r="J18" s="105">
        <v>0</v>
      </c>
      <c r="K18" s="105">
        <v>0</v>
      </c>
      <c r="L18" s="105">
        <v>0</v>
      </c>
      <c r="M18" s="105">
        <v>0</v>
      </c>
      <c r="N18" s="105">
        <v>0</v>
      </c>
      <c r="O18" s="105">
        <v>0</v>
      </c>
      <c r="P18" s="105">
        <v>0</v>
      </c>
      <c r="Q18" s="105">
        <v>0</v>
      </c>
      <c r="R18" s="89">
        <f t="shared" si="0"/>
        <v>0</v>
      </c>
    </row>
    <row r="19" spans="1:18" ht="24" customHeight="1" x14ac:dyDescent="0.2">
      <c r="A19" s="248" t="s">
        <v>278</v>
      </c>
      <c r="B19" s="249"/>
      <c r="C19" s="249"/>
      <c r="D19" s="70">
        <v>14</v>
      </c>
      <c r="E19" s="105">
        <v>0</v>
      </c>
      <c r="F19" s="105">
        <v>0</v>
      </c>
      <c r="G19" s="105">
        <v>0</v>
      </c>
      <c r="H19" s="105">
        <v>0</v>
      </c>
      <c r="I19" s="105">
        <v>0</v>
      </c>
      <c r="J19" s="105">
        <v>0</v>
      </c>
      <c r="K19" s="105">
        <v>0</v>
      </c>
      <c r="L19" s="105">
        <v>0</v>
      </c>
      <c r="M19" s="105">
        <v>0</v>
      </c>
      <c r="N19" s="105">
        <v>0</v>
      </c>
      <c r="O19" s="105">
        <v>0</v>
      </c>
      <c r="P19" s="105">
        <v>0</v>
      </c>
      <c r="Q19" s="105">
        <v>0</v>
      </c>
      <c r="R19" s="89">
        <f t="shared" si="0"/>
        <v>0</v>
      </c>
    </row>
    <row r="20" spans="1:18" ht="24" customHeight="1" x14ac:dyDescent="0.2">
      <c r="A20" s="248" t="s">
        <v>279</v>
      </c>
      <c r="B20" s="249"/>
      <c r="C20" s="249"/>
      <c r="D20" s="70">
        <v>15</v>
      </c>
      <c r="E20" s="105">
        <v>0</v>
      </c>
      <c r="F20" s="105">
        <v>0</v>
      </c>
      <c r="G20" s="105">
        <v>0</v>
      </c>
      <c r="H20" s="105">
        <v>0</v>
      </c>
      <c r="I20" s="105">
        <v>0</v>
      </c>
      <c r="J20" s="105">
        <v>0</v>
      </c>
      <c r="K20" s="105">
        <v>0</v>
      </c>
      <c r="L20" s="105">
        <v>0</v>
      </c>
      <c r="M20" s="105">
        <v>0</v>
      </c>
      <c r="N20" s="105">
        <v>0</v>
      </c>
      <c r="O20" s="105">
        <v>0</v>
      </c>
      <c r="P20" s="105">
        <v>0</v>
      </c>
      <c r="Q20" s="105">
        <v>0</v>
      </c>
      <c r="R20" s="89">
        <f t="shared" si="0"/>
        <v>0</v>
      </c>
    </row>
    <row r="21" spans="1:18" ht="20.25" customHeight="1" x14ac:dyDescent="0.2">
      <c r="A21" s="246" t="s">
        <v>280</v>
      </c>
      <c r="B21" s="247"/>
      <c r="C21" s="247"/>
      <c r="D21" s="70">
        <v>16</v>
      </c>
      <c r="E21" s="96">
        <v>0</v>
      </c>
      <c r="F21" s="96">
        <v>0</v>
      </c>
      <c r="G21" s="96">
        <v>0</v>
      </c>
      <c r="H21" s="96">
        <v>0</v>
      </c>
      <c r="I21" s="96">
        <v>0</v>
      </c>
      <c r="J21" s="96">
        <v>3735771</v>
      </c>
      <c r="K21" s="96">
        <v>0</v>
      </c>
      <c r="L21" s="96">
        <v>0</v>
      </c>
      <c r="M21" s="96">
        <v>0</v>
      </c>
      <c r="N21" s="96">
        <v>-3735771</v>
      </c>
      <c r="O21" s="96">
        <v>0</v>
      </c>
      <c r="P21" s="96">
        <v>0</v>
      </c>
      <c r="Q21" s="96">
        <v>0</v>
      </c>
      <c r="R21" s="89">
        <f t="shared" si="0"/>
        <v>0</v>
      </c>
    </row>
    <row r="22" spans="1:18" ht="20.25" customHeight="1" x14ac:dyDescent="0.2">
      <c r="A22" s="246" t="s">
        <v>281</v>
      </c>
      <c r="B22" s="247"/>
      <c r="C22" s="247"/>
      <c r="D22" s="70">
        <v>17</v>
      </c>
      <c r="E22" s="96">
        <v>0</v>
      </c>
      <c r="F22" s="96">
        <v>0</v>
      </c>
      <c r="G22" s="96">
        <v>0</v>
      </c>
      <c r="H22" s="96">
        <v>0</v>
      </c>
      <c r="I22" s="96">
        <v>0</v>
      </c>
      <c r="J22" s="96">
        <v>0</v>
      </c>
      <c r="K22" s="96">
        <v>0</v>
      </c>
      <c r="L22" s="96">
        <v>0</v>
      </c>
      <c r="M22" s="96">
        <v>0</v>
      </c>
      <c r="N22" s="96">
        <v>0</v>
      </c>
      <c r="O22" s="96">
        <v>0</v>
      </c>
      <c r="P22" s="96">
        <v>0</v>
      </c>
      <c r="Q22" s="96">
        <v>0</v>
      </c>
      <c r="R22" s="89">
        <f t="shared" si="0"/>
        <v>0</v>
      </c>
    </row>
    <row r="23" spans="1:18" ht="20.25" customHeight="1" x14ac:dyDescent="0.2">
      <c r="A23" s="246" t="s">
        <v>177</v>
      </c>
      <c r="B23" s="247"/>
      <c r="C23" s="247"/>
      <c r="D23" s="70">
        <v>18</v>
      </c>
      <c r="E23" s="96">
        <v>0</v>
      </c>
      <c r="F23" s="96">
        <v>0</v>
      </c>
      <c r="G23" s="96">
        <v>0</v>
      </c>
      <c r="H23" s="96">
        <v>0</v>
      </c>
      <c r="I23" s="96">
        <v>0</v>
      </c>
      <c r="J23" s="96">
        <v>0</v>
      </c>
      <c r="K23" s="96">
        <v>0</v>
      </c>
      <c r="L23" s="96">
        <v>0</v>
      </c>
      <c r="M23" s="96">
        <v>0</v>
      </c>
      <c r="N23" s="96">
        <v>0</v>
      </c>
      <c r="O23" s="96">
        <v>0</v>
      </c>
      <c r="P23" s="96">
        <v>0</v>
      </c>
      <c r="Q23" s="96">
        <v>0</v>
      </c>
      <c r="R23" s="89">
        <f t="shared" si="0"/>
        <v>0</v>
      </c>
    </row>
    <row r="24" spans="1:18" ht="20.25" customHeight="1" x14ac:dyDescent="0.2">
      <c r="A24" s="246" t="s">
        <v>282</v>
      </c>
      <c r="B24" s="247"/>
      <c r="C24" s="247"/>
      <c r="D24" s="70">
        <v>19</v>
      </c>
      <c r="E24" s="96">
        <v>0</v>
      </c>
      <c r="F24" s="96">
        <v>0</v>
      </c>
      <c r="G24" s="96">
        <v>0</v>
      </c>
      <c r="H24" s="96">
        <v>0</v>
      </c>
      <c r="I24" s="96">
        <v>-6965359</v>
      </c>
      <c r="J24" s="96">
        <v>0</v>
      </c>
      <c r="K24" s="96">
        <v>0</v>
      </c>
      <c r="L24" s="96">
        <v>0</v>
      </c>
      <c r="M24" s="96">
        <v>0</v>
      </c>
      <c r="N24" s="96">
        <v>559777</v>
      </c>
      <c r="O24" s="96">
        <v>0</v>
      </c>
      <c r="P24" s="96">
        <v>0</v>
      </c>
      <c r="Q24" s="96">
        <v>0</v>
      </c>
      <c r="R24" s="89">
        <f t="shared" si="0"/>
        <v>-6405582</v>
      </c>
    </row>
    <row r="25" spans="1:18" ht="20.25" customHeight="1" x14ac:dyDescent="0.2">
      <c r="A25" s="246" t="s">
        <v>178</v>
      </c>
      <c r="B25" s="247"/>
      <c r="C25" s="247"/>
      <c r="D25" s="70">
        <v>20</v>
      </c>
      <c r="E25" s="96">
        <v>0</v>
      </c>
      <c r="F25" s="96">
        <v>0</v>
      </c>
      <c r="G25" s="96">
        <v>0</v>
      </c>
      <c r="H25" s="96">
        <v>0</v>
      </c>
      <c r="I25" s="96">
        <v>0</v>
      </c>
      <c r="J25" s="96">
        <v>0</v>
      </c>
      <c r="K25" s="96">
        <v>0</v>
      </c>
      <c r="L25" s="96">
        <v>0</v>
      </c>
      <c r="M25" s="96">
        <v>0</v>
      </c>
      <c r="N25" s="96">
        <v>0</v>
      </c>
      <c r="O25" s="96">
        <v>0</v>
      </c>
      <c r="P25" s="96">
        <v>0</v>
      </c>
      <c r="Q25" s="96">
        <v>0</v>
      </c>
      <c r="R25" s="89">
        <f t="shared" si="0"/>
        <v>0</v>
      </c>
    </row>
    <row r="26" spans="1:18" ht="21" customHeight="1" x14ac:dyDescent="0.2">
      <c r="A26" s="251" t="s">
        <v>179</v>
      </c>
      <c r="B26" s="251"/>
      <c r="C26" s="251"/>
      <c r="D26" s="71">
        <v>21</v>
      </c>
      <c r="E26" s="89">
        <f>SUM(E9:E25)</f>
        <v>91897200</v>
      </c>
      <c r="F26" s="89">
        <f t="shared" ref="F26:Q26" si="2">SUM(F9:F25)</f>
        <v>148620</v>
      </c>
      <c r="G26" s="89">
        <f t="shared" si="2"/>
        <v>0</v>
      </c>
      <c r="H26" s="89">
        <f t="shared" si="2"/>
        <v>0</v>
      </c>
      <c r="I26" s="89">
        <f t="shared" si="2"/>
        <v>-6121436</v>
      </c>
      <c r="J26" s="89">
        <f t="shared" si="2"/>
        <v>70829198</v>
      </c>
      <c r="K26" s="89">
        <f t="shared" si="2"/>
        <v>0</v>
      </c>
      <c r="L26" s="89">
        <f t="shared" si="2"/>
        <v>15182803</v>
      </c>
      <c r="M26" s="89">
        <f t="shared" si="2"/>
        <v>-6592348</v>
      </c>
      <c r="N26" s="89">
        <f t="shared" si="2"/>
        <v>559777</v>
      </c>
      <c r="O26" s="89">
        <f t="shared" si="2"/>
        <v>0</v>
      </c>
      <c r="P26" s="89">
        <f t="shared" si="2"/>
        <v>0</v>
      </c>
      <c r="Q26" s="89">
        <f t="shared" si="2"/>
        <v>0</v>
      </c>
      <c r="R26" s="89">
        <f t="shared" si="0"/>
        <v>165903814</v>
      </c>
    </row>
    <row r="27" spans="1:18" ht="21" customHeight="1" x14ac:dyDescent="0.2">
      <c r="A27" s="91"/>
      <c r="B27" s="92"/>
      <c r="C27" s="92"/>
      <c r="D27" s="93"/>
      <c r="E27" s="94"/>
      <c r="F27" s="94"/>
      <c r="G27" s="94"/>
      <c r="H27" s="94"/>
      <c r="I27" s="94"/>
      <c r="J27" s="94"/>
      <c r="K27" s="94"/>
      <c r="L27" s="94"/>
      <c r="M27" s="94"/>
      <c r="N27" s="94"/>
      <c r="O27" s="94"/>
      <c r="P27" s="94"/>
      <c r="Q27" s="94"/>
      <c r="R27" s="94"/>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73" zoomScaleNormal="73" workbookViewId="0">
      <selection sqref="A1:I63"/>
    </sheetView>
  </sheetViews>
  <sheetFormatPr defaultRowHeight="12.75" x14ac:dyDescent="0.2"/>
  <cols>
    <col min="9" max="9" width="63.42578125" customWidth="1"/>
  </cols>
  <sheetData>
    <row r="1" spans="1:9" ht="12.75" customHeight="1" x14ac:dyDescent="0.2">
      <c r="A1" s="252" t="s">
        <v>304</v>
      </c>
      <c r="B1" s="253"/>
      <c r="C1" s="253"/>
      <c r="D1" s="253"/>
      <c r="E1" s="253"/>
      <c r="F1" s="253"/>
      <c r="G1" s="253"/>
      <c r="H1" s="253"/>
      <c r="I1" s="253"/>
    </row>
    <row r="2" spans="1:9" x14ac:dyDescent="0.2">
      <c r="A2" s="253"/>
      <c r="B2" s="253"/>
      <c r="C2" s="253"/>
      <c r="D2" s="253"/>
      <c r="E2" s="253"/>
      <c r="F2" s="253"/>
      <c r="G2" s="253"/>
      <c r="H2" s="253"/>
      <c r="I2" s="253"/>
    </row>
    <row r="3" spans="1:9" x14ac:dyDescent="0.2">
      <c r="A3" s="253"/>
      <c r="B3" s="253"/>
      <c r="C3" s="253"/>
      <c r="D3" s="253"/>
      <c r="E3" s="253"/>
      <c r="F3" s="253"/>
      <c r="G3" s="253"/>
      <c r="H3" s="253"/>
      <c r="I3" s="253"/>
    </row>
    <row r="4" spans="1:9" x14ac:dyDescent="0.2">
      <c r="A4" s="253"/>
      <c r="B4" s="253"/>
      <c r="C4" s="253"/>
      <c r="D4" s="253"/>
      <c r="E4" s="253"/>
      <c r="F4" s="253"/>
      <c r="G4" s="253"/>
      <c r="H4" s="253"/>
      <c r="I4" s="253"/>
    </row>
    <row r="5" spans="1:9" x14ac:dyDescent="0.2">
      <c r="A5" s="253"/>
      <c r="B5" s="253"/>
      <c r="C5" s="253"/>
      <c r="D5" s="253"/>
      <c r="E5" s="253"/>
      <c r="F5" s="253"/>
      <c r="G5" s="253"/>
      <c r="H5" s="253"/>
      <c r="I5" s="253"/>
    </row>
    <row r="6" spans="1:9" x14ac:dyDescent="0.2">
      <c r="A6" s="253"/>
      <c r="B6" s="253"/>
      <c r="C6" s="253"/>
      <c r="D6" s="253"/>
      <c r="E6" s="253"/>
      <c r="F6" s="253"/>
      <c r="G6" s="253"/>
      <c r="H6" s="253"/>
      <c r="I6" s="253"/>
    </row>
    <row r="7" spans="1:9" x14ac:dyDescent="0.2">
      <c r="A7" s="253"/>
      <c r="B7" s="253"/>
      <c r="C7" s="253"/>
      <c r="D7" s="253"/>
      <c r="E7" s="253"/>
      <c r="F7" s="253"/>
      <c r="G7" s="253"/>
      <c r="H7" s="253"/>
      <c r="I7" s="253"/>
    </row>
    <row r="8" spans="1:9" x14ac:dyDescent="0.2">
      <c r="A8" s="253"/>
      <c r="B8" s="253"/>
      <c r="C8" s="253"/>
      <c r="D8" s="253"/>
      <c r="E8" s="253"/>
      <c r="F8" s="253"/>
      <c r="G8" s="253"/>
      <c r="H8" s="253"/>
      <c r="I8" s="253"/>
    </row>
    <row r="9" spans="1:9" x14ac:dyDescent="0.2">
      <c r="A9" s="253"/>
      <c r="B9" s="253"/>
      <c r="C9" s="253"/>
      <c r="D9" s="253"/>
      <c r="E9" s="253"/>
      <c r="F9" s="253"/>
      <c r="G9" s="253"/>
      <c r="H9" s="253"/>
      <c r="I9" s="253"/>
    </row>
    <row r="10" spans="1:9" x14ac:dyDescent="0.2">
      <c r="A10" s="253"/>
      <c r="B10" s="253"/>
      <c r="C10" s="253"/>
      <c r="D10" s="253"/>
      <c r="E10" s="253"/>
      <c r="F10" s="253"/>
      <c r="G10" s="253"/>
      <c r="H10" s="253"/>
      <c r="I10" s="253"/>
    </row>
    <row r="11" spans="1:9" x14ac:dyDescent="0.2">
      <c r="A11" s="253"/>
      <c r="B11" s="253"/>
      <c r="C11" s="253"/>
      <c r="D11" s="253"/>
      <c r="E11" s="253"/>
      <c r="F11" s="253"/>
      <c r="G11" s="253"/>
      <c r="H11" s="253"/>
      <c r="I11" s="253"/>
    </row>
    <row r="12" spans="1:9" x14ac:dyDescent="0.2">
      <c r="A12" s="253"/>
      <c r="B12" s="253"/>
      <c r="C12" s="253"/>
      <c r="D12" s="253"/>
      <c r="E12" s="253"/>
      <c r="F12" s="253"/>
      <c r="G12" s="253"/>
      <c r="H12" s="253"/>
      <c r="I12" s="253"/>
    </row>
    <row r="13" spans="1:9" x14ac:dyDescent="0.2">
      <c r="A13" s="253"/>
      <c r="B13" s="253"/>
      <c r="C13" s="253"/>
      <c r="D13" s="253"/>
      <c r="E13" s="253"/>
      <c r="F13" s="253"/>
      <c r="G13" s="253"/>
      <c r="H13" s="253"/>
      <c r="I13" s="253"/>
    </row>
    <row r="14" spans="1:9" x14ac:dyDescent="0.2">
      <c r="A14" s="253"/>
      <c r="B14" s="253"/>
      <c r="C14" s="253"/>
      <c r="D14" s="253"/>
      <c r="E14" s="253"/>
      <c r="F14" s="253"/>
      <c r="G14" s="253"/>
      <c r="H14" s="253"/>
      <c r="I14" s="253"/>
    </row>
    <row r="15" spans="1:9" x14ac:dyDescent="0.2">
      <c r="A15" s="253"/>
      <c r="B15" s="253"/>
      <c r="C15" s="253"/>
      <c r="D15" s="253"/>
      <c r="E15" s="253"/>
      <c r="F15" s="253"/>
      <c r="G15" s="253"/>
      <c r="H15" s="253"/>
      <c r="I15" s="253"/>
    </row>
    <row r="16" spans="1:9" x14ac:dyDescent="0.2">
      <c r="A16" s="253"/>
      <c r="B16" s="253"/>
      <c r="C16" s="253"/>
      <c r="D16" s="253"/>
      <c r="E16" s="253"/>
      <c r="F16" s="253"/>
      <c r="G16" s="253"/>
      <c r="H16" s="253"/>
      <c r="I16" s="253"/>
    </row>
    <row r="17" spans="1:9" x14ac:dyDescent="0.2">
      <c r="A17" s="253"/>
      <c r="B17" s="253"/>
      <c r="C17" s="253"/>
      <c r="D17" s="253"/>
      <c r="E17" s="253"/>
      <c r="F17" s="253"/>
      <c r="G17" s="253"/>
      <c r="H17" s="253"/>
      <c r="I17" s="253"/>
    </row>
    <row r="18" spans="1:9" x14ac:dyDescent="0.2">
      <c r="A18" s="253"/>
      <c r="B18" s="253"/>
      <c r="C18" s="253"/>
      <c r="D18" s="253"/>
      <c r="E18" s="253"/>
      <c r="F18" s="253"/>
      <c r="G18" s="253"/>
      <c r="H18" s="253"/>
      <c r="I18" s="253"/>
    </row>
    <row r="19" spans="1:9" x14ac:dyDescent="0.2">
      <c r="A19" s="253"/>
      <c r="B19" s="253"/>
      <c r="C19" s="253"/>
      <c r="D19" s="253"/>
      <c r="E19" s="253"/>
      <c r="F19" s="253"/>
      <c r="G19" s="253"/>
      <c r="H19" s="253"/>
      <c r="I19" s="253"/>
    </row>
    <row r="20" spans="1:9" x14ac:dyDescent="0.2">
      <c r="A20" s="253"/>
      <c r="B20" s="253"/>
      <c r="C20" s="253"/>
      <c r="D20" s="253"/>
      <c r="E20" s="253"/>
      <c r="F20" s="253"/>
      <c r="G20" s="253"/>
      <c r="H20" s="253"/>
      <c r="I20" s="253"/>
    </row>
    <row r="21" spans="1:9" x14ac:dyDescent="0.2">
      <c r="A21" s="253"/>
      <c r="B21" s="253"/>
      <c r="C21" s="253"/>
      <c r="D21" s="253"/>
      <c r="E21" s="253"/>
      <c r="F21" s="253"/>
      <c r="G21" s="253"/>
      <c r="H21" s="253"/>
      <c r="I21" s="253"/>
    </row>
    <row r="22" spans="1:9" x14ac:dyDescent="0.2">
      <c r="A22" s="253"/>
      <c r="B22" s="253"/>
      <c r="C22" s="253"/>
      <c r="D22" s="253"/>
      <c r="E22" s="253"/>
      <c r="F22" s="253"/>
      <c r="G22" s="253"/>
      <c r="H22" s="253"/>
      <c r="I22" s="253"/>
    </row>
    <row r="23" spans="1:9" x14ac:dyDescent="0.2">
      <c r="A23" s="253"/>
      <c r="B23" s="253"/>
      <c r="C23" s="253"/>
      <c r="D23" s="253"/>
      <c r="E23" s="253"/>
      <c r="F23" s="253"/>
      <c r="G23" s="253"/>
      <c r="H23" s="253"/>
      <c r="I23" s="253"/>
    </row>
    <row r="24" spans="1:9" x14ac:dyDescent="0.2">
      <c r="A24" s="253"/>
      <c r="B24" s="253"/>
      <c r="C24" s="253"/>
      <c r="D24" s="253"/>
      <c r="E24" s="253"/>
      <c r="F24" s="253"/>
      <c r="G24" s="253"/>
      <c r="H24" s="253"/>
      <c r="I24" s="253"/>
    </row>
    <row r="25" spans="1:9" x14ac:dyDescent="0.2">
      <c r="A25" s="253"/>
      <c r="B25" s="253"/>
      <c r="C25" s="253"/>
      <c r="D25" s="253"/>
      <c r="E25" s="253"/>
      <c r="F25" s="253"/>
      <c r="G25" s="253"/>
      <c r="H25" s="253"/>
      <c r="I25" s="253"/>
    </row>
    <row r="26" spans="1:9" x14ac:dyDescent="0.2">
      <c r="A26" s="253"/>
      <c r="B26" s="253"/>
      <c r="C26" s="253"/>
      <c r="D26" s="253"/>
      <c r="E26" s="253"/>
      <c r="F26" s="253"/>
      <c r="G26" s="253"/>
      <c r="H26" s="253"/>
      <c r="I26" s="253"/>
    </row>
    <row r="27" spans="1:9" x14ac:dyDescent="0.2">
      <c r="A27" s="253"/>
      <c r="B27" s="253"/>
      <c r="C27" s="253"/>
      <c r="D27" s="253"/>
      <c r="E27" s="253"/>
      <c r="F27" s="253"/>
      <c r="G27" s="253"/>
      <c r="H27" s="253"/>
      <c r="I27" s="253"/>
    </row>
    <row r="28" spans="1:9" x14ac:dyDescent="0.2">
      <c r="A28" s="253"/>
      <c r="B28" s="253"/>
      <c r="C28" s="253"/>
      <c r="D28" s="253"/>
      <c r="E28" s="253"/>
      <c r="F28" s="253"/>
      <c r="G28" s="253"/>
      <c r="H28" s="253"/>
      <c r="I28" s="253"/>
    </row>
    <row r="29" spans="1:9" x14ac:dyDescent="0.2">
      <c r="A29" s="253"/>
      <c r="B29" s="253"/>
      <c r="C29" s="253"/>
      <c r="D29" s="253"/>
      <c r="E29" s="253"/>
      <c r="F29" s="253"/>
      <c r="G29" s="253"/>
      <c r="H29" s="253"/>
      <c r="I29" s="253"/>
    </row>
    <row r="30" spans="1:9" x14ac:dyDescent="0.2">
      <c r="A30" s="253"/>
      <c r="B30" s="253"/>
      <c r="C30" s="253"/>
      <c r="D30" s="253"/>
      <c r="E30" s="253"/>
      <c r="F30" s="253"/>
      <c r="G30" s="253"/>
      <c r="H30" s="253"/>
      <c r="I30" s="253"/>
    </row>
    <row r="31" spans="1:9" x14ac:dyDescent="0.2">
      <c r="A31" s="253"/>
      <c r="B31" s="253"/>
      <c r="C31" s="253"/>
      <c r="D31" s="253"/>
      <c r="E31" s="253"/>
      <c r="F31" s="253"/>
      <c r="G31" s="253"/>
      <c r="H31" s="253"/>
      <c r="I31" s="253"/>
    </row>
    <row r="32" spans="1:9" x14ac:dyDescent="0.2">
      <c r="A32" s="253"/>
      <c r="B32" s="253"/>
      <c r="C32" s="253"/>
      <c r="D32" s="253"/>
      <c r="E32" s="253"/>
      <c r="F32" s="253"/>
      <c r="G32" s="253"/>
      <c r="H32" s="253"/>
      <c r="I32" s="253"/>
    </row>
    <row r="33" spans="1:9" x14ac:dyDescent="0.2">
      <c r="A33" s="253"/>
      <c r="B33" s="253"/>
      <c r="C33" s="253"/>
      <c r="D33" s="253"/>
      <c r="E33" s="253"/>
      <c r="F33" s="253"/>
      <c r="G33" s="253"/>
      <c r="H33" s="253"/>
      <c r="I33" s="253"/>
    </row>
    <row r="34" spans="1:9" x14ac:dyDescent="0.2">
      <c r="A34" s="253"/>
      <c r="B34" s="253"/>
      <c r="C34" s="253"/>
      <c r="D34" s="253"/>
      <c r="E34" s="253"/>
      <c r="F34" s="253"/>
      <c r="G34" s="253"/>
      <c r="H34" s="253"/>
      <c r="I34" s="253"/>
    </row>
    <row r="35" spans="1:9" x14ac:dyDescent="0.2">
      <c r="A35" s="253"/>
      <c r="B35" s="253"/>
      <c r="C35" s="253"/>
      <c r="D35" s="253"/>
      <c r="E35" s="253"/>
      <c r="F35" s="253"/>
      <c r="G35" s="253"/>
      <c r="H35" s="253"/>
      <c r="I35" s="253"/>
    </row>
    <row r="36" spans="1:9" x14ac:dyDescent="0.2">
      <c r="A36" s="253"/>
      <c r="B36" s="253"/>
      <c r="C36" s="253"/>
      <c r="D36" s="253"/>
      <c r="E36" s="253"/>
      <c r="F36" s="253"/>
      <c r="G36" s="253"/>
      <c r="H36" s="253"/>
      <c r="I36" s="253"/>
    </row>
    <row r="37" spans="1:9" x14ac:dyDescent="0.2">
      <c r="A37" s="253"/>
      <c r="B37" s="253"/>
      <c r="C37" s="253"/>
      <c r="D37" s="253"/>
      <c r="E37" s="253"/>
      <c r="F37" s="253"/>
      <c r="G37" s="253"/>
      <c r="H37" s="253"/>
      <c r="I37" s="253"/>
    </row>
    <row r="38" spans="1:9" x14ac:dyDescent="0.2">
      <c r="A38" s="253"/>
      <c r="B38" s="253"/>
      <c r="C38" s="253"/>
      <c r="D38" s="253"/>
      <c r="E38" s="253"/>
      <c r="F38" s="253"/>
      <c r="G38" s="253"/>
      <c r="H38" s="253"/>
      <c r="I38" s="253"/>
    </row>
    <row r="39" spans="1:9" ht="209.25" customHeight="1" x14ac:dyDescent="0.2">
      <c r="A39" s="253"/>
      <c r="B39" s="253"/>
      <c r="C39" s="253"/>
      <c r="D39" s="253"/>
      <c r="E39" s="253"/>
      <c r="F39" s="253"/>
      <c r="G39" s="253"/>
      <c r="H39" s="253"/>
      <c r="I39" s="253"/>
    </row>
    <row r="40" spans="1:9" ht="321.75" customHeight="1" x14ac:dyDescent="0.2">
      <c r="A40" s="253"/>
      <c r="B40" s="253"/>
      <c r="C40" s="253"/>
      <c r="D40" s="253"/>
      <c r="E40" s="253"/>
      <c r="F40" s="253"/>
      <c r="G40" s="253"/>
      <c r="H40" s="253"/>
      <c r="I40" s="253"/>
    </row>
    <row r="41" spans="1:9" x14ac:dyDescent="0.2">
      <c r="A41" s="253"/>
      <c r="B41" s="253"/>
      <c r="C41" s="253"/>
      <c r="D41" s="253"/>
      <c r="E41" s="253"/>
      <c r="F41" s="253"/>
      <c r="G41" s="253"/>
      <c r="H41" s="253"/>
      <c r="I41" s="253"/>
    </row>
    <row r="42" spans="1:9" x14ac:dyDescent="0.2">
      <c r="A42" s="253"/>
      <c r="B42" s="253"/>
      <c r="C42" s="253"/>
      <c r="D42" s="253"/>
      <c r="E42" s="253"/>
      <c r="F42" s="253"/>
      <c r="G42" s="253"/>
      <c r="H42" s="253"/>
      <c r="I42" s="253"/>
    </row>
    <row r="43" spans="1:9" x14ac:dyDescent="0.2">
      <c r="A43" s="253"/>
      <c r="B43" s="253"/>
      <c r="C43" s="253"/>
      <c r="D43" s="253"/>
      <c r="E43" s="253"/>
      <c r="F43" s="253"/>
      <c r="G43" s="253"/>
      <c r="H43" s="253"/>
      <c r="I43" s="253"/>
    </row>
    <row r="44" spans="1:9" x14ac:dyDescent="0.2">
      <c r="A44" s="253"/>
      <c r="B44" s="253"/>
      <c r="C44" s="253"/>
      <c r="D44" s="253"/>
      <c r="E44" s="253"/>
      <c r="F44" s="253"/>
      <c r="G44" s="253"/>
      <c r="H44" s="253"/>
      <c r="I44" s="253"/>
    </row>
    <row r="45" spans="1:9" x14ac:dyDescent="0.2">
      <c r="A45" s="253"/>
      <c r="B45" s="253"/>
      <c r="C45" s="253"/>
      <c r="D45" s="253"/>
      <c r="E45" s="253"/>
      <c r="F45" s="253"/>
      <c r="G45" s="253"/>
      <c r="H45" s="253"/>
      <c r="I45" s="253"/>
    </row>
    <row r="46" spans="1:9" x14ac:dyDescent="0.2">
      <c r="A46" s="253"/>
      <c r="B46" s="253"/>
      <c r="C46" s="253"/>
      <c r="D46" s="253"/>
      <c r="E46" s="253"/>
      <c r="F46" s="253"/>
      <c r="G46" s="253"/>
      <c r="H46" s="253"/>
      <c r="I46" s="253"/>
    </row>
    <row r="47" spans="1:9" x14ac:dyDescent="0.2">
      <c r="A47" s="253"/>
      <c r="B47" s="253"/>
      <c r="C47" s="253"/>
      <c r="D47" s="253"/>
      <c r="E47" s="253"/>
      <c r="F47" s="253"/>
      <c r="G47" s="253"/>
      <c r="H47" s="253"/>
      <c r="I47" s="253"/>
    </row>
    <row r="48" spans="1:9" x14ac:dyDescent="0.2">
      <c r="A48" s="253"/>
      <c r="B48" s="253"/>
      <c r="C48" s="253"/>
      <c r="D48" s="253"/>
      <c r="E48" s="253"/>
      <c r="F48" s="253"/>
      <c r="G48" s="253"/>
      <c r="H48" s="253"/>
      <c r="I48" s="253"/>
    </row>
    <row r="49" spans="1:9" x14ac:dyDescent="0.2">
      <c r="A49" s="253"/>
      <c r="B49" s="253"/>
      <c r="C49" s="253"/>
      <c r="D49" s="253"/>
      <c r="E49" s="253"/>
      <c r="F49" s="253"/>
      <c r="G49" s="253"/>
      <c r="H49" s="253"/>
      <c r="I49" s="253"/>
    </row>
    <row r="50" spans="1:9" x14ac:dyDescent="0.2">
      <c r="A50" s="253"/>
      <c r="B50" s="253"/>
      <c r="C50" s="253"/>
      <c r="D50" s="253"/>
      <c r="E50" s="253"/>
      <c r="F50" s="253"/>
      <c r="G50" s="253"/>
      <c r="H50" s="253"/>
      <c r="I50" s="253"/>
    </row>
    <row r="51" spans="1:9" x14ac:dyDescent="0.2">
      <c r="A51" s="253"/>
      <c r="B51" s="253"/>
      <c r="C51" s="253"/>
      <c r="D51" s="253"/>
      <c r="E51" s="253"/>
      <c r="F51" s="253"/>
      <c r="G51" s="253"/>
      <c r="H51" s="253"/>
      <c r="I51" s="253"/>
    </row>
    <row r="52" spans="1:9" x14ac:dyDescent="0.2">
      <c r="A52" s="253"/>
      <c r="B52" s="253"/>
      <c r="C52" s="253"/>
      <c r="D52" s="253"/>
      <c r="E52" s="253"/>
      <c r="F52" s="253"/>
      <c r="G52" s="253"/>
      <c r="H52" s="253"/>
      <c r="I52" s="253"/>
    </row>
    <row r="53" spans="1:9" x14ac:dyDescent="0.2">
      <c r="A53" s="253"/>
      <c r="B53" s="253"/>
      <c r="C53" s="253"/>
      <c r="D53" s="253"/>
      <c r="E53" s="253"/>
      <c r="F53" s="253"/>
      <c r="G53" s="253"/>
      <c r="H53" s="253"/>
      <c r="I53" s="253"/>
    </row>
    <row r="54" spans="1:9" x14ac:dyDescent="0.2">
      <c r="A54" s="253"/>
      <c r="B54" s="253"/>
      <c r="C54" s="253"/>
      <c r="D54" s="253"/>
      <c r="E54" s="253"/>
      <c r="F54" s="253"/>
      <c r="G54" s="253"/>
      <c r="H54" s="253"/>
      <c r="I54" s="253"/>
    </row>
    <row r="55" spans="1:9" x14ac:dyDescent="0.2">
      <c r="A55" s="253"/>
      <c r="B55" s="253"/>
      <c r="C55" s="253"/>
      <c r="D55" s="253"/>
      <c r="E55" s="253"/>
      <c r="F55" s="253"/>
      <c r="G55" s="253"/>
      <c r="H55" s="253"/>
      <c r="I55" s="253"/>
    </row>
    <row r="56" spans="1:9" x14ac:dyDescent="0.2">
      <c r="A56" s="253"/>
      <c r="B56" s="253"/>
      <c r="C56" s="253"/>
      <c r="D56" s="253"/>
      <c r="E56" s="253"/>
      <c r="F56" s="253"/>
      <c r="G56" s="253"/>
      <c r="H56" s="253"/>
      <c r="I56" s="253"/>
    </row>
    <row r="57" spans="1:9" x14ac:dyDescent="0.2">
      <c r="A57" s="253"/>
      <c r="B57" s="253"/>
      <c r="C57" s="253"/>
      <c r="D57" s="253"/>
      <c r="E57" s="253"/>
      <c r="F57" s="253"/>
      <c r="G57" s="253"/>
      <c r="H57" s="253"/>
      <c r="I57" s="253"/>
    </row>
    <row r="58" spans="1:9" x14ac:dyDescent="0.2">
      <c r="A58" s="253"/>
      <c r="B58" s="253"/>
      <c r="C58" s="253"/>
      <c r="D58" s="253"/>
      <c r="E58" s="253"/>
      <c r="F58" s="253"/>
      <c r="G58" s="253"/>
      <c r="H58" s="253"/>
      <c r="I58" s="253"/>
    </row>
    <row r="59" spans="1:9" x14ac:dyDescent="0.2">
      <c r="A59" s="253"/>
      <c r="B59" s="253"/>
      <c r="C59" s="253"/>
      <c r="D59" s="253"/>
      <c r="E59" s="253"/>
      <c r="F59" s="253"/>
      <c r="G59" s="253"/>
      <c r="H59" s="253"/>
      <c r="I59" s="253"/>
    </row>
    <row r="60" spans="1:9" x14ac:dyDescent="0.2">
      <c r="A60" s="253"/>
      <c r="B60" s="253"/>
      <c r="C60" s="253"/>
      <c r="D60" s="253"/>
      <c r="E60" s="253"/>
      <c r="F60" s="253"/>
      <c r="G60" s="253"/>
      <c r="H60" s="253"/>
      <c r="I60" s="253"/>
    </row>
    <row r="61" spans="1:9" x14ac:dyDescent="0.2">
      <c r="A61" s="253"/>
      <c r="B61" s="253"/>
      <c r="C61" s="253"/>
      <c r="D61" s="253"/>
      <c r="E61" s="253"/>
      <c r="F61" s="253"/>
      <c r="G61" s="253"/>
      <c r="H61" s="253"/>
      <c r="I61" s="253"/>
    </row>
    <row r="62" spans="1:9" x14ac:dyDescent="0.2">
      <c r="A62" s="253"/>
      <c r="B62" s="253"/>
      <c r="C62" s="253"/>
      <c r="D62" s="253"/>
      <c r="E62" s="253"/>
      <c r="F62" s="253"/>
      <c r="G62" s="253"/>
      <c r="H62" s="253"/>
      <c r="I62" s="253"/>
    </row>
    <row r="63" spans="1:9" x14ac:dyDescent="0.2">
      <c r="A63" s="253"/>
      <c r="B63" s="253"/>
      <c r="C63" s="253"/>
      <c r="D63" s="253"/>
      <c r="E63" s="253"/>
      <c r="F63" s="253"/>
      <c r="G63" s="253"/>
      <c r="H63" s="253"/>
      <c r="I63" s="253"/>
    </row>
  </sheetData>
  <mergeCells count="1">
    <mergeCell ref="A1:I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Nino Turopoli</cp:lastModifiedBy>
  <cp:lastPrinted>2018-04-25T06:49:36Z</cp:lastPrinted>
  <dcterms:created xsi:type="dcterms:W3CDTF">2008-10-17T11:51:54Z</dcterms:created>
  <dcterms:modified xsi:type="dcterms:W3CDTF">2022-04-28T06:45:32Z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