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upres\Desktop\"/>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16350" windowHeight="11550" activeTab="3"/>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G26" i="29" l="1"/>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F9" i="29"/>
  <c r="F26" i="29" s="1"/>
  <c r="E9" i="29"/>
  <c r="E26" i="29" s="1"/>
  <c r="R8" i="29"/>
  <c r="R7" i="29"/>
  <c r="R6" i="29"/>
  <c r="I59" i="28"/>
  <c r="H59" i="28"/>
  <c r="I51" i="28"/>
  <c r="H51" i="28"/>
  <c r="I44" i="28"/>
  <c r="H44" i="28"/>
  <c r="J48" i="27"/>
  <c r="K48" i="27"/>
  <c r="J60" i="27"/>
  <c r="K60" i="27"/>
  <c r="J24" i="27"/>
  <c r="J36" i="27" s="1"/>
  <c r="J38" i="27" s="1"/>
  <c r="K24" i="27"/>
  <c r="K36" i="27" s="1"/>
  <c r="K38" i="27" s="1"/>
  <c r="K42" i="27" s="1"/>
  <c r="K46" i="27" s="1"/>
  <c r="J39" i="27"/>
  <c r="K39" i="27"/>
  <c r="I60" i="27"/>
  <c r="H60" i="27"/>
  <c r="I48" i="27"/>
  <c r="I47" i="27" s="1"/>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K47" i="27" l="1"/>
  <c r="K69" i="27" s="1"/>
  <c r="J47" i="27"/>
  <c r="J42" i="27"/>
  <c r="J46" i="27" s="1"/>
  <c r="H47" i="27"/>
  <c r="I42" i="27"/>
  <c r="I46" i="27" s="1"/>
  <c r="I69" i="27" s="1"/>
  <c r="H42" i="27"/>
  <c r="H46" i="27" s="1"/>
  <c r="I63" i="26"/>
  <c r="I78" i="26" s="1"/>
  <c r="I40" i="26"/>
  <c r="H63" i="26"/>
  <c r="H78" i="26" s="1"/>
  <c r="H40" i="26"/>
  <c r="R26" i="29"/>
  <c r="H60" i="28"/>
  <c r="H63" i="28" s="1"/>
  <c r="I60" i="28"/>
  <c r="I63" i="28" s="1"/>
  <c r="R9" i="29"/>
  <c r="J69" i="27" l="1"/>
  <c r="H69" i="27"/>
</calcChain>
</file>

<file path=xl/sharedStrings.xml><?xml version="1.0" encoding="utf-8"?>
<sst xmlns="http://schemas.openxmlformats.org/spreadsheetml/2006/main" count="342" uniqueCount="304">
  <si>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</si>
  <si>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</si>
  <si>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</si>
  <si>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</si>
  <si>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</si>
  <si>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</si>
  <si>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</si>
  <si>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</si>
  <si>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</si>
  <si>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</si>
  <si>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</si>
  <si>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</si>
  <si>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</si>
  <si>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</si>
  <si>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</si>
  <si>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</si>
  <si>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</si>
  <si>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</si>
  <si>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</si>
  <si>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</si>
  <si>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</si>
  <si>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</si>
  <si>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</si>
  <si>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</si>
  <si>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</si>
  <si>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</si>
  <si>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</si>
  <si>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</si>
  <si>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</si>
  <si>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</si>
  <si>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</si>
  <si>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</si>
  <si>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</si>
  <si>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</si>
  <si>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</si>
  <si>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</si>
  <si>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</si>
  <si>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</si>
  <si>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</si>
  <si>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</si>
  <si>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</si>
  <si>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</si>
  <si>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</si>
  <si>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</si>
  <si>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</si>
  <si>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</si>
  <si>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</si>
  <si>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</si>
  <si>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</si>
  <si>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</si>
  <si>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</si>
  <si>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</si>
  <si>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</si>
  <si>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</si>
  <si>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</si>
  <si>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</si>
  <si>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</si>
  <si>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</si>
  <si>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</si>
  <si>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</si>
  <si>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</si>
  <si>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</si>
  <si>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</si>
  <si>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</si>
  <si>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</si>
  <si>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</si>
  <si>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</si>
  <si>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</si>
  <si>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</si>
  <si>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</si>
  <si>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</si>
  <si>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</si>
  <si>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</si>
  <si>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</si>
  <si>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</si>
  <si>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</si>
  <si>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</si>
  <si>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</si>
  <si>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</si>
  <si>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</si>
  <si>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</si>
  <si>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</si>
  <si>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</si>
  <si>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</si>
  <si>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</si>
  <si>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</si>
  <si>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</si>
  <si>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</si>
  <si>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</si>
  <si>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</si>
  <si>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</si>
  <si>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</si>
  <si>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</si>
  <si>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</si>
  <si>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</si>
  <si>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</si>
  <si>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</si>
  <si>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</si>
  <si>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</si>
  <si>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</si>
  <si>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</si>
  <si>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</si>
  <si>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</si>
  <si>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</si>
  <si>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</si>
  <si>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</si>
  <si>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</si>
  <si>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</si>
  <si>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</si>
  <si>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</si>
  <si>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</si>
  <si>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</si>
  <si>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</si>
  <si>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</si>
  <si>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</si>
  <si>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</si>
  <si>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</si>
  <si>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</si>
  <si>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</si>
  <si>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</si>
  <si>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</si>
  <si>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</si>
  <si>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</si>
  <si>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</si>
  <si>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</si>
  <si>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</si>
  <si>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</si>
  <si>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</si>
  <si>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</si>
  <si>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</si>
  <si>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</si>
  <si>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</si>
  <si>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</si>
  <si>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</si>
  <si>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</si>
  <si>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</si>
  <si>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</si>
  <si>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</si>
  <si>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</si>
  <si>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</si>
  <si>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</si>
  <si>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</si>
  <si>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</si>
  <si>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</si>
  <si>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</si>
  <si>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</si>
  <si>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</si>
  <si>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</si>
  <si>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</si>
  <si>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</si>
  <si>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</si>
  <si>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</si>
  <si>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</si>
  <si>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</si>
  <si>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</si>
  <si>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</si>
  <si>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</si>
  <si>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</si>
  <si>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</si>
  <si>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</si>
  <si>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</si>
  <si>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</si>
  <si>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</si>
  <si>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</si>
  <si>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</si>
  <si>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</si>
  <si>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</si>
  <si>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</si>
  <si>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</si>
  <si>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</si>
  <si>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</si>
  <si>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</si>
  <si>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</si>
  <si>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</si>
  <si>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</si>
  <si>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</si>
  <si>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</si>
  <si>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</si>
  <si>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</si>
  <si>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</si>
  <si>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</si>
  <si>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</si>
  <si>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</si>
  <si>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</si>
  <si>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</si>
  <si>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</si>
  <si>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</si>
  <si>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</si>
  <si>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</si>
  <si>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</si>
  <si>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</si>
  <si>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</si>
  <si>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</si>
  <si>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</si>
  <si>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</si>
  <si>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</si>
  <si>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</si>
  <si>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</si>
  <si>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</si>
  <si>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</si>
  <si>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</si>
  <si>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</si>
  <si>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</si>
  <si>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</si>
  <si>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</si>
  <si>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</si>
  <si>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</si>
  <si>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</si>
  <si>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</si>
  <si>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</si>
  <si>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</si>
  <si>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</si>
  <si>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</si>
  <si>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</si>
  <si>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</si>
  <si>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</si>
  <si>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</si>
  <si>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</si>
  <si>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</si>
  <si>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</si>
  <si>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</si>
  <si>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</si>
  <si>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</si>
  <si>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</si>
  <si>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</si>
  <si>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</si>
  <si>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</si>
  <si>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</si>
  <si>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</si>
  <si>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</si>
  <si>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</si>
  <si>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</si>
  <si>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</si>
  <si>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</si>
  <si>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</si>
  <si>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</si>
  <si>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</si>
  <si>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</si>
  <si>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</si>
  <si>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</si>
  <si>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</si>
  <si>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</si>
  <si>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</si>
  <si>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</si>
  <si>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</si>
  <si>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</si>
  <si>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</si>
  <si>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</si>
  <si>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</si>
  <si>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</si>
  <si>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</si>
  <si>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</si>
  <si>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</si>
  <si>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</si>
  <si>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</si>
  <si>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</si>
  <si>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</si>
  <si>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</si>
  <si>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</si>
  <si>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</si>
  <si>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</si>
  <si>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</si>
  <si>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</si>
  <si>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</si>
  <si>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</si>
  <si>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</si>
  <si>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</si>
  <si>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</si>
  <si>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</si>
  <si>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</si>
  <si>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</si>
  <si>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</si>
  <si>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</si>
  <si>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</si>
  <si>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</si>
  <si>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</si>
  <si>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</si>
  <si>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</si>
  <si>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</si>
  <si>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</si>
  <si>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</si>
  <si>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</si>
  <si>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</si>
  <si>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3999092</t>
  </si>
  <si>
    <t>10000576</t>
  </si>
  <si>
    <t>42252496579</t>
  </si>
  <si>
    <t>1057</t>
  </si>
  <si>
    <t>4930031QFC4ME17BK1</t>
  </si>
  <si>
    <t>HR</t>
  </si>
  <si>
    <t>SLATINSKA BANKA D.D.</t>
  </si>
  <si>
    <t>SLATINA</t>
  </si>
  <si>
    <t>VLADIMIRA NAZORA 2</t>
  </si>
  <si>
    <t>slatinska-banka@slatinska-banka.hr</t>
  </si>
  <si>
    <t>www.slatinska-banka.hr</t>
  </si>
  <si>
    <t xml:space="preserve"> ŽIVKOVIĆ NIKOLA</t>
  </si>
  <si>
    <t>033/637-000</t>
  </si>
  <si>
    <t>financije@slatinska-banka.hr</t>
  </si>
  <si>
    <t>PKF FACT REVIZIJA d.o.o.</t>
  </si>
  <si>
    <t>Jeni Krstičević</t>
  </si>
  <si>
    <t>Obveznik: SLATINSKA BANKA d.d. SLATINA</t>
  </si>
  <si>
    <t xml:space="preserve">stanje na dan 31.12.2022 </t>
  </si>
  <si>
    <t>u razdoblju 01.01.2022 do 31.12.2022</t>
  </si>
  <si>
    <t>Obveznik: SLATINSKA BANKA d.d.SLATINA</t>
  </si>
  <si>
    <t xml:space="preserve">BILJEŠKE UZ FINANCIJSKE IZVJEŠTAJE - TFI
(sastavljaju se za tromjesečna izvještajna razdoblja)
Naziv izdavatelja:   SLATINSKA BANKA d.d. 
OIB:   42252496579
Izvještajno razdoblje: 01.01.2022 - 31.12.2022.
Bilješke uz financijske izvještaje za tromjesečna izvještajna razdoblja:
Posljednji godišnji financijski izvještaji, revidirani nekonsolidirani izvještaji Slatinske banke d.d. za 2021.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Banka u 2022.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3.606 tisuća kuna.
Bilješka 4: Događaji nakon datuma bilance
Banka je donijela odluku o promjeni poslovnog modela dužničkih vrijednosnih papira iz modela koji se drži radi naplate i prodaje te mjeri po fer vrijednosti kroz ostalu sveobuhvatnu dobit u model koji se drži radi naplate, a mjeri po amortiziranom trošku od 01.01.2023. godine. 
Promjenom poslovnog modela Banka je odobrila i reklasifikaciju portfelja dužničkih vrijednosnih papira koji su bili raspoređeni u poslovni model držanja radi prikupljanja novčanih tokova i prodaje u poslovni model držanje radi naplate (prikupljanja novčanih tokova) sukladno točki 4.4.1. u sklopu Međunarodnog standarda financijskog izvještavanja 9 (MSFI 9): Financijski instrumenti. 
Izvršena je i provjera postupka promjene poslovnog modela u skladu sa zahtjevima MSFI 9 te su zadovoljeni kriteriji za reklasifikaciju dužničkih vrijednosnih papira koji se mjere po fer vrijednosti kroz ostalu sveobuhvatnu dobit u model dužničkih vrijednosnih papira koji se mjere po amortiziranom trošku. 
Financijski efekti od promjene poslovnog modela koje su provedene u siječnju 2023. godine sastoje se od smanjenja portfelja dužničkih vrijednosnih papira koji se mjere po fer vrijednosti kroz ostalu sveobuhvatnu dobit za 210 milijuna kuna (27,8 mio EUR), uvećanja portfelja vrijednosnih papira koji se mjere po amortiziranom trošku za 228,2 milijuna kuna (30,3 mio EUR) te povećanje akumulirane sveobuhvatne dobiti u kapitalu i rezervama za 18,2 milijuna kuna (2,4 mio EUR). Navedene promjene će biti vidljive u sljedećem izvještajnom razdoblju sa stanjem na dan 31.ožujka 2023.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</si>
</sst>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cellStyleXfs>
  <cellXfs count="251">
    <xf numFmtId="0" fontId="0" fillId="0" borderId="0" xfId="0"/>
    <xf numFmtId="3" fontId="6" fillId="0" borderId="0" xfId="1" applyNumberFormat="1" applyFont="1" applyFill="1" applyBorder="1" applyAlignment="1" applyProtection="1">
      <alignment horizontal="center" vertical="center"/>
    </xf>
    <xf numFmtId="0" fontId="19" fillId="9" borderId="6" xfId="4" applyFont="1" applyFill="1" applyBorder="1"/>
    <xf numFmtId="0" fontId="1" fillId="9" borderId="7" xfId="4" applyFill="1" applyBorder="1"/>
    <xf numFmtId="0" fontId="1" fillId="0" borderId="0" xfId="4"/>
    <xf numFmtId="0" fontId="21" fillId="9" borderId="8"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1" xfId="4" applyFont="1" applyFill="1" applyBorder="1" applyAlignment="1">
      <alignment vertical="center"/>
    </xf>
    <xf numFmtId="0" fontId="24" fillId="0" borderId="0" xfId="4" applyFont="1" applyFill="1"/>
    <xf numFmtId="0" fontId="4" fillId="9" borderId="8"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9"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9" xfId="4" applyFill="1" applyBorder="1"/>
    <xf numFmtId="0" fontId="22" fillId="9" borderId="8" xfId="4" applyFont="1" applyFill="1" applyBorder="1" applyAlignment="1">
      <alignment wrapText="1"/>
    </xf>
    <xf numFmtId="0" fontId="22" fillId="9" borderId="9" xfId="4" applyFont="1" applyFill="1" applyBorder="1" applyAlignment="1">
      <alignment wrapText="1"/>
    </xf>
    <xf numFmtId="0" fontId="22" fillId="9" borderId="8"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9" xfId="4" applyFont="1" applyFill="1" applyBorder="1"/>
    <xf numFmtId="0" fontId="5" fillId="9" borderId="0" xfId="4" applyFont="1" applyFill="1" applyBorder="1" applyAlignment="1">
      <alignment horizontal="right" vertical="center" wrapText="1"/>
    </xf>
    <xf numFmtId="0" fontId="23" fillId="9" borderId="9" xfId="4" applyFont="1" applyFill="1" applyBorder="1" applyAlignment="1">
      <alignment vertical="center"/>
    </xf>
    <xf numFmtId="0" fontId="5" fillId="9" borderId="8"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0"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9"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9" xfId="4" applyFont="1" applyFill="1" applyBorder="1" applyAlignment="1">
      <alignment vertical="center"/>
    </xf>
    <xf numFmtId="0" fontId="4" fillId="9" borderId="0" xfId="4" applyFont="1" applyFill="1" applyBorder="1" applyAlignment="1">
      <alignment horizontal="center" vertical="center"/>
    </xf>
    <xf numFmtId="0" fontId="5" fillId="9" borderId="9" xfId="4" applyFont="1" applyFill="1" applyBorder="1" applyAlignment="1">
      <alignment horizontal="center" vertical="center"/>
    </xf>
    <xf numFmtId="0" fontId="4" fillId="10" borderId="12"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8" xfId="4" applyFont="1" applyFill="1" applyBorder="1" applyAlignment="1">
      <alignment vertical="top"/>
    </xf>
    <xf numFmtId="0" fontId="25" fillId="9" borderId="9" xfId="4" applyFont="1" applyFill="1" applyBorder="1"/>
    <xf numFmtId="0" fontId="1" fillId="9" borderId="13" xfId="4" applyFill="1" applyBorder="1"/>
    <xf numFmtId="0" fontId="1" fillId="9" borderId="14" xfId="4" applyFill="1" applyBorder="1"/>
    <xf numFmtId="0" fontId="1" fillId="9" borderId="12" xfId="4" applyFill="1" applyBorder="1"/>
    <xf numFmtId="49" fontId="4" fillId="10"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3" xfId="5"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3" fontId="14" fillId="3" borderId="3" xfId="5" applyNumberFormat="1" applyFont="1" applyFill="1" applyBorder="1" applyAlignment="1" applyProtection="1">
      <alignment horizontal="center" vertical="center" wrapText="1"/>
    </xf>
    <xf numFmtId="0" fontId="14" fillId="3" borderId="2" xfId="5" applyFont="1" applyFill="1" applyBorder="1" applyAlignment="1" applyProtection="1">
      <alignment horizontal="center" vertical="center"/>
    </xf>
    <xf numFmtId="3" fontId="14" fillId="3" borderId="2"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5" fillId="9" borderId="8"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2" fillId="10" borderId="13" xfId="4" applyFont="1" applyFill="1" applyBorder="1" applyAlignment="1" applyProtection="1">
      <alignment vertical="center"/>
      <protection locked="0"/>
    </xf>
    <xf numFmtId="0" fontId="22" fillId="10" borderId="14" xfId="4" applyFont="1" applyFill="1" applyBorder="1" applyAlignment="1" applyProtection="1">
      <alignment vertical="center"/>
      <protection locked="0"/>
    </xf>
    <xf numFmtId="0" fontId="22" fillId="10" borderId="12" xfId="4" applyFont="1" applyFill="1" applyBorder="1" applyAlignment="1" applyProtection="1">
      <alignment vertical="center"/>
      <protection locked="0"/>
    </xf>
    <xf numFmtId="0" fontId="5" fillId="9" borderId="6" xfId="4" applyFont="1" applyFill="1" applyBorder="1" applyAlignment="1">
      <alignment horizontal="left" vertical="center" wrapText="1"/>
    </xf>
    <xf numFmtId="0" fontId="5" fillId="9" borderId="15" xfId="4" applyFont="1" applyFill="1" applyBorder="1" applyAlignment="1">
      <alignment horizontal="left" vertical="center" wrapText="1"/>
    </xf>
    <xf numFmtId="0" fontId="22" fillId="9" borderId="0" xfId="4" applyFont="1" applyFill="1" applyBorder="1"/>
    <xf numFmtId="0" fontId="4" fillId="10" borderId="13" xfId="4" applyFont="1"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2"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13" xfId="4" applyNumberFormat="1"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2"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9"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4" fillId="10" borderId="12" xfId="4" applyFont="1" applyFill="1" applyBorder="1" applyAlignment="1" applyProtection="1">
      <alignment horizontal="center" vertical="center"/>
      <protection locked="0"/>
    </xf>
    <xf numFmtId="0" fontId="5" fillId="9" borderId="8" xfId="4" applyFont="1" applyFill="1" applyBorder="1" applyAlignment="1">
      <alignment horizontal="left" vertical="center"/>
    </xf>
    <xf numFmtId="0" fontId="5" fillId="9" borderId="0" xfId="4" applyFont="1" applyFill="1" applyBorder="1" applyAlignment="1">
      <alignment horizontal="left" vertical="center"/>
    </xf>
    <xf numFmtId="0" fontId="22" fillId="9" borderId="0" xfId="4" applyFont="1" applyFill="1" applyBorder="1" applyAlignment="1">
      <alignment vertical="top"/>
    </xf>
    <xf numFmtId="0" fontId="5" fillId="9" borderId="0" xfId="4" applyFont="1" applyFill="1" applyBorder="1" applyAlignment="1">
      <alignment vertical="top"/>
    </xf>
    <xf numFmtId="0" fontId="4" fillId="10" borderId="13" xfId="4" applyFont="1" applyFill="1" applyBorder="1" applyAlignment="1" applyProtection="1">
      <alignment horizontal="right" vertical="center"/>
      <protection locked="0"/>
    </xf>
    <xf numFmtId="0" fontId="4" fillId="10" borderId="14" xfId="4" applyFont="1" applyFill="1" applyBorder="1" applyAlignment="1" applyProtection="1">
      <alignment horizontal="right" vertical="center"/>
      <protection locked="0"/>
    </xf>
    <xf numFmtId="0" fontId="4" fillId="10" borderId="12" xfId="4" applyFont="1" applyFill="1" applyBorder="1" applyAlignment="1" applyProtection="1">
      <alignment horizontal="right" vertical="center"/>
      <protection locked="0"/>
    </xf>
    <xf numFmtId="0" fontId="22" fillId="9" borderId="0" xfId="4" applyFont="1" applyFill="1" applyBorder="1" applyProtection="1">
      <protection locked="0"/>
    </xf>
    <xf numFmtId="0" fontId="22" fillId="9" borderId="0" xfId="4" applyFont="1" applyFill="1" applyBorder="1" applyAlignment="1">
      <alignment vertical="top" wrapText="1"/>
    </xf>
    <xf numFmtId="0" fontId="5" fillId="9" borderId="8" xfId="4" applyFont="1" applyFill="1" applyBorder="1" applyAlignment="1">
      <alignment horizontal="center" vertical="center"/>
    </xf>
    <xf numFmtId="0" fontId="5" fillId="9" borderId="8" xfId="4" applyFont="1" applyFill="1" applyBorder="1" applyAlignment="1">
      <alignment horizontal="right" vertical="center"/>
    </xf>
    <xf numFmtId="0" fontId="5" fillId="9" borderId="0" xfId="4" applyFont="1" applyFill="1" applyBorder="1" applyAlignment="1">
      <alignment horizontal="right" vertical="center"/>
    </xf>
    <xf numFmtId="0" fontId="23" fillId="9" borderId="0" xfId="4" applyFont="1" applyFill="1" applyBorder="1" applyAlignment="1">
      <alignment vertical="center"/>
    </xf>
    <xf numFmtId="0" fontId="5" fillId="9" borderId="8" xfId="4" applyFont="1" applyFill="1" applyBorder="1" applyAlignment="1">
      <alignment horizontal="left" vertical="center" wrapText="1"/>
    </xf>
    <xf numFmtId="0" fontId="22" fillId="10" borderId="13" xfId="4" applyFont="1" applyFill="1" applyBorder="1" applyProtection="1">
      <protection locked="0"/>
    </xf>
    <xf numFmtId="0" fontId="22" fillId="10" borderId="14" xfId="4" applyFont="1" applyFill="1" applyBorder="1" applyProtection="1">
      <protection locked="0"/>
    </xf>
    <xf numFmtId="0" fontId="22" fillId="10" borderId="12" xfId="4" applyFont="1" applyFill="1" applyBorder="1" applyProtection="1">
      <protection locked="0"/>
    </xf>
    <xf numFmtId="49" fontId="4" fillId="10" borderId="13" xfId="4" applyNumberFormat="1" applyFont="1" applyFill="1" applyBorder="1" applyAlignment="1" applyProtection="1">
      <alignment horizontal="center" vertical="center"/>
      <protection locked="0"/>
    </xf>
    <xf numFmtId="49" fontId="4" fillId="10" borderId="12" xfId="4" applyNumberFormat="1" applyFont="1" applyFill="1" applyBorder="1" applyAlignment="1" applyProtection="1">
      <alignment horizontal="center" vertical="center"/>
      <protection locked="0"/>
    </xf>
    <xf numFmtId="0" fontId="22" fillId="9" borderId="8" xfId="4" applyFont="1" applyFill="1" applyBorder="1" applyAlignment="1">
      <alignment vertical="center" wrapText="1"/>
    </xf>
    <xf numFmtId="0" fontId="22" fillId="9" borderId="0" xfId="4" applyFont="1" applyFill="1" applyBorder="1" applyAlignment="1">
      <alignment vertical="center" wrapText="1"/>
    </xf>
    <xf numFmtId="0" fontId="5" fillId="9" borderId="9" xfId="4" applyFont="1" applyFill="1" applyBorder="1" applyAlignment="1">
      <alignment horizontal="right" vertical="center" wrapText="1"/>
    </xf>
    <xf numFmtId="0" fontId="23" fillId="9" borderId="8" xfId="4" applyFont="1" applyFill="1" applyBorder="1" applyAlignment="1">
      <alignment vertical="center"/>
    </xf>
    <xf numFmtId="0" fontId="20" fillId="9" borderId="8"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22" fillId="9" borderId="0" xfId="4" applyFont="1" applyFill="1" applyBorder="1" applyAlignment="1">
      <alignment wrapText="1"/>
    </xf>
    <xf numFmtId="0" fontId="18" fillId="9" borderId="5" xfId="4" applyFont="1" applyFill="1" applyBorder="1" applyAlignment="1">
      <alignment vertical="center"/>
    </xf>
    <xf numFmtId="0" fontId="18" fillId="9" borderId="6" xfId="4" applyFont="1" applyFill="1" applyBorder="1" applyAlignment="1">
      <alignment vertical="center"/>
    </xf>
    <xf numFmtId="0" fontId="21" fillId="9" borderId="8"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9" xfId="4" applyFont="1" applyFill="1" applyBorder="1" applyAlignment="1">
      <alignment horizontal="center" vertical="center"/>
    </xf>
    <xf numFmtId="0" fontId="4" fillId="9" borderId="8" xfId="4" applyFont="1" applyFill="1" applyBorder="1" applyAlignment="1">
      <alignment vertical="center" wrapText="1"/>
    </xf>
    <xf numFmtId="0" fontId="4" fillId="9" borderId="0" xfId="4" applyFont="1" applyFill="1" applyBorder="1" applyAlignment="1">
      <alignment vertical="center" wrapText="1"/>
    </xf>
    <xf numFmtId="14" fontId="4" fillId="10" borderId="13" xfId="4" applyNumberFormat="1" applyFont="1" applyFill="1" applyBorder="1" applyAlignment="1" applyProtection="1">
      <alignment horizontal="center" vertical="center"/>
      <protection locked="0"/>
    </xf>
    <xf numFmtId="14" fontId="4" fillId="10"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22" fillId="9" borderId="8" xfId="4" applyFont="1" applyFill="1" applyBorder="1" applyAlignment="1">
      <alignment wrapText="1"/>
    </xf>
    <xf numFmtId="0" fontId="14" fillId="3" borderId="14" xfId="5" applyFont="1" applyFill="1" applyBorder="1" applyAlignment="1" applyProtection="1">
      <alignment horizontal="center" vertical="center"/>
    </xf>
    <xf numFmtId="0" fontId="2" fillId="0" borderId="14" xfId="5"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Alignment="1" applyProtection="1">
      <protection locked="0"/>
    </xf>
    <xf numFmtId="0" fontId="4" fillId="3" borderId="5" xfId="5" applyFont="1" applyFill="1" applyBorder="1" applyAlignment="1" applyProtection="1">
      <alignment horizontal="center" vertical="center" wrapText="1"/>
    </xf>
    <xf numFmtId="0" fontId="2" fillId="0" borderId="6" xfId="5" applyBorder="1" applyAlignment="1" applyProtection="1">
      <alignment horizontal="center" vertical="center" wrapText="1"/>
    </xf>
    <xf numFmtId="0" fontId="2" fillId="0" borderId="7" xfId="5" applyBorder="1" applyAlignment="1" applyProtection="1">
      <alignment horizontal="center" vertical="center" wrapText="1"/>
    </xf>
    <xf numFmtId="49" fontId="4" fillId="14" borderId="1" xfId="5" applyNumberFormat="1" applyFont="1" applyFill="1" applyBorder="1" applyAlignment="1" applyProtection="1">
      <alignment horizontal="left" vertical="center" wrapText="1" indent="1"/>
    </xf>
    <xf numFmtId="0" fontId="2" fillId="4" borderId="15" xfId="5" applyFont="1" applyFill="1" applyBorder="1" applyAlignment="1" applyProtection="1">
      <alignment horizontal="left" vertical="center" wrapText="1"/>
    </xf>
    <xf numFmtId="0" fontId="2" fillId="0" borderId="15" xfId="5" applyBorder="1" applyAlignment="1" applyProtection="1"/>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horizontal="left" vertical="center" wrapText="1"/>
    </xf>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49" fontId="4" fillId="14" borderId="1" xfId="5" applyNumberFormat="1" applyFont="1" applyFill="1" applyBorder="1" applyAlignment="1" applyProtection="1">
      <alignment horizontal="left" vertical="center" wrapText="1"/>
    </xf>
    <xf numFmtId="49" fontId="4"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5" fillId="0" borderId="1" xfId="6" applyNumberFormat="1" applyFont="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49" fontId="4"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4" fillId="0" borderId="1" xfId="6" applyNumberFormat="1" applyFont="1" applyBorder="1" applyAlignment="1" applyProtection="1">
      <alignment horizontal="left" vertical="center" wrapText="1"/>
    </xf>
    <xf numFmtId="0" fontId="12" fillId="4" borderId="5" xfId="6" applyFont="1" applyFill="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0" fillId="0" borderId="6"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3" xfId="6" applyFont="1" applyFill="1" applyBorder="1" applyAlignment="1" applyProtection="1">
      <alignment vertical="center" wrapText="1"/>
      <protection locked="0"/>
    </xf>
    <xf numFmtId="0" fontId="2" fillId="0" borderId="14" xfId="6" applyBorder="1" applyAlignment="1" applyProtection="1">
      <protection locked="0"/>
    </xf>
    <xf numFmtId="0" fontId="0" fillId="0" borderId="14"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5" fillId="0" borderId="1" xfId="6" applyNumberFormat="1" applyFont="1" applyBorder="1" applyAlignment="1" applyProtection="1">
      <alignment horizontal="left" vertical="center" wrapText="1" inden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6" applyNumberFormat="1" applyFont="1" applyBorder="1" applyAlignment="1" applyProtection="1">
      <alignment horizontal="left" vertical="center" wrapText="1" inden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3" xfId="6" applyFont="1" applyFill="1" applyBorder="1" applyAlignment="1" applyProtection="1">
      <alignment vertical="center" wrapText="1"/>
      <protection locked="0"/>
    </xf>
    <xf numFmtId="0" fontId="2" fillId="0" borderId="14"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4" fillId="14" borderId="1" xfId="6" applyFont="1" applyFill="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2" xfId="3"/>
    <cellStyle name="Normal 2 2" xfId="6"/>
    <cellStyle name="Normal 2 2 2" xfId="7"/>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47" t="s">
        <v>198</v>
      </c>
      <c r="B1" s="148"/>
      <c r="C1" s="148"/>
      <c r="D1" s="2"/>
      <c r="E1" s="2"/>
      <c r="F1" s="2"/>
      <c r="G1" s="2"/>
      <c r="H1" s="2"/>
      <c r="I1" s="2"/>
      <c r="J1" s="3"/>
    </row>
    <row r="2" spans="1:10" ht="14.45" customHeight="1" x14ac:dyDescent="0.25">
      <c r="A2" s="149" t="s">
        <v>214</v>
      </c>
      <c r="B2" s="150"/>
      <c r="C2" s="150"/>
      <c r="D2" s="150"/>
      <c r="E2" s="150"/>
      <c r="F2" s="150"/>
      <c r="G2" s="150"/>
      <c r="H2" s="150"/>
      <c r="I2" s="150"/>
      <c r="J2" s="151"/>
    </row>
    <row r="3" spans="1:10" x14ac:dyDescent="0.25">
      <c r="A3" s="5"/>
      <c r="B3" s="6"/>
      <c r="C3" s="6"/>
      <c r="D3" s="6"/>
      <c r="E3" s="6"/>
      <c r="F3" s="6"/>
      <c r="G3" s="6"/>
      <c r="H3" s="6"/>
      <c r="I3" s="6"/>
      <c r="J3" s="7"/>
    </row>
    <row r="4" spans="1:10" ht="33.6" customHeight="1" x14ac:dyDescent="0.25">
      <c r="A4" s="152" t="s">
        <v>199</v>
      </c>
      <c r="B4" s="153"/>
      <c r="C4" s="153"/>
      <c r="D4" s="153"/>
      <c r="E4" s="154">
        <v>44562</v>
      </c>
      <c r="F4" s="155"/>
      <c r="G4" s="8" t="s">
        <v>0</v>
      </c>
      <c r="H4" s="154">
        <v>44926</v>
      </c>
      <c r="I4" s="155"/>
      <c r="J4" s="9"/>
    </row>
    <row r="5" spans="1:10" s="10" customFormat="1" ht="10.15" customHeight="1" x14ac:dyDescent="0.25">
      <c r="A5" s="156"/>
      <c r="B5" s="157"/>
      <c r="C5" s="157"/>
      <c r="D5" s="157"/>
      <c r="E5" s="157"/>
      <c r="F5" s="157"/>
      <c r="G5" s="157"/>
      <c r="H5" s="157"/>
      <c r="I5" s="157"/>
      <c r="J5" s="158"/>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4</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3" t="s">
        <v>221</v>
      </c>
      <c r="B10" s="144"/>
      <c r="C10" s="144"/>
      <c r="D10" s="144"/>
      <c r="E10" s="144"/>
      <c r="F10" s="144"/>
      <c r="G10" s="144"/>
      <c r="H10" s="144"/>
      <c r="I10" s="144"/>
      <c r="J10" s="21"/>
    </row>
    <row r="11" spans="1:10" ht="24.6" customHeight="1" x14ac:dyDescent="0.25">
      <c r="A11" s="130" t="s">
        <v>200</v>
      </c>
      <c r="B11" s="145"/>
      <c r="C11" s="137" t="s">
        <v>283</v>
      </c>
      <c r="D11" s="138"/>
      <c r="E11" s="22"/>
      <c r="F11" s="102" t="s">
        <v>222</v>
      </c>
      <c r="G11" s="141"/>
      <c r="H11" s="118" t="s">
        <v>288</v>
      </c>
      <c r="I11" s="119"/>
      <c r="J11" s="23"/>
    </row>
    <row r="12" spans="1:10" ht="14.45" customHeight="1" x14ac:dyDescent="0.25">
      <c r="A12" s="24"/>
      <c r="B12" s="25"/>
      <c r="C12" s="25"/>
      <c r="D12" s="25"/>
      <c r="E12" s="146"/>
      <c r="F12" s="146"/>
      <c r="G12" s="146"/>
      <c r="H12" s="146"/>
      <c r="I12" s="26"/>
      <c r="J12" s="23"/>
    </row>
    <row r="13" spans="1:10" ht="21" customHeight="1" x14ac:dyDescent="0.25">
      <c r="A13" s="101" t="s">
        <v>215</v>
      </c>
      <c r="B13" s="141"/>
      <c r="C13" s="137" t="s">
        <v>284</v>
      </c>
      <c r="D13" s="138"/>
      <c r="E13" s="159"/>
      <c r="F13" s="146"/>
      <c r="G13" s="146"/>
      <c r="H13" s="146"/>
      <c r="I13" s="26"/>
      <c r="J13" s="23"/>
    </row>
    <row r="14" spans="1:10" ht="10.9" customHeight="1" x14ac:dyDescent="0.25">
      <c r="A14" s="22"/>
      <c r="B14" s="26"/>
      <c r="C14" s="25"/>
      <c r="D14" s="25"/>
      <c r="E14" s="108"/>
      <c r="F14" s="108"/>
      <c r="G14" s="108"/>
      <c r="H14" s="108"/>
      <c r="I14" s="25"/>
      <c r="J14" s="27"/>
    </row>
    <row r="15" spans="1:10" ht="22.9" customHeight="1" x14ac:dyDescent="0.25">
      <c r="A15" s="101" t="s">
        <v>201</v>
      </c>
      <c r="B15" s="141"/>
      <c r="C15" s="137" t="s">
        <v>285</v>
      </c>
      <c r="D15" s="138"/>
      <c r="E15" s="142"/>
      <c r="F15" s="132"/>
      <c r="G15" s="28" t="s">
        <v>223</v>
      </c>
      <c r="H15" s="118" t="s">
        <v>287</v>
      </c>
      <c r="I15" s="119"/>
      <c r="J15" s="29"/>
    </row>
    <row r="16" spans="1:10" ht="10.9" customHeight="1" x14ac:dyDescent="0.25">
      <c r="A16" s="22"/>
      <c r="B16" s="26"/>
      <c r="C16" s="25"/>
      <c r="D16" s="25"/>
      <c r="E16" s="108"/>
      <c r="F16" s="108"/>
      <c r="G16" s="108"/>
      <c r="H16" s="108"/>
      <c r="I16" s="25"/>
      <c r="J16" s="27"/>
    </row>
    <row r="17" spans="1:10" ht="22.9" customHeight="1" x14ac:dyDescent="0.25">
      <c r="A17" s="30"/>
      <c r="B17" s="28" t="s">
        <v>224</v>
      </c>
      <c r="C17" s="137" t="s">
        <v>286</v>
      </c>
      <c r="D17" s="138"/>
      <c r="E17" s="31"/>
      <c r="F17" s="31"/>
      <c r="G17" s="31"/>
      <c r="H17" s="31"/>
      <c r="I17" s="31"/>
      <c r="J17" s="29"/>
    </row>
    <row r="18" spans="1:10" x14ac:dyDescent="0.25">
      <c r="A18" s="139"/>
      <c r="B18" s="140"/>
      <c r="C18" s="108"/>
      <c r="D18" s="108"/>
      <c r="E18" s="108"/>
      <c r="F18" s="108"/>
      <c r="G18" s="108"/>
      <c r="H18" s="108"/>
      <c r="I18" s="25"/>
      <c r="J18" s="27"/>
    </row>
    <row r="19" spans="1:10" x14ac:dyDescent="0.25">
      <c r="A19" s="130" t="s">
        <v>202</v>
      </c>
      <c r="B19" s="131"/>
      <c r="C19" s="109" t="s">
        <v>289</v>
      </c>
      <c r="D19" s="110"/>
      <c r="E19" s="110"/>
      <c r="F19" s="110"/>
      <c r="G19" s="110"/>
      <c r="H19" s="110"/>
      <c r="I19" s="110"/>
      <c r="J19" s="111"/>
    </row>
    <row r="20" spans="1:10" x14ac:dyDescent="0.25">
      <c r="A20" s="24"/>
      <c r="B20" s="25"/>
      <c r="C20" s="32"/>
      <c r="D20" s="25"/>
      <c r="E20" s="108"/>
      <c r="F20" s="108"/>
      <c r="G20" s="108"/>
      <c r="H20" s="108"/>
      <c r="I20" s="25"/>
      <c r="J20" s="27"/>
    </row>
    <row r="21" spans="1:10" x14ac:dyDescent="0.25">
      <c r="A21" s="130" t="s">
        <v>203</v>
      </c>
      <c r="B21" s="131"/>
      <c r="C21" s="118">
        <v>33520</v>
      </c>
      <c r="D21" s="119"/>
      <c r="E21" s="108"/>
      <c r="F21" s="108"/>
      <c r="G21" s="109" t="s">
        <v>290</v>
      </c>
      <c r="H21" s="110"/>
      <c r="I21" s="110"/>
      <c r="J21" s="111"/>
    </row>
    <row r="22" spans="1:10" x14ac:dyDescent="0.25">
      <c r="A22" s="24"/>
      <c r="B22" s="25"/>
      <c r="C22" s="25"/>
      <c r="D22" s="25"/>
      <c r="E22" s="108"/>
      <c r="F22" s="108"/>
      <c r="G22" s="108"/>
      <c r="H22" s="108"/>
      <c r="I22" s="25"/>
      <c r="J22" s="27"/>
    </row>
    <row r="23" spans="1:10" x14ac:dyDescent="0.25">
      <c r="A23" s="130" t="s">
        <v>204</v>
      </c>
      <c r="B23" s="131"/>
      <c r="C23" s="109" t="s">
        <v>291</v>
      </c>
      <c r="D23" s="110"/>
      <c r="E23" s="110"/>
      <c r="F23" s="110"/>
      <c r="G23" s="110"/>
      <c r="H23" s="110"/>
      <c r="I23" s="110"/>
      <c r="J23" s="111"/>
    </row>
    <row r="24" spans="1:10" x14ac:dyDescent="0.25">
      <c r="A24" s="24"/>
      <c r="B24" s="25"/>
      <c r="C24" s="25"/>
      <c r="D24" s="25"/>
      <c r="E24" s="108"/>
      <c r="F24" s="108"/>
      <c r="G24" s="108"/>
      <c r="H24" s="108"/>
      <c r="I24" s="25"/>
      <c r="J24" s="27"/>
    </row>
    <row r="25" spans="1:10" x14ac:dyDescent="0.25">
      <c r="A25" s="130" t="s">
        <v>205</v>
      </c>
      <c r="B25" s="131"/>
      <c r="C25" s="134" t="s">
        <v>292</v>
      </c>
      <c r="D25" s="135"/>
      <c r="E25" s="135"/>
      <c r="F25" s="135"/>
      <c r="G25" s="135"/>
      <c r="H25" s="135"/>
      <c r="I25" s="135"/>
      <c r="J25" s="136"/>
    </row>
    <row r="26" spans="1:10" x14ac:dyDescent="0.25">
      <c r="A26" s="24"/>
      <c r="B26" s="25"/>
      <c r="C26" s="32"/>
      <c r="D26" s="25"/>
      <c r="E26" s="108"/>
      <c r="F26" s="108"/>
      <c r="G26" s="108"/>
      <c r="H26" s="108"/>
      <c r="I26" s="25"/>
      <c r="J26" s="27"/>
    </row>
    <row r="27" spans="1:10" x14ac:dyDescent="0.25">
      <c r="A27" s="130" t="s">
        <v>206</v>
      </c>
      <c r="B27" s="131"/>
      <c r="C27" s="134" t="s">
        <v>293</v>
      </c>
      <c r="D27" s="135"/>
      <c r="E27" s="135"/>
      <c r="F27" s="135"/>
      <c r="G27" s="135"/>
      <c r="H27" s="135"/>
      <c r="I27" s="135"/>
      <c r="J27" s="136"/>
    </row>
    <row r="28" spans="1:10" ht="13.9" customHeight="1" x14ac:dyDescent="0.25">
      <c r="A28" s="24"/>
      <c r="B28" s="25"/>
      <c r="C28" s="32"/>
      <c r="D28" s="25"/>
      <c r="E28" s="108"/>
      <c r="F28" s="108"/>
      <c r="G28" s="108"/>
      <c r="H28" s="108"/>
      <c r="I28" s="25"/>
      <c r="J28" s="27"/>
    </row>
    <row r="29" spans="1:10" ht="22.9" customHeight="1" x14ac:dyDescent="0.25">
      <c r="A29" s="133" t="s">
        <v>216</v>
      </c>
      <c r="B29" s="121"/>
      <c r="C29" s="33">
        <v>179</v>
      </c>
      <c r="D29" s="34"/>
      <c r="E29" s="112"/>
      <c r="F29" s="112"/>
      <c r="G29" s="112"/>
      <c r="H29" s="112"/>
      <c r="I29" s="35"/>
      <c r="J29" s="36"/>
    </row>
    <row r="30" spans="1:10" x14ac:dyDescent="0.25">
      <c r="A30" s="24"/>
      <c r="B30" s="25"/>
      <c r="C30" s="25"/>
      <c r="D30" s="25"/>
      <c r="E30" s="108"/>
      <c r="F30" s="108"/>
      <c r="G30" s="108"/>
      <c r="H30" s="108"/>
      <c r="I30" s="35"/>
      <c r="J30" s="36"/>
    </row>
    <row r="31" spans="1:10" x14ac:dyDescent="0.25">
      <c r="A31" s="130" t="s">
        <v>207</v>
      </c>
      <c r="B31" s="131"/>
      <c r="C31" s="49" t="s">
        <v>226</v>
      </c>
      <c r="D31" s="129" t="s">
        <v>225</v>
      </c>
      <c r="E31" s="116"/>
      <c r="F31" s="116"/>
      <c r="G31" s="116"/>
      <c r="H31" s="37"/>
      <c r="I31" s="38" t="s">
        <v>226</v>
      </c>
      <c r="J31" s="39" t="s">
        <v>227</v>
      </c>
    </row>
    <row r="32" spans="1:10" x14ac:dyDescent="0.25">
      <c r="A32" s="130"/>
      <c r="B32" s="131"/>
      <c r="C32" s="40"/>
      <c r="D32" s="8"/>
      <c r="E32" s="132"/>
      <c r="F32" s="132"/>
      <c r="G32" s="132"/>
      <c r="H32" s="132"/>
      <c r="I32" s="35"/>
      <c r="J32" s="36"/>
    </row>
    <row r="33" spans="1:10" x14ac:dyDescent="0.25">
      <c r="A33" s="130" t="s">
        <v>217</v>
      </c>
      <c r="B33" s="131"/>
      <c r="C33" s="33" t="s">
        <v>229</v>
      </c>
      <c r="D33" s="129" t="s">
        <v>228</v>
      </c>
      <c r="E33" s="116"/>
      <c r="F33" s="116"/>
      <c r="G33" s="116"/>
      <c r="H33" s="31"/>
      <c r="I33" s="38" t="s">
        <v>229</v>
      </c>
      <c r="J33" s="39" t="s">
        <v>230</v>
      </c>
    </row>
    <row r="34" spans="1:10" x14ac:dyDescent="0.25">
      <c r="A34" s="24"/>
      <c r="B34" s="25"/>
      <c r="C34" s="25"/>
      <c r="D34" s="25"/>
      <c r="E34" s="108"/>
      <c r="F34" s="108"/>
      <c r="G34" s="108"/>
      <c r="H34" s="108"/>
      <c r="I34" s="25"/>
      <c r="J34" s="27"/>
    </row>
    <row r="35" spans="1:10" x14ac:dyDescent="0.25">
      <c r="A35" s="129" t="s">
        <v>218</v>
      </c>
      <c r="B35" s="116"/>
      <c r="C35" s="116"/>
      <c r="D35" s="116"/>
      <c r="E35" s="116" t="s">
        <v>208</v>
      </c>
      <c r="F35" s="116"/>
      <c r="G35" s="116"/>
      <c r="H35" s="116"/>
      <c r="I35" s="116"/>
      <c r="J35" s="41" t="s">
        <v>209</v>
      </c>
    </row>
    <row r="36" spans="1:10" x14ac:dyDescent="0.25">
      <c r="A36" s="24"/>
      <c r="B36" s="25"/>
      <c r="C36" s="25"/>
      <c r="D36" s="25"/>
      <c r="E36" s="108"/>
      <c r="F36" s="108"/>
      <c r="G36" s="108"/>
      <c r="H36" s="108"/>
      <c r="I36" s="25"/>
      <c r="J36" s="36"/>
    </row>
    <row r="37" spans="1:10" x14ac:dyDescent="0.25">
      <c r="A37" s="124"/>
      <c r="B37" s="125"/>
      <c r="C37" s="125"/>
      <c r="D37" s="125"/>
      <c r="E37" s="124"/>
      <c r="F37" s="125"/>
      <c r="G37" s="125"/>
      <c r="H37" s="125"/>
      <c r="I37" s="126"/>
      <c r="J37" s="42"/>
    </row>
    <row r="38" spans="1:10" x14ac:dyDescent="0.25">
      <c r="A38" s="24"/>
      <c r="B38" s="25"/>
      <c r="C38" s="32"/>
      <c r="D38" s="128"/>
      <c r="E38" s="128"/>
      <c r="F38" s="128"/>
      <c r="G38" s="128"/>
      <c r="H38" s="128"/>
      <c r="I38" s="128"/>
      <c r="J38" s="27"/>
    </row>
    <row r="39" spans="1:10" x14ac:dyDescent="0.25">
      <c r="A39" s="124"/>
      <c r="B39" s="125"/>
      <c r="C39" s="125"/>
      <c r="D39" s="126"/>
      <c r="E39" s="124"/>
      <c r="F39" s="125"/>
      <c r="G39" s="125"/>
      <c r="H39" s="125"/>
      <c r="I39" s="126"/>
      <c r="J39" s="33"/>
    </row>
    <row r="40" spans="1:10" x14ac:dyDescent="0.25">
      <c r="A40" s="24"/>
      <c r="B40" s="25"/>
      <c r="C40" s="32"/>
      <c r="D40" s="43"/>
      <c r="E40" s="128"/>
      <c r="F40" s="128"/>
      <c r="G40" s="128"/>
      <c r="H40" s="128"/>
      <c r="I40" s="26"/>
      <c r="J40" s="27"/>
    </row>
    <row r="41" spans="1:10" x14ac:dyDescent="0.25">
      <c r="A41" s="124"/>
      <c r="B41" s="125"/>
      <c r="C41" s="125"/>
      <c r="D41" s="126"/>
      <c r="E41" s="124"/>
      <c r="F41" s="125"/>
      <c r="G41" s="125"/>
      <c r="H41" s="125"/>
      <c r="I41" s="126"/>
      <c r="J41" s="33"/>
    </row>
    <row r="42" spans="1:10" x14ac:dyDescent="0.25">
      <c r="A42" s="24"/>
      <c r="B42" s="25"/>
      <c r="C42" s="32"/>
      <c r="D42" s="43"/>
      <c r="E42" s="128"/>
      <c r="F42" s="128"/>
      <c r="G42" s="128"/>
      <c r="H42" s="128"/>
      <c r="I42" s="26"/>
      <c r="J42" s="27"/>
    </row>
    <row r="43" spans="1:10" x14ac:dyDescent="0.25">
      <c r="A43" s="124"/>
      <c r="B43" s="125"/>
      <c r="C43" s="125"/>
      <c r="D43" s="126"/>
      <c r="E43" s="124"/>
      <c r="F43" s="125"/>
      <c r="G43" s="125"/>
      <c r="H43" s="125"/>
      <c r="I43" s="126"/>
      <c r="J43" s="33"/>
    </row>
    <row r="44" spans="1:10" x14ac:dyDescent="0.25">
      <c r="A44" s="44"/>
      <c r="B44" s="32"/>
      <c r="C44" s="122"/>
      <c r="D44" s="122"/>
      <c r="E44" s="108"/>
      <c r="F44" s="108"/>
      <c r="G44" s="122"/>
      <c r="H44" s="122"/>
      <c r="I44" s="122"/>
      <c r="J44" s="27"/>
    </row>
    <row r="45" spans="1:10" x14ac:dyDescent="0.25">
      <c r="A45" s="124"/>
      <c r="B45" s="125"/>
      <c r="C45" s="125"/>
      <c r="D45" s="126"/>
      <c r="E45" s="124"/>
      <c r="F45" s="125"/>
      <c r="G45" s="125"/>
      <c r="H45" s="125"/>
      <c r="I45" s="126"/>
      <c r="J45" s="33"/>
    </row>
    <row r="46" spans="1:10" x14ac:dyDescent="0.25">
      <c r="A46" s="44"/>
      <c r="B46" s="32"/>
      <c r="C46" s="32"/>
      <c r="D46" s="25"/>
      <c r="E46" s="127"/>
      <c r="F46" s="127"/>
      <c r="G46" s="122"/>
      <c r="H46" s="122"/>
      <c r="I46" s="25"/>
      <c r="J46" s="27"/>
    </row>
    <row r="47" spans="1:10" x14ac:dyDescent="0.25">
      <c r="A47" s="124"/>
      <c r="B47" s="125"/>
      <c r="C47" s="125"/>
      <c r="D47" s="126"/>
      <c r="E47" s="124"/>
      <c r="F47" s="125"/>
      <c r="G47" s="125"/>
      <c r="H47" s="125"/>
      <c r="I47" s="126"/>
      <c r="J47" s="33"/>
    </row>
    <row r="48" spans="1:10" x14ac:dyDescent="0.25">
      <c r="A48" s="44"/>
      <c r="B48" s="32"/>
      <c r="C48" s="32"/>
      <c r="D48" s="25"/>
      <c r="E48" s="108"/>
      <c r="F48" s="108"/>
      <c r="G48" s="122"/>
      <c r="H48" s="122"/>
      <c r="I48" s="25"/>
      <c r="J48" s="45" t="s">
        <v>231</v>
      </c>
    </row>
    <row r="49" spans="1:10" x14ac:dyDescent="0.25">
      <c r="A49" s="44"/>
      <c r="B49" s="32"/>
      <c r="C49" s="32"/>
      <c r="D49" s="25"/>
      <c r="E49" s="108"/>
      <c r="F49" s="108"/>
      <c r="G49" s="122"/>
      <c r="H49" s="122"/>
      <c r="I49" s="25"/>
      <c r="J49" s="45" t="s">
        <v>232</v>
      </c>
    </row>
    <row r="50" spans="1:10" ht="14.45" customHeight="1" x14ac:dyDescent="0.25">
      <c r="A50" s="101" t="s">
        <v>210</v>
      </c>
      <c r="B50" s="102"/>
      <c r="C50" s="118" t="s">
        <v>232</v>
      </c>
      <c r="D50" s="119"/>
      <c r="E50" s="120" t="s">
        <v>233</v>
      </c>
      <c r="F50" s="121"/>
      <c r="G50" s="109"/>
      <c r="H50" s="110"/>
      <c r="I50" s="110"/>
      <c r="J50" s="111"/>
    </row>
    <row r="51" spans="1:10" x14ac:dyDescent="0.25">
      <c r="A51" s="44"/>
      <c r="B51" s="32"/>
      <c r="C51" s="122"/>
      <c r="D51" s="122"/>
      <c r="E51" s="108"/>
      <c r="F51" s="108"/>
      <c r="G51" s="123" t="s">
        <v>234</v>
      </c>
      <c r="H51" s="123"/>
      <c r="I51" s="123"/>
      <c r="J51" s="16"/>
    </row>
    <row r="52" spans="1:10" ht="13.9" customHeight="1" x14ac:dyDescent="0.25">
      <c r="A52" s="101" t="s">
        <v>211</v>
      </c>
      <c r="B52" s="102"/>
      <c r="C52" s="109" t="s">
        <v>294</v>
      </c>
      <c r="D52" s="110"/>
      <c r="E52" s="110"/>
      <c r="F52" s="110"/>
      <c r="G52" s="110"/>
      <c r="H52" s="110"/>
      <c r="I52" s="110"/>
      <c r="J52" s="111"/>
    </row>
    <row r="53" spans="1:10" x14ac:dyDescent="0.25">
      <c r="A53" s="24"/>
      <c r="B53" s="25"/>
      <c r="C53" s="112" t="s">
        <v>212</v>
      </c>
      <c r="D53" s="112"/>
      <c r="E53" s="112"/>
      <c r="F53" s="112"/>
      <c r="G53" s="112"/>
      <c r="H53" s="112"/>
      <c r="I53" s="112"/>
      <c r="J53" s="27"/>
    </row>
    <row r="54" spans="1:10" x14ac:dyDescent="0.25">
      <c r="A54" s="101" t="s">
        <v>213</v>
      </c>
      <c r="B54" s="102"/>
      <c r="C54" s="113" t="s">
        <v>295</v>
      </c>
      <c r="D54" s="114"/>
      <c r="E54" s="115"/>
      <c r="F54" s="108"/>
      <c r="G54" s="108"/>
      <c r="H54" s="116"/>
      <c r="I54" s="116"/>
      <c r="J54" s="117"/>
    </row>
    <row r="55" spans="1:10" x14ac:dyDescent="0.25">
      <c r="A55" s="24"/>
      <c r="B55" s="25"/>
      <c r="C55" s="32"/>
      <c r="D55" s="25"/>
      <c r="E55" s="108"/>
      <c r="F55" s="108"/>
      <c r="G55" s="108"/>
      <c r="H55" s="108"/>
      <c r="I55" s="25"/>
      <c r="J55" s="27"/>
    </row>
    <row r="56" spans="1:10" ht="14.45" customHeight="1" x14ac:dyDescent="0.25">
      <c r="A56" s="101" t="s">
        <v>205</v>
      </c>
      <c r="B56" s="102"/>
      <c r="C56" s="103" t="s">
        <v>296</v>
      </c>
      <c r="D56" s="104"/>
      <c r="E56" s="104"/>
      <c r="F56" s="104"/>
      <c r="G56" s="104"/>
      <c r="H56" s="104"/>
      <c r="I56" s="104"/>
      <c r="J56" s="105"/>
    </row>
    <row r="57" spans="1:10" x14ac:dyDescent="0.25">
      <c r="A57" s="24"/>
      <c r="B57" s="25"/>
      <c r="C57" s="25"/>
      <c r="D57" s="25"/>
      <c r="E57" s="108"/>
      <c r="F57" s="108"/>
      <c r="G57" s="108"/>
      <c r="H57" s="108"/>
      <c r="I57" s="25"/>
      <c r="J57" s="27"/>
    </row>
    <row r="58" spans="1:10" x14ac:dyDescent="0.25">
      <c r="A58" s="101" t="s">
        <v>235</v>
      </c>
      <c r="B58" s="102"/>
      <c r="C58" s="103" t="s">
        <v>297</v>
      </c>
      <c r="D58" s="104"/>
      <c r="E58" s="104"/>
      <c r="F58" s="104"/>
      <c r="G58" s="104"/>
      <c r="H58" s="104"/>
      <c r="I58" s="104"/>
      <c r="J58" s="105"/>
    </row>
    <row r="59" spans="1:10" ht="14.45" customHeight="1" x14ac:dyDescent="0.25">
      <c r="A59" s="24"/>
      <c r="B59" s="25"/>
      <c r="C59" s="106" t="s">
        <v>236</v>
      </c>
      <c r="D59" s="106"/>
      <c r="E59" s="106"/>
      <c r="F59" s="106"/>
      <c r="G59" s="25"/>
      <c r="H59" s="25"/>
      <c r="I59" s="25"/>
      <c r="J59" s="27"/>
    </row>
    <row r="60" spans="1:10" x14ac:dyDescent="0.25">
      <c r="A60" s="101" t="s">
        <v>237</v>
      </c>
      <c r="B60" s="102"/>
      <c r="C60" s="103" t="s">
        <v>298</v>
      </c>
      <c r="D60" s="104"/>
      <c r="E60" s="104"/>
      <c r="F60" s="104"/>
      <c r="G60" s="104"/>
      <c r="H60" s="104"/>
      <c r="I60" s="104"/>
      <c r="J60" s="105"/>
    </row>
    <row r="61" spans="1:10" ht="14.45" customHeight="1" x14ac:dyDescent="0.25">
      <c r="A61" s="46"/>
      <c r="B61" s="47"/>
      <c r="C61" s="107" t="s">
        <v>238</v>
      </c>
      <c r="D61" s="107"/>
      <c r="E61" s="107"/>
      <c r="F61" s="107"/>
      <c r="G61" s="107"/>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8" zoomScale="110" zoomScaleNormal="100" workbookViewId="0">
      <selection activeCell="I59" sqref="I59"/>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63" t="s">
        <v>1</v>
      </c>
      <c r="B1" s="164"/>
      <c r="C1" s="164"/>
      <c r="D1" s="164"/>
      <c r="E1" s="164"/>
      <c r="F1" s="164"/>
      <c r="G1" s="164"/>
      <c r="H1" s="164"/>
    </row>
    <row r="2" spans="1:9" x14ac:dyDescent="0.2">
      <c r="A2" s="165" t="s">
        <v>300</v>
      </c>
      <c r="B2" s="166"/>
      <c r="C2" s="166"/>
      <c r="D2" s="166"/>
      <c r="E2" s="166"/>
      <c r="F2" s="166"/>
      <c r="G2" s="166"/>
      <c r="H2" s="166"/>
    </row>
    <row r="3" spans="1:9" x14ac:dyDescent="0.2">
      <c r="A3" s="167" t="s">
        <v>10</v>
      </c>
      <c r="B3" s="168"/>
      <c r="C3" s="168"/>
      <c r="D3" s="168"/>
      <c r="E3" s="168"/>
      <c r="F3" s="168"/>
      <c r="G3" s="168"/>
      <c r="H3" s="168"/>
      <c r="I3" s="169"/>
    </row>
    <row r="4" spans="1:9" ht="12.75" customHeight="1" x14ac:dyDescent="0.2">
      <c r="A4" s="170" t="s">
        <v>299</v>
      </c>
      <c r="B4" s="171"/>
      <c r="C4" s="171"/>
      <c r="D4" s="171"/>
      <c r="E4" s="171"/>
      <c r="F4" s="171"/>
      <c r="G4" s="171"/>
      <c r="H4" s="171"/>
      <c r="I4" s="172"/>
    </row>
    <row r="5" spans="1:9" ht="45.75" thickBot="1" x14ac:dyDescent="0.25">
      <c r="A5" s="173" t="s">
        <v>2</v>
      </c>
      <c r="B5" s="174"/>
      <c r="C5" s="174"/>
      <c r="D5" s="174"/>
      <c r="E5" s="174"/>
      <c r="F5" s="175"/>
      <c r="G5" s="55" t="s">
        <v>3</v>
      </c>
      <c r="H5" s="56" t="s">
        <v>194</v>
      </c>
      <c r="I5" s="57" t="s">
        <v>191</v>
      </c>
    </row>
    <row r="6" spans="1:9" x14ac:dyDescent="0.2">
      <c r="A6" s="160">
        <v>1</v>
      </c>
      <c r="B6" s="161"/>
      <c r="C6" s="161"/>
      <c r="D6" s="161"/>
      <c r="E6" s="161"/>
      <c r="F6" s="162"/>
      <c r="G6" s="58">
        <v>2</v>
      </c>
      <c r="H6" s="59">
        <v>3</v>
      </c>
      <c r="I6" s="59">
        <v>4</v>
      </c>
    </row>
    <row r="7" spans="1:9" x14ac:dyDescent="0.2">
      <c r="A7" s="177"/>
      <c r="B7" s="177"/>
      <c r="C7" s="177"/>
      <c r="D7" s="177"/>
      <c r="E7" s="177"/>
      <c r="F7" s="177"/>
      <c r="G7" s="177"/>
      <c r="H7" s="177"/>
      <c r="I7" s="178"/>
    </row>
    <row r="8" spans="1:9" x14ac:dyDescent="0.2">
      <c r="A8" s="179" t="s">
        <v>12</v>
      </c>
      <c r="B8" s="180"/>
      <c r="C8" s="180"/>
      <c r="D8" s="180"/>
      <c r="E8" s="180"/>
      <c r="F8" s="180"/>
      <c r="G8" s="180"/>
      <c r="H8" s="180"/>
      <c r="I8" s="180"/>
    </row>
    <row r="9" spans="1:9" ht="28.5" customHeight="1" x14ac:dyDescent="0.2">
      <c r="A9" s="181" t="s">
        <v>19</v>
      </c>
      <c r="B9" s="181"/>
      <c r="C9" s="181"/>
      <c r="D9" s="181"/>
      <c r="E9" s="181"/>
      <c r="F9" s="181"/>
      <c r="G9" s="60">
        <v>1</v>
      </c>
      <c r="H9" s="61">
        <f>H10+H11+H12</f>
        <v>336245059</v>
      </c>
      <c r="I9" s="61">
        <f>I10+I11+I12</f>
        <v>356462121</v>
      </c>
    </row>
    <row r="10" spans="1:9" x14ac:dyDescent="0.2">
      <c r="A10" s="182" t="s">
        <v>20</v>
      </c>
      <c r="B10" s="182"/>
      <c r="C10" s="182"/>
      <c r="D10" s="182"/>
      <c r="E10" s="182"/>
      <c r="F10" s="182"/>
      <c r="G10" s="62">
        <v>2</v>
      </c>
      <c r="H10" s="63">
        <v>20850460</v>
      </c>
      <c r="I10" s="63">
        <v>39649653</v>
      </c>
    </row>
    <row r="11" spans="1:9" x14ac:dyDescent="0.2">
      <c r="A11" s="182" t="s">
        <v>241</v>
      </c>
      <c r="B11" s="182"/>
      <c r="C11" s="182"/>
      <c r="D11" s="182"/>
      <c r="E11" s="182"/>
      <c r="F11" s="182"/>
      <c r="G11" s="62">
        <v>3</v>
      </c>
      <c r="H11" s="63">
        <v>292491011</v>
      </c>
      <c r="I11" s="63">
        <v>288110185</v>
      </c>
    </row>
    <row r="12" spans="1:9" x14ac:dyDescent="0.2">
      <c r="A12" s="183" t="s">
        <v>21</v>
      </c>
      <c r="B12" s="183"/>
      <c r="C12" s="183"/>
      <c r="D12" s="183"/>
      <c r="E12" s="183"/>
      <c r="F12" s="183"/>
      <c r="G12" s="62">
        <v>4</v>
      </c>
      <c r="H12" s="63">
        <v>22903588</v>
      </c>
      <c r="I12" s="63">
        <v>28702283</v>
      </c>
    </row>
    <row r="13" spans="1:9" x14ac:dyDescent="0.2">
      <c r="A13" s="176" t="s">
        <v>22</v>
      </c>
      <c r="B13" s="176"/>
      <c r="C13" s="176"/>
      <c r="D13" s="176"/>
      <c r="E13" s="176"/>
      <c r="F13" s="176"/>
      <c r="G13" s="60">
        <v>5</v>
      </c>
      <c r="H13" s="61">
        <f>H14+H15+H16+H17</f>
        <v>0</v>
      </c>
      <c r="I13" s="61">
        <f>I14+I15+I16+I17</f>
        <v>0</v>
      </c>
    </row>
    <row r="14" spans="1:9" x14ac:dyDescent="0.2">
      <c r="A14" s="184" t="s">
        <v>23</v>
      </c>
      <c r="B14" s="184"/>
      <c r="C14" s="184"/>
      <c r="D14" s="184"/>
      <c r="E14" s="184"/>
      <c r="F14" s="184"/>
      <c r="G14" s="62">
        <v>6</v>
      </c>
      <c r="H14" s="63">
        <v>0</v>
      </c>
      <c r="I14" s="63">
        <v>0</v>
      </c>
    </row>
    <row r="15" spans="1:9" x14ac:dyDescent="0.2">
      <c r="A15" s="184" t="s">
        <v>24</v>
      </c>
      <c r="B15" s="184"/>
      <c r="C15" s="184"/>
      <c r="D15" s="184"/>
      <c r="E15" s="184"/>
      <c r="F15" s="184"/>
      <c r="G15" s="62">
        <v>7</v>
      </c>
      <c r="H15" s="63">
        <v>0</v>
      </c>
      <c r="I15" s="63">
        <v>0</v>
      </c>
    </row>
    <row r="16" spans="1:9" x14ac:dyDescent="0.2">
      <c r="A16" s="184" t="s">
        <v>25</v>
      </c>
      <c r="B16" s="184"/>
      <c r="C16" s="184"/>
      <c r="D16" s="184"/>
      <c r="E16" s="184"/>
      <c r="F16" s="184"/>
      <c r="G16" s="62">
        <v>8</v>
      </c>
      <c r="H16" s="63">
        <v>0</v>
      </c>
      <c r="I16" s="63">
        <v>0</v>
      </c>
    </row>
    <row r="17" spans="1:9" x14ac:dyDescent="0.2">
      <c r="A17" s="184" t="s">
        <v>26</v>
      </c>
      <c r="B17" s="184"/>
      <c r="C17" s="184"/>
      <c r="D17" s="184"/>
      <c r="E17" s="184"/>
      <c r="F17" s="184"/>
      <c r="G17" s="62">
        <v>9</v>
      </c>
      <c r="H17" s="63">
        <v>0</v>
      </c>
      <c r="I17" s="63">
        <v>0</v>
      </c>
    </row>
    <row r="18" spans="1:9" ht="25.9" customHeight="1" x14ac:dyDescent="0.2">
      <c r="A18" s="176" t="s">
        <v>27</v>
      </c>
      <c r="B18" s="176"/>
      <c r="C18" s="176"/>
      <c r="D18" s="176"/>
      <c r="E18" s="176"/>
      <c r="F18" s="176"/>
      <c r="G18" s="60">
        <v>10</v>
      </c>
      <c r="H18" s="61">
        <f>H19+H20+H21</f>
        <v>1521490</v>
      </c>
      <c r="I18" s="61">
        <f>I19+I20+I21</f>
        <v>0</v>
      </c>
    </row>
    <row r="19" spans="1:9" x14ac:dyDescent="0.2">
      <c r="A19" s="184" t="s">
        <v>24</v>
      </c>
      <c r="B19" s="184"/>
      <c r="C19" s="184"/>
      <c r="D19" s="184"/>
      <c r="E19" s="184"/>
      <c r="F19" s="184"/>
      <c r="G19" s="62">
        <v>11</v>
      </c>
      <c r="H19" s="63">
        <v>275386</v>
      </c>
      <c r="I19" s="63">
        <v>0</v>
      </c>
    </row>
    <row r="20" spans="1:9" x14ac:dyDescent="0.2">
      <c r="A20" s="184" t="s">
        <v>25</v>
      </c>
      <c r="B20" s="184"/>
      <c r="C20" s="184"/>
      <c r="D20" s="184"/>
      <c r="E20" s="184"/>
      <c r="F20" s="184"/>
      <c r="G20" s="62">
        <v>12</v>
      </c>
      <c r="H20" s="63">
        <v>1246104</v>
      </c>
      <c r="I20" s="63">
        <v>0</v>
      </c>
    </row>
    <row r="21" spans="1:9" x14ac:dyDescent="0.2">
      <c r="A21" s="184" t="s">
        <v>26</v>
      </c>
      <c r="B21" s="184"/>
      <c r="C21" s="184"/>
      <c r="D21" s="184"/>
      <c r="E21" s="184"/>
      <c r="F21" s="184"/>
      <c r="G21" s="62">
        <v>13</v>
      </c>
      <c r="H21" s="63">
        <v>0</v>
      </c>
      <c r="I21" s="63">
        <v>0</v>
      </c>
    </row>
    <row r="22" spans="1:9" x14ac:dyDescent="0.2">
      <c r="A22" s="176" t="s">
        <v>28</v>
      </c>
      <c r="B22" s="176"/>
      <c r="C22" s="176"/>
      <c r="D22" s="176"/>
      <c r="E22" s="176"/>
      <c r="F22" s="176"/>
      <c r="G22" s="60">
        <v>14</v>
      </c>
      <c r="H22" s="61">
        <f>H23+H24</f>
        <v>0</v>
      </c>
      <c r="I22" s="61">
        <f>I23+I24</f>
        <v>0</v>
      </c>
    </row>
    <row r="23" spans="1:9" x14ac:dyDescent="0.2">
      <c r="A23" s="184" t="s">
        <v>25</v>
      </c>
      <c r="B23" s="184"/>
      <c r="C23" s="184"/>
      <c r="D23" s="184"/>
      <c r="E23" s="184"/>
      <c r="F23" s="184"/>
      <c r="G23" s="62">
        <v>15</v>
      </c>
      <c r="H23" s="63">
        <v>0</v>
      </c>
      <c r="I23" s="63">
        <v>0</v>
      </c>
    </row>
    <row r="24" spans="1:9" x14ac:dyDescent="0.2">
      <c r="A24" s="184" t="s">
        <v>26</v>
      </c>
      <c r="B24" s="184"/>
      <c r="C24" s="184"/>
      <c r="D24" s="184"/>
      <c r="E24" s="184"/>
      <c r="F24" s="184"/>
      <c r="G24" s="62">
        <v>16</v>
      </c>
      <c r="H24" s="63">
        <v>0</v>
      </c>
      <c r="I24" s="63">
        <v>0</v>
      </c>
    </row>
    <row r="25" spans="1:9" ht="25.9" customHeight="1" x14ac:dyDescent="0.2">
      <c r="A25" s="176" t="s">
        <v>29</v>
      </c>
      <c r="B25" s="176"/>
      <c r="C25" s="176"/>
      <c r="D25" s="176"/>
      <c r="E25" s="176"/>
      <c r="F25" s="176"/>
      <c r="G25" s="60">
        <v>17</v>
      </c>
      <c r="H25" s="61">
        <f>H26+H27+H28</f>
        <v>232046885</v>
      </c>
      <c r="I25" s="61">
        <f>I26+I27+I28</f>
        <v>216911256</v>
      </c>
    </row>
    <row r="26" spans="1:9" x14ac:dyDescent="0.2">
      <c r="A26" s="184" t="s">
        <v>24</v>
      </c>
      <c r="B26" s="184"/>
      <c r="C26" s="184"/>
      <c r="D26" s="184"/>
      <c r="E26" s="184"/>
      <c r="F26" s="184"/>
      <c r="G26" s="62">
        <v>18</v>
      </c>
      <c r="H26" s="63">
        <v>2240774</v>
      </c>
      <c r="I26" s="63">
        <v>141000</v>
      </c>
    </row>
    <row r="27" spans="1:9" x14ac:dyDescent="0.2">
      <c r="A27" s="184" t="s">
        <v>25</v>
      </c>
      <c r="B27" s="184"/>
      <c r="C27" s="184"/>
      <c r="D27" s="184"/>
      <c r="E27" s="184"/>
      <c r="F27" s="184"/>
      <c r="G27" s="62">
        <v>19</v>
      </c>
      <c r="H27" s="63">
        <v>229000989</v>
      </c>
      <c r="I27" s="63">
        <v>216028745</v>
      </c>
    </row>
    <row r="28" spans="1:9" x14ac:dyDescent="0.2">
      <c r="A28" s="184" t="s">
        <v>26</v>
      </c>
      <c r="B28" s="184"/>
      <c r="C28" s="184"/>
      <c r="D28" s="184"/>
      <c r="E28" s="184"/>
      <c r="F28" s="184"/>
      <c r="G28" s="62">
        <v>20</v>
      </c>
      <c r="H28" s="63">
        <v>805122</v>
      </c>
      <c r="I28" s="63">
        <v>741511</v>
      </c>
    </row>
    <row r="29" spans="1:9" x14ac:dyDescent="0.2">
      <c r="A29" s="176" t="s">
        <v>30</v>
      </c>
      <c r="B29" s="176"/>
      <c r="C29" s="176"/>
      <c r="D29" s="176"/>
      <c r="E29" s="176"/>
      <c r="F29" s="176"/>
      <c r="G29" s="60">
        <v>21</v>
      </c>
      <c r="H29" s="61">
        <f>H30+H31</f>
        <v>919058604</v>
      </c>
      <c r="I29" s="61">
        <f>I30+I31</f>
        <v>970303010</v>
      </c>
    </row>
    <row r="30" spans="1:9" x14ac:dyDescent="0.2">
      <c r="A30" s="184" t="s">
        <v>25</v>
      </c>
      <c r="B30" s="184"/>
      <c r="C30" s="184"/>
      <c r="D30" s="184"/>
      <c r="E30" s="184"/>
      <c r="F30" s="184"/>
      <c r="G30" s="62">
        <v>22</v>
      </c>
      <c r="H30" s="63">
        <v>0</v>
      </c>
      <c r="I30" s="63">
        <v>15425962</v>
      </c>
    </row>
    <row r="31" spans="1:9" x14ac:dyDescent="0.2">
      <c r="A31" s="184" t="s">
        <v>26</v>
      </c>
      <c r="B31" s="184"/>
      <c r="C31" s="184"/>
      <c r="D31" s="184"/>
      <c r="E31" s="184"/>
      <c r="F31" s="184"/>
      <c r="G31" s="62">
        <v>23</v>
      </c>
      <c r="H31" s="63">
        <v>919058604</v>
      </c>
      <c r="I31" s="63">
        <v>954877048</v>
      </c>
    </row>
    <row r="32" spans="1:9" x14ac:dyDescent="0.2">
      <c r="A32" s="184" t="s">
        <v>31</v>
      </c>
      <c r="B32" s="184"/>
      <c r="C32" s="184"/>
      <c r="D32" s="184"/>
      <c r="E32" s="184"/>
      <c r="F32" s="184"/>
      <c r="G32" s="62">
        <v>24</v>
      </c>
      <c r="H32" s="63">
        <v>0</v>
      </c>
      <c r="I32" s="63">
        <v>0</v>
      </c>
    </row>
    <row r="33" spans="1:9" ht="28.9" customHeight="1" x14ac:dyDescent="0.2">
      <c r="A33" s="184" t="s">
        <v>32</v>
      </c>
      <c r="B33" s="184"/>
      <c r="C33" s="184"/>
      <c r="D33" s="184"/>
      <c r="E33" s="184"/>
      <c r="F33" s="184"/>
      <c r="G33" s="62">
        <v>25</v>
      </c>
      <c r="H33" s="63">
        <v>0</v>
      </c>
      <c r="I33" s="63">
        <v>0</v>
      </c>
    </row>
    <row r="34" spans="1:9" x14ac:dyDescent="0.2">
      <c r="A34" s="184" t="s">
        <v>33</v>
      </c>
      <c r="B34" s="184"/>
      <c r="C34" s="184"/>
      <c r="D34" s="184"/>
      <c r="E34" s="184"/>
      <c r="F34" s="184"/>
      <c r="G34" s="62">
        <v>26</v>
      </c>
      <c r="H34" s="63">
        <v>0</v>
      </c>
      <c r="I34" s="63">
        <v>0</v>
      </c>
    </row>
    <row r="35" spans="1:9" x14ac:dyDescent="0.2">
      <c r="A35" s="184" t="s">
        <v>34</v>
      </c>
      <c r="B35" s="184"/>
      <c r="C35" s="184"/>
      <c r="D35" s="184"/>
      <c r="E35" s="184"/>
      <c r="F35" s="184"/>
      <c r="G35" s="62">
        <v>27</v>
      </c>
      <c r="H35" s="63">
        <v>21935847</v>
      </c>
      <c r="I35" s="63">
        <v>22944127</v>
      </c>
    </row>
    <row r="36" spans="1:9" x14ac:dyDescent="0.2">
      <c r="A36" s="184" t="s">
        <v>35</v>
      </c>
      <c r="B36" s="184"/>
      <c r="C36" s="184"/>
      <c r="D36" s="184"/>
      <c r="E36" s="184"/>
      <c r="F36" s="184"/>
      <c r="G36" s="62">
        <v>28</v>
      </c>
      <c r="H36" s="63">
        <v>14575159</v>
      </c>
      <c r="I36" s="63">
        <v>19092017</v>
      </c>
    </row>
    <row r="37" spans="1:9" x14ac:dyDescent="0.2">
      <c r="A37" s="184" t="s">
        <v>36</v>
      </c>
      <c r="B37" s="184"/>
      <c r="C37" s="184"/>
      <c r="D37" s="184"/>
      <c r="E37" s="184"/>
      <c r="F37" s="184"/>
      <c r="G37" s="62">
        <v>29</v>
      </c>
      <c r="H37" s="63">
        <v>1464236</v>
      </c>
      <c r="I37" s="63">
        <v>2477398</v>
      </c>
    </row>
    <row r="38" spans="1:9" x14ac:dyDescent="0.2">
      <c r="A38" s="184" t="s">
        <v>37</v>
      </c>
      <c r="B38" s="184"/>
      <c r="C38" s="184"/>
      <c r="D38" s="184"/>
      <c r="E38" s="184"/>
      <c r="F38" s="184"/>
      <c r="G38" s="62">
        <v>30</v>
      </c>
      <c r="H38" s="63">
        <v>8272899</v>
      </c>
      <c r="I38" s="63">
        <v>8978015</v>
      </c>
    </row>
    <row r="39" spans="1:9" ht="27.6" customHeight="1" x14ac:dyDescent="0.2">
      <c r="A39" s="184" t="s">
        <v>38</v>
      </c>
      <c r="B39" s="184"/>
      <c r="C39" s="184"/>
      <c r="D39" s="184"/>
      <c r="E39" s="184"/>
      <c r="F39" s="184"/>
      <c r="G39" s="62">
        <v>31</v>
      </c>
      <c r="H39" s="63">
        <v>0</v>
      </c>
      <c r="I39" s="63">
        <v>0</v>
      </c>
    </row>
    <row r="40" spans="1:9" x14ac:dyDescent="0.2">
      <c r="A40" s="186" t="s">
        <v>39</v>
      </c>
      <c r="B40" s="186"/>
      <c r="C40" s="186"/>
      <c r="D40" s="186"/>
      <c r="E40" s="186"/>
      <c r="F40" s="186"/>
      <c r="G40" s="60">
        <v>32</v>
      </c>
      <c r="H40" s="64">
        <f>H9+H13+H18+H22+H25+H29+H32+H33+H34+H35+H36+H37+H38+H39</f>
        <v>1535120179</v>
      </c>
      <c r="I40" s="64">
        <f>I9+I13+I18+I22+I25+I29+I32+I33+I34+I35+I36+I37+I38+I39</f>
        <v>1597167944</v>
      </c>
    </row>
    <row r="41" spans="1:9" x14ac:dyDescent="0.2">
      <c r="A41" s="179" t="s">
        <v>13</v>
      </c>
      <c r="B41" s="180"/>
      <c r="C41" s="180"/>
      <c r="D41" s="180"/>
      <c r="E41" s="180"/>
      <c r="F41" s="180"/>
      <c r="G41" s="180"/>
      <c r="H41" s="180"/>
      <c r="I41" s="180"/>
    </row>
    <row r="42" spans="1:9" x14ac:dyDescent="0.2">
      <c r="A42" s="176" t="s">
        <v>40</v>
      </c>
      <c r="B42" s="185"/>
      <c r="C42" s="185"/>
      <c r="D42" s="185"/>
      <c r="E42" s="185"/>
      <c r="F42" s="185"/>
      <c r="G42" s="60">
        <v>33</v>
      </c>
      <c r="H42" s="61">
        <f>H43+H44+H45+H46+H47</f>
        <v>0</v>
      </c>
      <c r="I42" s="61">
        <f>I43+I44+I45+I46+I47</f>
        <v>0</v>
      </c>
    </row>
    <row r="43" spans="1:9" x14ac:dyDescent="0.2">
      <c r="A43" s="184" t="s">
        <v>41</v>
      </c>
      <c r="B43" s="184"/>
      <c r="C43" s="184"/>
      <c r="D43" s="184"/>
      <c r="E43" s="184"/>
      <c r="F43" s="184"/>
      <c r="G43" s="62">
        <v>34</v>
      </c>
      <c r="H43" s="63">
        <v>0</v>
      </c>
      <c r="I43" s="63">
        <v>0</v>
      </c>
    </row>
    <row r="44" spans="1:9" x14ac:dyDescent="0.2">
      <c r="A44" s="184" t="s">
        <v>42</v>
      </c>
      <c r="B44" s="184"/>
      <c r="C44" s="184"/>
      <c r="D44" s="184"/>
      <c r="E44" s="184"/>
      <c r="F44" s="184"/>
      <c r="G44" s="62">
        <v>35</v>
      </c>
      <c r="H44" s="63">
        <v>0</v>
      </c>
      <c r="I44" s="63">
        <v>0</v>
      </c>
    </row>
    <row r="45" spans="1:9" x14ac:dyDescent="0.2">
      <c r="A45" s="184" t="s">
        <v>43</v>
      </c>
      <c r="B45" s="184"/>
      <c r="C45" s="184"/>
      <c r="D45" s="184"/>
      <c r="E45" s="184"/>
      <c r="F45" s="184"/>
      <c r="G45" s="62">
        <v>36</v>
      </c>
      <c r="H45" s="63">
        <v>0</v>
      </c>
      <c r="I45" s="63">
        <v>0</v>
      </c>
    </row>
    <row r="46" spans="1:9" x14ac:dyDescent="0.2">
      <c r="A46" s="184" t="s">
        <v>44</v>
      </c>
      <c r="B46" s="184"/>
      <c r="C46" s="184"/>
      <c r="D46" s="184"/>
      <c r="E46" s="184"/>
      <c r="F46" s="184"/>
      <c r="G46" s="62">
        <v>37</v>
      </c>
      <c r="H46" s="63">
        <v>0</v>
      </c>
      <c r="I46" s="63">
        <v>0</v>
      </c>
    </row>
    <row r="47" spans="1:9" x14ac:dyDescent="0.2">
      <c r="A47" s="184" t="s">
        <v>45</v>
      </c>
      <c r="B47" s="184"/>
      <c r="C47" s="184"/>
      <c r="D47" s="184"/>
      <c r="E47" s="184"/>
      <c r="F47" s="184"/>
      <c r="G47" s="62">
        <v>38</v>
      </c>
      <c r="H47" s="63">
        <v>0</v>
      </c>
      <c r="I47" s="63">
        <v>0</v>
      </c>
    </row>
    <row r="48" spans="1:9" ht="27.6" customHeight="1" x14ac:dyDescent="0.2">
      <c r="A48" s="176" t="s">
        <v>46</v>
      </c>
      <c r="B48" s="185"/>
      <c r="C48" s="185"/>
      <c r="D48" s="185"/>
      <c r="E48" s="185"/>
      <c r="F48" s="185"/>
      <c r="G48" s="60">
        <v>39</v>
      </c>
      <c r="H48" s="61">
        <f>H49+H50+H51</f>
        <v>0</v>
      </c>
      <c r="I48" s="61">
        <f>I49+I50+I51</f>
        <v>0</v>
      </c>
    </row>
    <row r="49" spans="1:9" x14ac:dyDescent="0.2">
      <c r="A49" s="184" t="s">
        <v>43</v>
      </c>
      <c r="B49" s="184"/>
      <c r="C49" s="184"/>
      <c r="D49" s="184"/>
      <c r="E49" s="184"/>
      <c r="F49" s="184"/>
      <c r="G49" s="62">
        <v>40</v>
      </c>
      <c r="H49" s="63">
        <v>0</v>
      </c>
      <c r="I49" s="63">
        <v>0</v>
      </c>
    </row>
    <row r="50" spans="1:9" x14ac:dyDescent="0.2">
      <c r="A50" s="184" t="s">
        <v>44</v>
      </c>
      <c r="B50" s="184"/>
      <c r="C50" s="184"/>
      <c r="D50" s="184"/>
      <c r="E50" s="184"/>
      <c r="F50" s="184"/>
      <c r="G50" s="62">
        <v>41</v>
      </c>
      <c r="H50" s="63">
        <v>0</v>
      </c>
      <c r="I50" s="63">
        <v>0</v>
      </c>
    </row>
    <row r="51" spans="1:9" x14ac:dyDescent="0.2">
      <c r="A51" s="184" t="s">
        <v>45</v>
      </c>
      <c r="B51" s="184"/>
      <c r="C51" s="184"/>
      <c r="D51" s="184"/>
      <c r="E51" s="184"/>
      <c r="F51" s="184"/>
      <c r="G51" s="62">
        <v>42</v>
      </c>
      <c r="H51" s="63">
        <v>0</v>
      </c>
      <c r="I51" s="63">
        <v>0</v>
      </c>
    </row>
    <row r="52" spans="1:9" x14ac:dyDescent="0.2">
      <c r="A52" s="176" t="s">
        <v>47</v>
      </c>
      <c r="B52" s="185"/>
      <c r="C52" s="185"/>
      <c r="D52" s="185"/>
      <c r="E52" s="185"/>
      <c r="F52" s="185"/>
      <c r="G52" s="60">
        <v>43</v>
      </c>
      <c r="H52" s="61">
        <f>H53+H54+H55</f>
        <v>1342362127</v>
      </c>
      <c r="I52" s="61">
        <f>I53+I54+I55</f>
        <v>1413639834</v>
      </c>
    </row>
    <row r="53" spans="1:9" x14ac:dyDescent="0.2">
      <c r="A53" s="184" t="s">
        <v>43</v>
      </c>
      <c r="B53" s="184"/>
      <c r="C53" s="184"/>
      <c r="D53" s="184"/>
      <c r="E53" s="184"/>
      <c r="F53" s="184"/>
      <c r="G53" s="62">
        <v>44</v>
      </c>
      <c r="H53" s="63">
        <v>1340633316</v>
      </c>
      <c r="I53" s="63">
        <v>1410994411</v>
      </c>
    </row>
    <row r="54" spans="1:9" x14ac:dyDescent="0.2">
      <c r="A54" s="184" t="s">
        <v>44</v>
      </c>
      <c r="B54" s="184"/>
      <c r="C54" s="184"/>
      <c r="D54" s="184"/>
      <c r="E54" s="184"/>
      <c r="F54" s="184"/>
      <c r="G54" s="62">
        <v>45</v>
      </c>
      <c r="H54" s="63">
        <v>0</v>
      </c>
      <c r="I54" s="63">
        <v>0</v>
      </c>
    </row>
    <row r="55" spans="1:9" x14ac:dyDescent="0.2">
      <c r="A55" s="184" t="s">
        <v>45</v>
      </c>
      <c r="B55" s="184"/>
      <c r="C55" s="184"/>
      <c r="D55" s="184"/>
      <c r="E55" s="184"/>
      <c r="F55" s="184"/>
      <c r="G55" s="62">
        <v>46</v>
      </c>
      <c r="H55" s="63">
        <v>1728811</v>
      </c>
      <c r="I55" s="63">
        <v>2645423</v>
      </c>
    </row>
    <row r="56" spans="1:9" x14ac:dyDescent="0.2">
      <c r="A56" s="184" t="s">
        <v>48</v>
      </c>
      <c r="B56" s="184"/>
      <c r="C56" s="184"/>
      <c r="D56" s="184"/>
      <c r="E56" s="184"/>
      <c r="F56" s="184"/>
      <c r="G56" s="62">
        <v>47</v>
      </c>
      <c r="H56" s="63">
        <v>0</v>
      </c>
      <c r="I56" s="63">
        <v>0</v>
      </c>
    </row>
    <row r="57" spans="1:9" ht="24" customHeight="1" x14ac:dyDescent="0.2">
      <c r="A57" s="187" t="s">
        <v>49</v>
      </c>
      <c r="B57" s="187"/>
      <c r="C57" s="187"/>
      <c r="D57" s="187"/>
      <c r="E57" s="187"/>
      <c r="F57" s="187"/>
      <c r="G57" s="62">
        <v>48</v>
      </c>
      <c r="H57" s="63">
        <v>0</v>
      </c>
      <c r="I57" s="63">
        <v>0</v>
      </c>
    </row>
    <row r="58" spans="1:9" x14ac:dyDescent="0.2">
      <c r="A58" s="187" t="s">
        <v>242</v>
      </c>
      <c r="B58" s="187"/>
      <c r="C58" s="187"/>
      <c r="D58" s="187"/>
      <c r="E58" s="187"/>
      <c r="F58" s="187"/>
      <c r="G58" s="62">
        <v>49</v>
      </c>
      <c r="H58" s="63">
        <v>4504792</v>
      </c>
      <c r="I58" s="63">
        <v>4905905</v>
      </c>
    </row>
    <row r="59" spans="1:9" x14ac:dyDescent="0.2">
      <c r="A59" s="187" t="s">
        <v>50</v>
      </c>
      <c r="B59" s="184"/>
      <c r="C59" s="184"/>
      <c r="D59" s="184"/>
      <c r="E59" s="184"/>
      <c r="F59" s="184"/>
      <c r="G59" s="62">
        <v>50</v>
      </c>
      <c r="H59" s="63">
        <v>473673</v>
      </c>
      <c r="I59" s="63">
        <v>1592718</v>
      </c>
    </row>
    <row r="60" spans="1:9" x14ac:dyDescent="0.2">
      <c r="A60" s="187" t="s">
        <v>51</v>
      </c>
      <c r="B60" s="187"/>
      <c r="C60" s="187"/>
      <c r="D60" s="187"/>
      <c r="E60" s="187"/>
      <c r="F60" s="187"/>
      <c r="G60" s="62">
        <v>51</v>
      </c>
      <c r="H60" s="63">
        <v>0</v>
      </c>
      <c r="I60" s="63">
        <v>0</v>
      </c>
    </row>
    <row r="61" spans="1:9" x14ac:dyDescent="0.2">
      <c r="A61" s="187" t="s">
        <v>52</v>
      </c>
      <c r="B61" s="187"/>
      <c r="C61" s="187"/>
      <c r="D61" s="187"/>
      <c r="E61" s="187"/>
      <c r="F61" s="187"/>
      <c r="G61" s="62">
        <v>52</v>
      </c>
      <c r="H61" s="63">
        <v>15470191</v>
      </c>
      <c r="I61" s="63">
        <v>15250613</v>
      </c>
    </row>
    <row r="62" spans="1:9" ht="31.15" customHeight="1" x14ac:dyDescent="0.2">
      <c r="A62" s="187" t="s">
        <v>53</v>
      </c>
      <c r="B62" s="187"/>
      <c r="C62" s="187"/>
      <c r="D62" s="187"/>
      <c r="E62" s="187"/>
      <c r="F62" s="187"/>
      <c r="G62" s="62">
        <v>53</v>
      </c>
      <c r="H62" s="63">
        <v>0</v>
      </c>
      <c r="I62" s="63">
        <v>0</v>
      </c>
    </row>
    <row r="63" spans="1:9" x14ac:dyDescent="0.2">
      <c r="A63" s="186" t="s">
        <v>54</v>
      </c>
      <c r="B63" s="188"/>
      <c r="C63" s="188"/>
      <c r="D63" s="188"/>
      <c r="E63" s="188"/>
      <c r="F63" s="188"/>
      <c r="G63" s="60">
        <v>54</v>
      </c>
      <c r="H63" s="65">
        <f>H42+H48+H52+H56+H57+H58+H59+H60+H61+H62</f>
        <v>1362810783</v>
      </c>
      <c r="I63" s="65">
        <f>I42+I48+I52+I56+I57+I58+I59+I60+I61+I62</f>
        <v>1435389070</v>
      </c>
    </row>
    <row r="64" spans="1:9" x14ac:dyDescent="0.2">
      <c r="A64" s="179" t="s">
        <v>14</v>
      </c>
      <c r="B64" s="189"/>
      <c r="C64" s="189"/>
      <c r="D64" s="189"/>
      <c r="E64" s="189"/>
      <c r="F64" s="189"/>
      <c r="G64" s="189"/>
      <c r="H64" s="189"/>
      <c r="I64" s="189"/>
    </row>
    <row r="65" spans="1:9" x14ac:dyDescent="0.2">
      <c r="A65" s="184" t="s">
        <v>243</v>
      </c>
      <c r="B65" s="184"/>
      <c r="C65" s="184"/>
      <c r="D65" s="184"/>
      <c r="E65" s="184"/>
      <c r="F65" s="184"/>
      <c r="G65" s="62">
        <v>55</v>
      </c>
      <c r="H65" s="63">
        <v>91897200</v>
      </c>
      <c r="I65" s="63">
        <v>91897200</v>
      </c>
    </row>
    <row r="66" spans="1:9" x14ac:dyDescent="0.2">
      <c r="A66" s="184" t="s">
        <v>55</v>
      </c>
      <c r="B66" s="184"/>
      <c r="C66" s="184"/>
      <c r="D66" s="184"/>
      <c r="E66" s="184"/>
      <c r="F66" s="184"/>
      <c r="G66" s="62">
        <v>56</v>
      </c>
      <c r="H66" s="63">
        <v>148620</v>
      </c>
      <c r="I66" s="63">
        <v>148620</v>
      </c>
    </row>
    <row r="67" spans="1:9" x14ac:dyDescent="0.2">
      <c r="A67" s="184" t="s">
        <v>244</v>
      </c>
      <c r="B67" s="184"/>
      <c r="C67" s="184"/>
      <c r="D67" s="184"/>
      <c r="E67" s="184"/>
      <c r="F67" s="184"/>
      <c r="G67" s="62">
        <v>57</v>
      </c>
      <c r="H67" s="63">
        <v>0</v>
      </c>
      <c r="I67" s="63">
        <v>0</v>
      </c>
    </row>
    <row r="68" spans="1:9" x14ac:dyDescent="0.2">
      <c r="A68" s="184" t="s">
        <v>245</v>
      </c>
      <c r="B68" s="184"/>
      <c r="C68" s="184"/>
      <c r="D68" s="184"/>
      <c r="E68" s="184"/>
      <c r="F68" s="184"/>
      <c r="G68" s="62">
        <v>58</v>
      </c>
      <c r="H68" s="63">
        <v>0</v>
      </c>
      <c r="I68" s="63">
        <v>0</v>
      </c>
    </row>
    <row r="69" spans="1:9" x14ac:dyDescent="0.2">
      <c r="A69" s="184" t="s">
        <v>56</v>
      </c>
      <c r="B69" s="184"/>
      <c r="C69" s="184"/>
      <c r="D69" s="184"/>
      <c r="E69" s="184"/>
      <c r="F69" s="184"/>
      <c r="G69" s="62">
        <v>59</v>
      </c>
      <c r="H69" s="63">
        <v>843923</v>
      </c>
      <c r="I69" s="63">
        <v>-16942314</v>
      </c>
    </row>
    <row r="70" spans="1:9" x14ac:dyDescent="0.2">
      <c r="A70" s="184" t="s">
        <v>57</v>
      </c>
      <c r="B70" s="184"/>
      <c r="C70" s="184"/>
      <c r="D70" s="184"/>
      <c r="E70" s="184"/>
      <c r="F70" s="184"/>
      <c r="G70" s="62">
        <v>60</v>
      </c>
      <c r="H70" s="63">
        <v>67093427</v>
      </c>
      <c r="I70" s="63">
        <v>69909803</v>
      </c>
    </row>
    <row r="71" spans="1:9" x14ac:dyDescent="0.2">
      <c r="A71" s="184" t="s">
        <v>58</v>
      </c>
      <c r="B71" s="184"/>
      <c r="C71" s="184"/>
      <c r="D71" s="184"/>
      <c r="E71" s="184"/>
      <c r="F71" s="184"/>
      <c r="G71" s="62">
        <v>61</v>
      </c>
      <c r="H71" s="63">
        <v>0</v>
      </c>
      <c r="I71" s="63">
        <v>0</v>
      </c>
    </row>
    <row r="72" spans="1:9" x14ac:dyDescent="0.2">
      <c r="A72" s="184" t="s">
        <v>59</v>
      </c>
      <c r="B72" s="184"/>
      <c r="C72" s="184"/>
      <c r="D72" s="184"/>
      <c r="E72" s="184"/>
      <c r="F72" s="184"/>
      <c r="G72" s="62">
        <v>62</v>
      </c>
      <c r="H72" s="63">
        <v>15182803</v>
      </c>
      <c r="I72" s="63">
        <v>16102198</v>
      </c>
    </row>
    <row r="73" spans="1:9" x14ac:dyDescent="0.2">
      <c r="A73" s="184" t="s">
        <v>60</v>
      </c>
      <c r="B73" s="184"/>
      <c r="C73" s="184"/>
      <c r="D73" s="184"/>
      <c r="E73" s="184"/>
      <c r="F73" s="184"/>
      <c r="G73" s="62">
        <v>63</v>
      </c>
      <c r="H73" s="63">
        <v>-6592348</v>
      </c>
      <c r="I73" s="63">
        <v>-6592348</v>
      </c>
    </row>
    <row r="74" spans="1:9" x14ac:dyDescent="0.2">
      <c r="A74" s="184" t="s">
        <v>61</v>
      </c>
      <c r="B74" s="184"/>
      <c r="C74" s="184"/>
      <c r="D74" s="184"/>
      <c r="E74" s="184"/>
      <c r="F74" s="184"/>
      <c r="G74" s="62">
        <v>64</v>
      </c>
      <c r="H74" s="63">
        <v>3735771</v>
      </c>
      <c r="I74" s="63">
        <v>7255715</v>
      </c>
    </row>
    <row r="75" spans="1:9" x14ac:dyDescent="0.2">
      <c r="A75" s="184" t="s">
        <v>62</v>
      </c>
      <c r="B75" s="184"/>
      <c r="C75" s="184"/>
      <c r="D75" s="184"/>
      <c r="E75" s="184"/>
      <c r="F75" s="184"/>
      <c r="G75" s="62">
        <v>65</v>
      </c>
      <c r="H75" s="63">
        <v>0</v>
      </c>
      <c r="I75" s="63">
        <v>0</v>
      </c>
    </row>
    <row r="76" spans="1:9" x14ac:dyDescent="0.2">
      <c r="A76" s="184" t="s">
        <v>63</v>
      </c>
      <c r="B76" s="184"/>
      <c r="C76" s="184"/>
      <c r="D76" s="184"/>
      <c r="E76" s="184"/>
      <c r="F76" s="184"/>
      <c r="G76" s="62">
        <v>66</v>
      </c>
      <c r="H76" s="63">
        <v>0</v>
      </c>
      <c r="I76" s="63">
        <v>0</v>
      </c>
    </row>
    <row r="77" spans="1:9" x14ac:dyDescent="0.2">
      <c r="A77" s="186" t="s">
        <v>64</v>
      </c>
      <c r="B77" s="186"/>
      <c r="C77" s="186"/>
      <c r="D77" s="186"/>
      <c r="E77" s="186"/>
      <c r="F77" s="186"/>
      <c r="G77" s="60">
        <v>67</v>
      </c>
      <c r="H77" s="64">
        <f>H65+H66+H67+H68+H69+H70+H71+H72+H73+H74+H75+H76</f>
        <v>172309396</v>
      </c>
      <c r="I77" s="64">
        <f>I65+I66+I67+I68+I69+I70+I71+I72+I73+I74+I75+I76</f>
        <v>161778874</v>
      </c>
    </row>
    <row r="78" spans="1:9" x14ac:dyDescent="0.2">
      <c r="A78" s="186" t="s">
        <v>65</v>
      </c>
      <c r="B78" s="188"/>
      <c r="C78" s="188"/>
      <c r="D78" s="188"/>
      <c r="E78" s="188"/>
      <c r="F78" s="188"/>
      <c r="G78" s="60">
        <v>68</v>
      </c>
      <c r="H78" s="64">
        <f>H63+H77</f>
        <v>1535120179</v>
      </c>
      <c r="I78" s="64">
        <f>I63+I77</f>
        <v>1597167944</v>
      </c>
    </row>
  </sheetData>
  <sheetProtection algorithmName="SHA-512" hashValue="U4GKWegS24/EH7KgjfKkO/2U7qLgbgg++uXHJdn+gZ1sIP3Y8Jfa7AbfLWCMpl+nTSPxYhjdtA3D9YKQMsKsNw==" saltValue="sgfQ4jTRAGyPgJWbcE9cC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23" zoomScaleNormal="100" zoomScaleSheetLayoutView="110" workbookViewId="0">
      <selection activeCell="K74" sqref="K74"/>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191" t="s">
        <v>4</v>
      </c>
      <c r="B1" s="192"/>
      <c r="C1" s="192"/>
      <c r="D1" s="192"/>
      <c r="E1" s="192"/>
      <c r="F1" s="192"/>
      <c r="G1" s="192"/>
      <c r="H1" s="192"/>
    </row>
    <row r="2" spans="1:11" ht="12.75" customHeight="1" x14ac:dyDescent="0.2">
      <c r="A2" s="193" t="s">
        <v>301</v>
      </c>
      <c r="B2" s="194"/>
      <c r="C2" s="194"/>
      <c r="D2" s="194"/>
      <c r="E2" s="194"/>
      <c r="F2" s="194"/>
      <c r="G2" s="194"/>
      <c r="H2" s="194"/>
    </row>
    <row r="3" spans="1:11" x14ac:dyDescent="0.2">
      <c r="A3" s="204" t="s">
        <v>10</v>
      </c>
      <c r="B3" s="205"/>
      <c r="C3" s="205"/>
      <c r="D3" s="205"/>
      <c r="E3" s="205"/>
      <c r="F3" s="205"/>
      <c r="G3" s="205"/>
      <c r="H3" s="205"/>
      <c r="I3" s="205"/>
      <c r="J3" s="206"/>
      <c r="K3" s="206"/>
    </row>
    <row r="4" spans="1:11" x14ac:dyDescent="0.2">
      <c r="A4" s="207" t="s">
        <v>299</v>
      </c>
      <c r="B4" s="208"/>
      <c r="C4" s="208"/>
      <c r="D4" s="208"/>
      <c r="E4" s="208"/>
      <c r="F4" s="208"/>
      <c r="G4" s="208"/>
      <c r="H4" s="208"/>
      <c r="I4" s="208"/>
      <c r="J4" s="209"/>
      <c r="K4" s="209"/>
    </row>
    <row r="5" spans="1:11" x14ac:dyDescent="0.2">
      <c r="A5" s="210" t="s">
        <v>2</v>
      </c>
      <c r="B5" s="211"/>
      <c r="C5" s="211"/>
      <c r="D5" s="211"/>
      <c r="E5" s="211"/>
      <c r="F5" s="211"/>
      <c r="G5" s="210" t="s">
        <v>5</v>
      </c>
      <c r="H5" s="212" t="s">
        <v>195</v>
      </c>
      <c r="I5" s="213"/>
      <c r="J5" s="212" t="s">
        <v>191</v>
      </c>
      <c r="K5" s="213"/>
    </row>
    <row r="6" spans="1:11" x14ac:dyDescent="0.2">
      <c r="A6" s="211"/>
      <c r="B6" s="211"/>
      <c r="C6" s="211"/>
      <c r="D6" s="211"/>
      <c r="E6" s="211"/>
      <c r="F6" s="211"/>
      <c r="G6" s="211"/>
      <c r="H6" s="51" t="s">
        <v>192</v>
      </c>
      <c r="I6" s="51" t="s">
        <v>193</v>
      </c>
      <c r="J6" s="51" t="s">
        <v>192</v>
      </c>
      <c r="K6" s="51" t="s">
        <v>193</v>
      </c>
    </row>
    <row r="7" spans="1:11" x14ac:dyDescent="0.2">
      <c r="A7" s="215">
        <v>1</v>
      </c>
      <c r="B7" s="216"/>
      <c r="C7" s="216"/>
      <c r="D7" s="216"/>
      <c r="E7" s="216"/>
      <c r="F7" s="216"/>
      <c r="G7" s="50">
        <v>2</v>
      </c>
      <c r="H7" s="51">
        <v>3</v>
      </c>
      <c r="I7" s="51">
        <v>4</v>
      </c>
      <c r="J7" s="51">
        <v>5</v>
      </c>
      <c r="K7" s="51">
        <v>6</v>
      </c>
    </row>
    <row r="8" spans="1:11" x14ac:dyDescent="0.2">
      <c r="A8" s="190" t="s">
        <v>67</v>
      </c>
      <c r="B8" s="190"/>
      <c r="C8" s="190"/>
      <c r="D8" s="190"/>
      <c r="E8" s="190"/>
      <c r="F8" s="190"/>
      <c r="G8" s="70">
        <v>1</v>
      </c>
      <c r="H8" s="71">
        <v>52667923</v>
      </c>
      <c r="I8" s="71">
        <v>12833584</v>
      </c>
      <c r="J8" s="71">
        <v>54126637</v>
      </c>
      <c r="K8" s="71">
        <v>13861785</v>
      </c>
    </row>
    <row r="9" spans="1:11" x14ac:dyDescent="0.2">
      <c r="A9" s="190" t="s">
        <v>66</v>
      </c>
      <c r="B9" s="190"/>
      <c r="C9" s="190"/>
      <c r="D9" s="190"/>
      <c r="E9" s="190"/>
      <c r="F9" s="190"/>
      <c r="G9" s="70">
        <v>2</v>
      </c>
      <c r="H9" s="71">
        <v>3410485</v>
      </c>
      <c r="I9" s="71">
        <v>681442</v>
      </c>
      <c r="J9" s="71">
        <v>2544344</v>
      </c>
      <c r="K9" s="71">
        <v>598582</v>
      </c>
    </row>
    <row r="10" spans="1:11" x14ac:dyDescent="0.2">
      <c r="A10" s="190" t="s">
        <v>68</v>
      </c>
      <c r="B10" s="190"/>
      <c r="C10" s="190"/>
      <c r="D10" s="190"/>
      <c r="E10" s="190"/>
      <c r="F10" s="190"/>
      <c r="G10" s="70">
        <v>3</v>
      </c>
      <c r="H10" s="71">
        <v>0</v>
      </c>
      <c r="I10" s="71">
        <v>0</v>
      </c>
      <c r="J10" s="71">
        <v>0</v>
      </c>
      <c r="K10" s="71">
        <v>0</v>
      </c>
    </row>
    <row r="11" spans="1:11" x14ac:dyDescent="0.2">
      <c r="A11" s="190" t="s">
        <v>69</v>
      </c>
      <c r="B11" s="190"/>
      <c r="C11" s="190"/>
      <c r="D11" s="190"/>
      <c r="E11" s="190"/>
      <c r="F11" s="190"/>
      <c r="G11" s="70">
        <v>4</v>
      </c>
      <c r="H11" s="71">
        <v>0</v>
      </c>
      <c r="I11" s="71">
        <v>0</v>
      </c>
      <c r="J11" s="71">
        <v>0</v>
      </c>
      <c r="K11" s="71">
        <v>0</v>
      </c>
    </row>
    <row r="12" spans="1:11" x14ac:dyDescent="0.2">
      <c r="A12" s="190" t="s">
        <v>70</v>
      </c>
      <c r="B12" s="190"/>
      <c r="C12" s="190"/>
      <c r="D12" s="190"/>
      <c r="E12" s="190"/>
      <c r="F12" s="190"/>
      <c r="G12" s="70">
        <v>5</v>
      </c>
      <c r="H12" s="71">
        <v>12613986</v>
      </c>
      <c r="I12" s="71">
        <v>3384164</v>
      </c>
      <c r="J12" s="71">
        <v>13450443</v>
      </c>
      <c r="K12" s="71">
        <v>3433123</v>
      </c>
    </row>
    <row r="13" spans="1:11" ht="12.6" customHeight="1" x14ac:dyDescent="0.2">
      <c r="A13" s="190" t="s">
        <v>71</v>
      </c>
      <c r="B13" s="190"/>
      <c r="C13" s="190"/>
      <c r="D13" s="190"/>
      <c r="E13" s="190"/>
      <c r="F13" s="190"/>
      <c r="G13" s="70">
        <v>6</v>
      </c>
      <c r="H13" s="71">
        <v>3840971</v>
      </c>
      <c r="I13" s="71">
        <v>1027848</v>
      </c>
      <c r="J13" s="71">
        <v>3852889</v>
      </c>
      <c r="K13" s="71">
        <v>842583</v>
      </c>
    </row>
    <row r="14" spans="1:11" ht="35.450000000000003" customHeight="1" x14ac:dyDescent="0.2">
      <c r="A14" s="190" t="s">
        <v>72</v>
      </c>
      <c r="B14" s="190"/>
      <c r="C14" s="190"/>
      <c r="D14" s="190"/>
      <c r="E14" s="190"/>
      <c r="F14" s="190"/>
      <c r="G14" s="70">
        <v>7</v>
      </c>
      <c r="H14" s="71">
        <v>160377</v>
      </c>
      <c r="I14" s="71">
        <v>-3937</v>
      </c>
      <c r="J14" s="71">
        <v>49576</v>
      </c>
      <c r="K14" s="71">
        <v>36719</v>
      </c>
    </row>
    <row r="15" spans="1:11" ht="28.9" customHeight="1" x14ac:dyDescent="0.2">
      <c r="A15" s="190" t="s">
        <v>73</v>
      </c>
      <c r="B15" s="190"/>
      <c r="C15" s="190"/>
      <c r="D15" s="190"/>
      <c r="E15" s="190"/>
      <c r="F15" s="190"/>
      <c r="G15" s="70">
        <v>8</v>
      </c>
      <c r="H15" s="71">
        <v>2006396</v>
      </c>
      <c r="I15" s="71">
        <v>564287</v>
      </c>
      <c r="J15" s="71">
        <v>2131259</v>
      </c>
      <c r="K15" s="71">
        <v>487657</v>
      </c>
    </row>
    <row r="16" spans="1:11" ht="28.9" customHeight="1" x14ac:dyDescent="0.2">
      <c r="A16" s="190" t="s">
        <v>74</v>
      </c>
      <c r="B16" s="190"/>
      <c r="C16" s="190"/>
      <c r="D16" s="190"/>
      <c r="E16" s="190"/>
      <c r="F16" s="190"/>
      <c r="G16" s="70">
        <v>9</v>
      </c>
      <c r="H16" s="71">
        <v>-224132</v>
      </c>
      <c r="I16" s="71">
        <v>0</v>
      </c>
      <c r="J16" s="71">
        <v>-15339</v>
      </c>
      <c r="K16" s="71">
        <v>0</v>
      </c>
    </row>
    <row r="17" spans="1:11" ht="28.9" customHeight="1" x14ac:dyDescent="0.2">
      <c r="A17" s="190" t="s">
        <v>246</v>
      </c>
      <c r="B17" s="190"/>
      <c r="C17" s="190"/>
      <c r="D17" s="190"/>
      <c r="E17" s="190"/>
      <c r="F17" s="190"/>
      <c r="G17" s="70">
        <v>10</v>
      </c>
      <c r="H17" s="71">
        <v>0</v>
      </c>
      <c r="I17" s="71">
        <v>0</v>
      </c>
      <c r="J17" s="71">
        <v>0</v>
      </c>
      <c r="K17" s="71">
        <v>0</v>
      </c>
    </row>
    <row r="18" spans="1:11" x14ac:dyDescent="0.2">
      <c r="A18" s="190" t="s">
        <v>75</v>
      </c>
      <c r="B18" s="190"/>
      <c r="C18" s="190"/>
      <c r="D18" s="190"/>
      <c r="E18" s="190"/>
      <c r="F18" s="190"/>
      <c r="G18" s="70">
        <v>11</v>
      </c>
      <c r="H18" s="71">
        <v>0</v>
      </c>
      <c r="I18" s="71">
        <v>0</v>
      </c>
      <c r="J18" s="71">
        <v>0</v>
      </c>
      <c r="K18" s="71">
        <v>0</v>
      </c>
    </row>
    <row r="19" spans="1:11" x14ac:dyDescent="0.2">
      <c r="A19" s="190" t="s">
        <v>76</v>
      </c>
      <c r="B19" s="190"/>
      <c r="C19" s="190"/>
      <c r="D19" s="190"/>
      <c r="E19" s="190"/>
      <c r="F19" s="190"/>
      <c r="G19" s="70">
        <v>12</v>
      </c>
      <c r="H19" s="71">
        <v>53750</v>
      </c>
      <c r="I19" s="71">
        <v>39032</v>
      </c>
      <c r="J19" s="71">
        <v>73230</v>
      </c>
      <c r="K19" s="71">
        <v>-19068</v>
      </c>
    </row>
    <row r="20" spans="1:11" ht="25.5" customHeight="1" x14ac:dyDescent="0.2">
      <c r="A20" s="190" t="s">
        <v>247</v>
      </c>
      <c r="B20" s="190"/>
      <c r="C20" s="190"/>
      <c r="D20" s="190"/>
      <c r="E20" s="190"/>
      <c r="F20" s="190"/>
      <c r="G20" s="70">
        <v>13</v>
      </c>
      <c r="H20" s="71">
        <v>0</v>
      </c>
      <c r="I20" s="71">
        <v>0</v>
      </c>
      <c r="J20" s="71">
        <v>0</v>
      </c>
      <c r="K20" s="71">
        <v>0</v>
      </c>
    </row>
    <row r="21" spans="1:11" ht="25.5" customHeight="1" x14ac:dyDescent="0.2">
      <c r="A21" s="190" t="s">
        <v>77</v>
      </c>
      <c r="B21" s="190"/>
      <c r="C21" s="190"/>
      <c r="D21" s="190"/>
      <c r="E21" s="190"/>
      <c r="F21" s="190"/>
      <c r="G21" s="70">
        <v>14</v>
      </c>
      <c r="H21" s="71">
        <v>0</v>
      </c>
      <c r="I21" s="71">
        <v>0</v>
      </c>
      <c r="J21" s="71">
        <v>0</v>
      </c>
      <c r="K21" s="71">
        <v>0</v>
      </c>
    </row>
    <row r="22" spans="1:11" x14ac:dyDescent="0.2">
      <c r="A22" s="190" t="s">
        <v>78</v>
      </c>
      <c r="B22" s="190"/>
      <c r="C22" s="190"/>
      <c r="D22" s="190"/>
      <c r="E22" s="190"/>
      <c r="F22" s="190"/>
      <c r="G22" s="70">
        <v>15</v>
      </c>
      <c r="H22" s="71">
        <v>1231108</v>
      </c>
      <c r="I22" s="71">
        <v>340794</v>
      </c>
      <c r="J22" s="71">
        <v>215609</v>
      </c>
      <c r="K22" s="71">
        <v>45038</v>
      </c>
    </row>
    <row r="23" spans="1:11" x14ac:dyDescent="0.2">
      <c r="A23" s="190" t="s">
        <v>79</v>
      </c>
      <c r="B23" s="190"/>
      <c r="C23" s="190"/>
      <c r="D23" s="190"/>
      <c r="E23" s="190"/>
      <c r="F23" s="190"/>
      <c r="G23" s="70">
        <v>16</v>
      </c>
      <c r="H23" s="71">
        <v>930992</v>
      </c>
      <c r="I23" s="71">
        <v>800953</v>
      </c>
      <c r="J23" s="71">
        <v>278637</v>
      </c>
      <c r="K23" s="71">
        <v>122926</v>
      </c>
    </row>
    <row r="24" spans="1:11" ht="25.15" customHeight="1" x14ac:dyDescent="0.2">
      <c r="A24" s="195" t="s">
        <v>248</v>
      </c>
      <c r="B24" s="195"/>
      <c r="C24" s="195"/>
      <c r="D24" s="195"/>
      <c r="E24" s="195"/>
      <c r="F24" s="195"/>
      <c r="G24" s="72">
        <v>17</v>
      </c>
      <c r="H24" s="73">
        <f>H8-H9-H10+H11+H12-H13+H14+H15+H16+H17+H18+H19+H20+H22-H23+H21</f>
        <v>60326960</v>
      </c>
      <c r="I24" s="73">
        <f>I8-I9-I10+I11+I12-I13+I14+I15+I16+I17+I18+I19+I20+I22-I23+I21</f>
        <v>14647681</v>
      </c>
      <c r="J24" s="73">
        <f t="shared" ref="J24:K24" si="0">J8-J9-J10+J11+J12-J13+J14+J15+J16+J17+J18+J19+J20+J22-J23+J21</f>
        <v>63355545</v>
      </c>
      <c r="K24" s="73">
        <f t="shared" si="0"/>
        <v>16281163</v>
      </c>
    </row>
    <row r="25" spans="1:11" x14ac:dyDescent="0.2">
      <c r="A25" s="190" t="s">
        <v>80</v>
      </c>
      <c r="B25" s="190"/>
      <c r="C25" s="190"/>
      <c r="D25" s="190"/>
      <c r="E25" s="190"/>
      <c r="F25" s="190"/>
      <c r="G25" s="70">
        <v>18</v>
      </c>
      <c r="H25" s="71">
        <v>42762487</v>
      </c>
      <c r="I25" s="71">
        <v>11634934</v>
      </c>
      <c r="J25" s="71">
        <v>45461115</v>
      </c>
      <c r="K25" s="71">
        <v>13544335</v>
      </c>
    </row>
    <row r="26" spans="1:11" ht="24" customHeight="1" x14ac:dyDescent="0.2">
      <c r="A26" s="190" t="s">
        <v>239</v>
      </c>
      <c r="B26" s="190"/>
      <c r="C26" s="190"/>
      <c r="D26" s="190"/>
      <c r="E26" s="190"/>
      <c r="F26" s="190"/>
      <c r="G26" s="70">
        <v>19</v>
      </c>
      <c r="H26" s="71">
        <v>7516</v>
      </c>
      <c r="I26" s="71">
        <v>0</v>
      </c>
      <c r="J26" s="71">
        <v>1398549</v>
      </c>
      <c r="K26" s="71">
        <v>726151</v>
      </c>
    </row>
    <row r="27" spans="1:11" x14ac:dyDescent="0.2">
      <c r="A27" s="190" t="s">
        <v>81</v>
      </c>
      <c r="B27" s="190"/>
      <c r="C27" s="190"/>
      <c r="D27" s="190"/>
      <c r="E27" s="190"/>
      <c r="F27" s="190"/>
      <c r="G27" s="70">
        <v>20</v>
      </c>
      <c r="H27" s="71">
        <v>4065910</v>
      </c>
      <c r="I27" s="71">
        <v>1036952</v>
      </c>
      <c r="J27" s="71">
        <v>4141230</v>
      </c>
      <c r="K27" s="71">
        <v>958179</v>
      </c>
    </row>
    <row r="28" spans="1:11" x14ac:dyDescent="0.2">
      <c r="A28" s="190" t="s">
        <v>82</v>
      </c>
      <c r="B28" s="190"/>
      <c r="C28" s="190"/>
      <c r="D28" s="190"/>
      <c r="E28" s="190"/>
      <c r="F28" s="190"/>
      <c r="G28" s="70">
        <v>21</v>
      </c>
      <c r="H28" s="71">
        <v>0</v>
      </c>
      <c r="I28" s="71">
        <v>0</v>
      </c>
      <c r="J28" s="71">
        <v>0</v>
      </c>
      <c r="K28" s="71">
        <v>0</v>
      </c>
    </row>
    <row r="29" spans="1:11" x14ac:dyDescent="0.2">
      <c r="A29" s="190" t="s">
        <v>249</v>
      </c>
      <c r="B29" s="190"/>
      <c r="C29" s="190"/>
      <c r="D29" s="190"/>
      <c r="E29" s="190"/>
      <c r="F29" s="190"/>
      <c r="G29" s="70">
        <v>22</v>
      </c>
      <c r="H29" s="71">
        <v>-259570</v>
      </c>
      <c r="I29" s="71">
        <v>95568</v>
      </c>
      <c r="J29" s="71">
        <v>401569</v>
      </c>
      <c r="K29" s="71">
        <v>156720</v>
      </c>
    </row>
    <row r="30" spans="1:11" ht="35.25" customHeight="1" x14ac:dyDescent="0.2">
      <c r="A30" s="190" t="s">
        <v>250</v>
      </c>
      <c r="B30" s="190"/>
      <c r="C30" s="190"/>
      <c r="D30" s="190"/>
      <c r="E30" s="190"/>
      <c r="F30" s="190"/>
      <c r="G30" s="70">
        <v>23</v>
      </c>
      <c r="H30" s="71">
        <v>8652896</v>
      </c>
      <c r="I30" s="71">
        <v>841242</v>
      </c>
      <c r="J30" s="71">
        <v>3073309</v>
      </c>
      <c r="K30" s="71">
        <v>864544</v>
      </c>
    </row>
    <row r="31" spans="1:11" ht="26.45" customHeight="1" x14ac:dyDescent="0.2">
      <c r="A31" s="190" t="s">
        <v>83</v>
      </c>
      <c r="B31" s="190"/>
      <c r="C31" s="190"/>
      <c r="D31" s="190"/>
      <c r="E31" s="190"/>
      <c r="F31" s="190"/>
      <c r="G31" s="70">
        <v>24</v>
      </c>
      <c r="H31" s="71">
        <v>0</v>
      </c>
      <c r="I31" s="71">
        <v>0</v>
      </c>
      <c r="J31" s="71">
        <v>0</v>
      </c>
      <c r="K31" s="71">
        <v>0</v>
      </c>
    </row>
    <row r="32" spans="1:11" ht="26.45" customHeight="1" x14ac:dyDescent="0.2">
      <c r="A32" s="190" t="s">
        <v>84</v>
      </c>
      <c r="B32" s="190"/>
      <c r="C32" s="190"/>
      <c r="D32" s="190"/>
      <c r="E32" s="190"/>
      <c r="F32" s="190"/>
      <c r="G32" s="70">
        <v>25</v>
      </c>
      <c r="H32" s="71">
        <v>0</v>
      </c>
      <c r="I32" s="71">
        <v>0</v>
      </c>
      <c r="J32" s="71">
        <v>31340</v>
      </c>
      <c r="K32" s="71">
        <v>31340</v>
      </c>
    </row>
    <row r="33" spans="1:11" ht="14.45" customHeight="1" x14ac:dyDescent="0.2">
      <c r="A33" s="190" t="s">
        <v>85</v>
      </c>
      <c r="B33" s="190"/>
      <c r="C33" s="190"/>
      <c r="D33" s="190"/>
      <c r="E33" s="190"/>
      <c r="F33" s="190"/>
      <c r="G33" s="70">
        <v>26</v>
      </c>
      <c r="H33" s="71">
        <v>0</v>
      </c>
      <c r="I33" s="71">
        <v>0</v>
      </c>
      <c r="J33" s="71">
        <v>0</v>
      </c>
      <c r="K33" s="71">
        <v>0</v>
      </c>
    </row>
    <row r="34" spans="1:11" ht="25.5" customHeight="1" x14ac:dyDescent="0.2">
      <c r="A34" s="190" t="s">
        <v>251</v>
      </c>
      <c r="B34" s="190"/>
      <c r="C34" s="190"/>
      <c r="D34" s="190"/>
      <c r="E34" s="190"/>
      <c r="F34" s="190"/>
      <c r="G34" s="70">
        <v>27</v>
      </c>
      <c r="H34" s="71">
        <v>0</v>
      </c>
      <c r="I34" s="71">
        <v>0</v>
      </c>
      <c r="J34" s="71">
        <v>0</v>
      </c>
      <c r="K34" s="71">
        <v>0</v>
      </c>
    </row>
    <row r="35" spans="1:11" ht="37.5" customHeight="1" x14ac:dyDescent="0.2">
      <c r="A35" s="190" t="s">
        <v>86</v>
      </c>
      <c r="B35" s="190"/>
      <c r="C35" s="190"/>
      <c r="D35" s="190"/>
      <c r="E35" s="190"/>
      <c r="F35" s="190"/>
      <c r="G35" s="70">
        <v>28</v>
      </c>
      <c r="H35" s="71">
        <v>0</v>
      </c>
      <c r="I35" s="71">
        <v>0</v>
      </c>
      <c r="J35" s="71">
        <v>0</v>
      </c>
      <c r="K35" s="71">
        <v>0</v>
      </c>
    </row>
    <row r="36" spans="1:11" ht="27.75" customHeight="1" x14ac:dyDescent="0.2">
      <c r="A36" s="196" t="s">
        <v>252</v>
      </c>
      <c r="B36" s="196"/>
      <c r="C36" s="196"/>
      <c r="D36" s="196"/>
      <c r="E36" s="196"/>
      <c r="F36" s="196"/>
      <c r="G36" s="72">
        <v>29</v>
      </c>
      <c r="H36" s="73">
        <f>H24-H25-H26+H28-H27-H29-H30-H31-H32+H33+H34+H35</f>
        <v>5097721</v>
      </c>
      <c r="I36" s="73">
        <f>I24-I25-I26+I28-I27-I29-I30-I31-I32+I33+I34+I35</f>
        <v>1038985</v>
      </c>
      <c r="J36" s="73">
        <f t="shared" ref="J36:K36" si="1">J24-J25-J26+J28-J27-J29-J30-J31-J32+J33+J34+J35</f>
        <v>8848433</v>
      </c>
      <c r="K36" s="73">
        <f t="shared" si="1"/>
        <v>-106</v>
      </c>
    </row>
    <row r="37" spans="1:11" ht="25.5" customHeight="1" x14ac:dyDescent="0.2">
      <c r="A37" s="190" t="s">
        <v>253</v>
      </c>
      <c r="B37" s="190"/>
      <c r="C37" s="190"/>
      <c r="D37" s="190"/>
      <c r="E37" s="190"/>
      <c r="F37" s="190"/>
      <c r="G37" s="70">
        <v>30</v>
      </c>
      <c r="H37" s="71">
        <v>1361950</v>
      </c>
      <c r="I37" s="71">
        <v>1361950</v>
      </c>
      <c r="J37" s="71">
        <v>1592718</v>
      </c>
      <c r="K37" s="71">
        <v>-4186</v>
      </c>
    </row>
    <row r="38" spans="1:11" ht="26.25" customHeight="1" x14ac:dyDescent="0.2">
      <c r="A38" s="196" t="s">
        <v>254</v>
      </c>
      <c r="B38" s="196"/>
      <c r="C38" s="196"/>
      <c r="D38" s="196"/>
      <c r="E38" s="196"/>
      <c r="F38" s="196"/>
      <c r="G38" s="72">
        <v>31</v>
      </c>
      <c r="H38" s="73">
        <f>H36-H37</f>
        <v>3735771</v>
      </c>
      <c r="I38" s="73">
        <f>I36-I37</f>
        <v>-322965</v>
      </c>
      <c r="J38" s="73">
        <f t="shared" ref="J38:K38" si="2">J36-J37</f>
        <v>7255715</v>
      </c>
      <c r="K38" s="73">
        <f t="shared" si="2"/>
        <v>4080</v>
      </c>
    </row>
    <row r="39" spans="1:11" ht="29.25" customHeight="1" x14ac:dyDescent="0.2">
      <c r="A39" s="196" t="s">
        <v>255</v>
      </c>
      <c r="B39" s="196"/>
      <c r="C39" s="196"/>
      <c r="D39" s="196"/>
      <c r="E39" s="196"/>
      <c r="F39" s="196"/>
      <c r="G39" s="72">
        <v>32</v>
      </c>
      <c r="H39" s="73">
        <f>H40-H41</f>
        <v>0</v>
      </c>
      <c r="I39" s="73">
        <f>I40-I41</f>
        <v>0</v>
      </c>
      <c r="J39" s="73">
        <f t="shared" ref="J39:K39" si="3">J40-J41</f>
        <v>0</v>
      </c>
      <c r="K39" s="73">
        <f t="shared" si="3"/>
        <v>0</v>
      </c>
    </row>
    <row r="40" spans="1:11" ht="27.75" customHeight="1" x14ac:dyDescent="0.2">
      <c r="A40" s="190" t="s">
        <v>87</v>
      </c>
      <c r="B40" s="190"/>
      <c r="C40" s="190"/>
      <c r="D40" s="190"/>
      <c r="E40" s="190"/>
      <c r="F40" s="190"/>
      <c r="G40" s="70">
        <v>33</v>
      </c>
      <c r="H40" s="71">
        <v>0</v>
      </c>
      <c r="I40" s="71">
        <v>0</v>
      </c>
      <c r="J40" s="71">
        <v>0</v>
      </c>
      <c r="K40" s="71">
        <v>0</v>
      </c>
    </row>
    <row r="41" spans="1:11" ht="22.9" customHeight="1" x14ac:dyDescent="0.2">
      <c r="A41" s="190" t="s">
        <v>88</v>
      </c>
      <c r="B41" s="190"/>
      <c r="C41" s="190"/>
      <c r="D41" s="190"/>
      <c r="E41" s="190"/>
      <c r="F41" s="190"/>
      <c r="G41" s="70">
        <v>34</v>
      </c>
      <c r="H41" s="71">
        <v>0</v>
      </c>
      <c r="I41" s="71">
        <v>0</v>
      </c>
      <c r="J41" s="71">
        <v>0</v>
      </c>
      <c r="K41" s="71">
        <v>0</v>
      </c>
    </row>
    <row r="42" spans="1:11" x14ac:dyDescent="0.2">
      <c r="A42" s="196" t="s">
        <v>256</v>
      </c>
      <c r="B42" s="196"/>
      <c r="C42" s="196"/>
      <c r="D42" s="196"/>
      <c r="E42" s="196"/>
      <c r="F42" s="196"/>
      <c r="G42" s="72">
        <v>35</v>
      </c>
      <c r="H42" s="73">
        <f>H38+H39</f>
        <v>3735771</v>
      </c>
      <c r="I42" s="73">
        <f>I38+I39</f>
        <v>-322965</v>
      </c>
      <c r="J42" s="73">
        <f t="shared" ref="J42:K42" si="4">J38+J39</f>
        <v>7255715</v>
      </c>
      <c r="K42" s="73">
        <f t="shared" si="4"/>
        <v>4080</v>
      </c>
    </row>
    <row r="43" spans="1:11" x14ac:dyDescent="0.2">
      <c r="A43" s="190" t="s">
        <v>89</v>
      </c>
      <c r="B43" s="190"/>
      <c r="C43" s="190"/>
      <c r="D43" s="190"/>
      <c r="E43" s="190"/>
      <c r="F43" s="190"/>
      <c r="G43" s="70">
        <v>36</v>
      </c>
      <c r="H43" s="71">
        <v>0</v>
      </c>
      <c r="I43" s="71">
        <v>0</v>
      </c>
      <c r="J43" s="71">
        <v>0</v>
      </c>
      <c r="K43" s="71">
        <v>0</v>
      </c>
    </row>
    <row r="44" spans="1:11" x14ac:dyDescent="0.2">
      <c r="A44" s="190" t="s">
        <v>90</v>
      </c>
      <c r="B44" s="190"/>
      <c r="C44" s="190"/>
      <c r="D44" s="190"/>
      <c r="E44" s="190"/>
      <c r="F44" s="190"/>
      <c r="G44" s="70">
        <v>37</v>
      </c>
      <c r="H44" s="71">
        <v>3735771</v>
      </c>
      <c r="I44" s="71">
        <v>-322965</v>
      </c>
      <c r="J44" s="71">
        <v>7255715</v>
      </c>
      <c r="K44" s="71">
        <v>4080</v>
      </c>
    </row>
    <row r="45" spans="1:11" x14ac:dyDescent="0.2">
      <c r="A45" s="200" t="s">
        <v>15</v>
      </c>
      <c r="B45" s="201"/>
      <c r="C45" s="201"/>
      <c r="D45" s="201"/>
      <c r="E45" s="201"/>
      <c r="F45" s="201"/>
      <c r="G45" s="202"/>
      <c r="H45" s="202"/>
      <c r="I45" s="202"/>
      <c r="J45" s="203"/>
      <c r="K45" s="203"/>
    </row>
    <row r="46" spans="1:11" x14ac:dyDescent="0.2">
      <c r="A46" s="199" t="s">
        <v>91</v>
      </c>
      <c r="B46" s="199"/>
      <c r="C46" s="199"/>
      <c r="D46" s="199"/>
      <c r="E46" s="199"/>
      <c r="F46" s="199"/>
      <c r="G46" s="70">
        <v>38</v>
      </c>
      <c r="H46" s="75">
        <f>H42</f>
        <v>3735771</v>
      </c>
      <c r="I46" s="75">
        <f>I42</f>
        <v>-322965</v>
      </c>
      <c r="J46" s="75">
        <f t="shared" ref="J46:K46" si="5">J42</f>
        <v>7255715</v>
      </c>
      <c r="K46" s="75">
        <f t="shared" si="5"/>
        <v>4080</v>
      </c>
    </row>
    <row r="47" spans="1:11" x14ac:dyDescent="0.2">
      <c r="A47" s="195" t="s">
        <v>257</v>
      </c>
      <c r="B47" s="195"/>
      <c r="C47" s="195"/>
      <c r="D47" s="195"/>
      <c r="E47" s="195"/>
      <c r="F47" s="195"/>
      <c r="G47" s="72">
        <v>39</v>
      </c>
      <c r="H47" s="73">
        <f>H48+H60</f>
        <v>1392178</v>
      </c>
      <c r="I47" s="73">
        <f>I48+I60</f>
        <v>-660634</v>
      </c>
      <c r="J47" s="73">
        <f t="shared" ref="J47:K47" si="6">J48+J60</f>
        <v>-17786237</v>
      </c>
      <c r="K47" s="73">
        <f t="shared" si="6"/>
        <v>1741836</v>
      </c>
    </row>
    <row r="48" spans="1:11" ht="24.75" customHeight="1" x14ac:dyDescent="0.2">
      <c r="A48" s="197" t="s">
        <v>258</v>
      </c>
      <c r="B48" s="197"/>
      <c r="C48" s="197"/>
      <c r="D48" s="197"/>
      <c r="E48" s="197"/>
      <c r="F48" s="197"/>
      <c r="G48" s="72">
        <v>40</v>
      </c>
      <c r="H48" s="73">
        <f>SUM(H49:H55)+H58+H59</f>
        <v>1805473</v>
      </c>
      <c r="I48" s="73">
        <f>SUM(I49:I55)+I58+I59</f>
        <v>192571</v>
      </c>
      <c r="J48" s="73">
        <f t="shared" ref="J48:K48" si="7">SUM(J49:J55)+J58+J59</f>
        <v>474468</v>
      </c>
      <c r="K48" s="73">
        <f t="shared" si="7"/>
        <v>-2</v>
      </c>
    </row>
    <row r="49" spans="1:11" x14ac:dyDescent="0.2">
      <c r="A49" s="198" t="s">
        <v>92</v>
      </c>
      <c r="B49" s="198"/>
      <c r="C49" s="198"/>
      <c r="D49" s="198"/>
      <c r="E49" s="198"/>
      <c r="F49" s="198"/>
      <c r="G49" s="70">
        <v>41</v>
      </c>
      <c r="H49" s="76">
        <v>0</v>
      </c>
      <c r="I49" s="76">
        <v>0</v>
      </c>
      <c r="J49" s="76">
        <v>0</v>
      </c>
      <c r="K49" s="76">
        <v>0</v>
      </c>
    </row>
    <row r="50" spans="1:11" x14ac:dyDescent="0.2">
      <c r="A50" s="198" t="s">
        <v>93</v>
      </c>
      <c r="B50" s="198"/>
      <c r="C50" s="198"/>
      <c r="D50" s="198"/>
      <c r="E50" s="198"/>
      <c r="F50" s="198"/>
      <c r="G50" s="70">
        <v>42</v>
      </c>
      <c r="H50" s="76">
        <v>0</v>
      </c>
      <c r="I50" s="76">
        <v>0</v>
      </c>
      <c r="J50" s="76">
        <v>0</v>
      </c>
      <c r="K50" s="76">
        <v>0</v>
      </c>
    </row>
    <row r="51" spans="1:11" ht="23.45" customHeight="1" x14ac:dyDescent="0.2">
      <c r="A51" s="198" t="s">
        <v>259</v>
      </c>
      <c r="B51" s="198"/>
      <c r="C51" s="198"/>
      <c r="D51" s="198"/>
      <c r="E51" s="198"/>
      <c r="F51" s="198"/>
      <c r="G51" s="70">
        <v>43</v>
      </c>
      <c r="H51" s="76">
        <v>0</v>
      </c>
      <c r="I51" s="76">
        <v>0</v>
      </c>
      <c r="J51" s="76">
        <v>0</v>
      </c>
      <c r="K51" s="76">
        <v>0</v>
      </c>
    </row>
    <row r="52" spans="1:11" ht="27" customHeight="1" x14ac:dyDescent="0.2">
      <c r="A52" s="198" t="s">
        <v>94</v>
      </c>
      <c r="B52" s="198"/>
      <c r="C52" s="198"/>
      <c r="D52" s="198"/>
      <c r="E52" s="198"/>
      <c r="F52" s="198"/>
      <c r="G52" s="70">
        <v>44</v>
      </c>
      <c r="H52" s="76">
        <v>0</v>
      </c>
      <c r="I52" s="76">
        <v>0</v>
      </c>
      <c r="J52" s="76">
        <v>0</v>
      </c>
      <c r="K52" s="76">
        <v>0</v>
      </c>
    </row>
    <row r="53" spans="1:11" ht="27" customHeight="1" x14ac:dyDescent="0.2">
      <c r="A53" s="198" t="s">
        <v>260</v>
      </c>
      <c r="B53" s="198"/>
      <c r="C53" s="198"/>
      <c r="D53" s="198"/>
      <c r="E53" s="198"/>
      <c r="F53" s="198"/>
      <c r="G53" s="70">
        <v>45</v>
      </c>
      <c r="H53" s="76">
        <v>0</v>
      </c>
      <c r="I53" s="76">
        <v>0</v>
      </c>
      <c r="J53" s="76">
        <v>0</v>
      </c>
      <c r="K53" s="76">
        <v>0</v>
      </c>
    </row>
    <row r="54" spans="1:11" ht="27.6" customHeight="1" x14ac:dyDescent="0.2">
      <c r="A54" s="198" t="s">
        <v>261</v>
      </c>
      <c r="B54" s="198"/>
      <c r="C54" s="198"/>
      <c r="D54" s="198"/>
      <c r="E54" s="198"/>
      <c r="F54" s="198"/>
      <c r="G54" s="70">
        <v>46</v>
      </c>
      <c r="H54" s="76">
        <v>1805473</v>
      </c>
      <c r="I54" s="76">
        <v>192571</v>
      </c>
      <c r="J54" s="76">
        <v>474468</v>
      </c>
      <c r="K54" s="76">
        <v>-2</v>
      </c>
    </row>
    <row r="55" spans="1:11" ht="44.25" customHeight="1" x14ac:dyDescent="0.2">
      <c r="A55" s="214" t="s">
        <v>240</v>
      </c>
      <c r="B55" s="214"/>
      <c r="C55" s="214"/>
      <c r="D55" s="214"/>
      <c r="E55" s="214"/>
      <c r="F55" s="214"/>
      <c r="G55" s="70">
        <v>47</v>
      </c>
      <c r="H55" s="76">
        <v>0</v>
      </c>
      <c r="I55" s="76">
        <v>0</v>
      </c>
      <c r="J55" s="76">
        <v>0</v>
      </c>
      <c r="K55" s="76">
        <v>0</v>
      </c>
    </row>
    <row r="56" spans="1:11" ht="33" customHeight="1" x14ac:dyDescent="0.2">
      <c r="A56" s="214" t="s">
        <v>262</v>
      </c>
      <c r="B56" s="214"/>
      <c r="C56" s="214"/>
      <c r="D56" s="214"/>
      <c r="E56" s="214"/>
      <c r="F56" s="214"/>
      <c r="G56" s="70">
        <v>48</v>
      </c>
      <c r="H56" s="76">
        <v>0</v>
      </c>
      <c r="I56" s="76">
        <v>0</v>
      </c>
      <c r="J56" s="76">
        <v>0</v>
      </c>
      <c r="K56" s="76">
        <v>0</v>
      </c>
    </row>
    <row r="57" spans="1:11" ht="28.5" customHeight="1" x14ac:dyDescent="0.2">
      <c r="A57" s="214" t="s">
        <v>263</v>
      </c>
      <c r="B57" s="214"/>
      <c r="C57" s="214"/>
      <c r="D57" s="214"/>
      <c r="E57" s="214"/>
      <c r="F57" s="214"/>
      <c r="G57" s="70">
        <v>49</v>
      </c>
      <c r="H57" s="76">
        <v>0</v>
      </c>
      <c r="I57" s="76">
        <v>0</v>
      </c>
      <c r="J57" s="76">
        <v>0</v>
      </c>
      <c r="K57" s="76">
        <v>0</v>
      </c>
    </row>
    <row r="58" spans="1:11" ht="39" customHeight="1" x14ac:dyDescent="0.2">
      <c r="A58" s="214" t="s">
        <v>264</v>
      </c>
      <c r="B58" s="214"/>
      <c r="C58" s="214"/>
      <c r="D58" s="214"/>
      <c r="E58" s="214"/>
      <c r="F58" s="214"/>
      <c r="G58" s="70">
        <v>50</v>
      </c>
      <c r="H58" s="76">
        <v>0</v>
      </c>
      <c r="I58" s="76">
        <v>0</v>
      </c>
      <c r="J58" s="76">
        <v>0</v>
      </c>
      <c r="K58" s="76">
        <v>0</v>
      </c>
    </row>
    <row r="59" spans="1:11" ht="24" customHeight="1" x14ac:dyDescent="0.2">
      <c r="A59" s="214" t="s">
        <v>265</v>
      </c>
      <c r="B59" s="214"/>
      <c r="C59" s="214"/>
      <c r="D59" s="214"/>
      <c r="E59" s="214"/>
      <c r="F59" s="214"/>
      <c r="G59" s="70">
        <v>51</v>
      </c>
      <c r="H59" s="76">
        <v>0</v>
      </c>
      <c r="I59" s="76">
        <v>0</v>
      </c>
      <c r="J59" s="76">
        <v>0</v>
      </c>
      <c r="K59" s="76">
        <v>0</v>
      </c>
    </row>
    <row r="60" spans="1:11" ht="25.15" customHeight="1" x14ac:dyDescent="0.2">
      <c r="A60" s="197" t="s">
        <v>266</v>
      </c>
      <c r="B60" s="197"/>
      <c r="C60" s="197"/>
      <c r="D60" s="197"/>
      <c r="E60" s="197"/>
      <c r="F60" s="197"/>
      <c r="G60" s="72">
        <v>52</v>
      </c>
      <c r="H60" s="73">
        <f>SUM(H61:H68)</f>
        <v>-413295</v>
      </c>
      <c r="I60" s="73">
        <f>SUM(I61:I68)</f>
        <v>-853205</v>
      </c>
      <c r="J60" s="73">
        <f t="shared" ref="J60:K60" si="8">SUM(J61:J68)</f>
        <v>-18260705</v>
      </c>
      <c r="K60" s="73">
        <f t="shared" si="8"/>
        <v>1741838</v>
      </c>
    </row>
    <row r="61" spans="1:11" ht="12.75" customHeight="1" x14ac:dyDescent="0.2">
      <c r="A61" s="214" t="s">
        <v>95</v>
      </c>
      <c r="B61" s="214"/>
      <c r="C61" s="214"/>
      <c r="D61" s="214"/>
      <c r="E61" s="214"/>
      <c r="F61" s="214"/>
      <c r="G61" s="70">
        <v>53</v>
      </c>
      <c r="H61" s="76">
        <v>0</v>
      </c>
      <c r="I61" s="76">
        <v>0</v>
      </c>
      <c r="J61" s="76">
        <v>0</v>
      </c>
      <c r="K61" s="76">
        <v>0</v>
      </c>
    </row>
    <row r="62" spans="1:11" ht="12.75" customHeight="1" x14ac:dyDescent="0.2">
      <c r="A62" s="214" t="s">
        <v>267</v>
      </c>
      <c r="B62" s="214"/>
      <c r="C62" s="214"/>
      <c r="D62" s="214"/>
      <c r="E62" s="214"/>
      <c r="F62" s="214"/>
      <c r="G62" s="70">
        <v>54</v>
      </c>
      <c r="H62" s="76">
        <v>0</v>
      </c>
      <c r="I62" s="76">
        <v>0</v>
      </c>
      <c r="J62" s="76">
        <v>0</v>
      </c>
      <c r="K62" s="76">
        <v>0</v>
      </c>
    </row>
    <row r="63" spans="1:11" ht="12.75" customHeight="1" x14ac:dyDescent="0.2">
      <c r="A63" s="214" t="s">
        <v>268</v>
      </c>
      <c r="B63" s="214"/>
      <c r="C63" s="214"/>
      <c r="D63" s="214"/>
      <c r="E63" s="214"/>
      <c r="F63" s="214"/>
      <c r="G63" s="70">
        <v>55</v>
      </c>
      <c r="H63" s="76">
        <v>0</v>
      </c>
      <c r="I63" s="76">
        <v>0</v>
      </c>
      <c r="J63" s="76">
        <v>0</v>
      </c>
      <c r="K63" s="76">
        <v>0</v>
      </c>
    </row>
    <row r="64" spans="1:11" ht="12.75" customHeight="1" x14ac:dyDescent="0.2">
      <c r="A64" s="214" t="s">
        <v>96</v>
      </c>
      <c r="B64" s="214"/>
      <c r="C64" s="214"/>
      <c r="D64" s="214"/>
      <c r="E64" s="214"/>
      <c r="F64" s="214"/>
      <c r="G64" s="70">
        <v>56</v>
      </c>
      <c r="H64" s="76">
        <v>0</v>
      </c>
      <c r="I64" s="76">
        <v>0</v>
      </c>
      <c r="J64" s="76">
        <v>0</v>
      </c>
      <c r="K64" s="76">
        <v>0</v>
      </c>
    </row>
    <row r="65" spans="1:11" ht="25.5" customHeight="1" x14ac:dyDescent="0.2">
      <c r="A65" s="214" t="s">
        <v>97</v>
      </c>
      <c r="B65" s="214"/>
      <c r="C65" s="214"/>
      <c r="D65" s="214"/>
      <c r="E65" s="214"/>
      <c r="F65" s="214"/>
      <c r="G65" s="70">
        <v>57</v>
      </c>
      <c r="H65" s="76">
        <v>-413295</v>
      </c>
      <c r="I65" s="76">
        <v>-853205</v>
      </c>
      <c r="J65" s="76">
        <v>-18260705</v>
      </c>
      <c r="K65" s="76">
        <v>1741838</v>
      </c>
    </row>
    <row r="66" spans="1:11" ht="12.75" customHeight="1" x14ac:dyDescent="0.2">
      <c r="A66" s="214" t="s">
        <v>94</v>
      </c>
      <c r="B66" s="214"/>
      <c r="C66" s="214"/>
      <c r="D66" s="214"/>
      <c r="E66" s="214"/>
      <c r="F66" s="214"/>
      <c r="G66" s="70">
        <v>58</v>
      </c>
      <c r="H66" s="76">
        <v>0</v>
      </c>
      <c r="I66" s="76">
        <v>0</v>
      </c>
      <c r="J66" s="76">
        <v>0</v>
      </c>
      <c r="K66" s="76">
        <v>0</v>
      </c>
    </row>
    <row r="67" spans="1:11" ht="24.75" customHeight="1" x14ac:dyDescent="0.2">
      <c r="A67" s="214" t="s">
        <v>98</v>
      </c>
      <c r="B67" s="214"/>
      <c r="C67" s="214"/>
      <c r="D67" s="214"/>
      <c r="E67" s="214"/>
      <c r="F67" s="214"/>
      <c r="G67" s="70">
        <v>59</v>
      </c>
      <c r="H67" s="76">
        <v>0</v>
      </c>
      <c r="I67" s="76">
        <v>0</v>
      </c>
      <c r="J67" s="76">
        <v>0</v>
      </c>
      <c r="K67" s="76">
        <v>0</v>
      </c>
    </row>
    <row r="68" spans="1:11" ht="22.9" customHeight="1" x14ac:dyDescent="0.2">
      <c r="A68" s="214" t="s">
        <v>99</v>
      </c>
      <c r="B68" s="214"/>
      <c r="C68" s="214"/>
      <c r="D68" s="214"/>
      <c r="E68" s="214"/>
      <c r="F68" s="214"/>
      <c r="G68" s="70">
        <v>60</v>
      </c>
      <c r="H68" s="76">
        <v>0</v>
      </c>
      <c r="I68" s="76">
        <v>0</v>
      </c>
      <c r="J68" s="76">
        <v>0</v>
      </c>
      <c r="K68" s="76">
        <v>0</v>
      </c>
    </row>
    <row r="69" spans="1:11" ht="12.75" customHeight="1" x14ac:dyDescent="0.2">
      <c r="A69" s="197" t="s">
        <v>269</v>
      </c>
      <c r="B69" s="197"/>
      <c r="C69" s="197"/>
      <c r="D69" s="197"/>
      <c r="E69" s="197"/>
      <c r="F69" s="197"/>
      <c r="G69" s="72">
        <v>61</v>
      </c>
      <c r="H69" s="77">
        <f>H46+H47</f>
        <v>5127949</v>
      </c>
      <c r="I69" s="77">
        <f>I46+I47</f>
        <v>-983599</v>
      </c>
      <c r="J69" s="77">
        <f t="shared" ref="J69:K69" si="9">J46+J47</f>
        <v>-10530522</v>
      </c>
      <c r="K69" s="77">
        <f t="shared" si="9"/>
        <v>1745916</v>
      </c>
    </row>
    <row r="70" spans="1:11" ht="12.75" customHeight="1" x14ac:dyDescent="0.2">
      <c r="A70" s="217" t="s">
        <v>100</v>
      </c>
      <c r="B70" s="217"/>
      <c r="C70" s="217"/>
      <c r="D70" s="217"/>
      <c r="E70" s="217"/>
      <c r="F70" s="217"/>
      <c r="G70" s="70">
        <v>62</v>
      </c>
      <c r="H70" s="71">
        <v>0</v>
      </c>
      <c r="I70" s="71">
        <v>0</v>
      </c>
      <c r="J70" s="71">
        <v>0</v>
      </c>
      <c r="K70" s="71">
        <v>0</v>
      </c>
    </row>
    <row r="71" spans="1:11" x14ac:dyDescent="0.2">
      <c r="A71" s="199" t="s">
        <v>101</v>
      </c>
      <c r="B71" s="199"/>
      <c r="C71" s="199"/>
      <c r="D71" s="199"/>
      <c r="E71" s="199"/>
      <c r="F71" s="199"/>
      <c r="G71" s="70">
        <v>63</v>
      </c>
      <c r="H71" s="76">
        <v>5127949</v>
      </c>
      <c r="I71" s="78">
        <v>-983599</v>
      </c>
      <c r="J71" s="78">
        <v>-10530522</v>
      </c>
      <c r="K71" s="78">
        <v>1745916</v>
      </c>
    </row>
  </sheetData>
  <sheetProtection algorithmName="SHA-512" hashValue="d7K25wYCKm4o7yYvmmlHt4QW+GlSFFUjzzAAyLa5lbpTNtGlBB5PCFuuMlodH7zk9VHbWkSixDW/jNjxidsxRg==" saltValue="BNZXPLKjaA+U5aBZk5MzC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zoomScaleNormal="100" zoomScaleSheetLayoutView="100" workbookViewId="0">
      <selection sqref="A1:H1"/>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191" t="s">
        <v>155</v>
      </c>
      <c r="B1" s="220"/>
      <c r="C1" s="220"/>
      <c r="D1" s="220"/>
      <c r="E1" s="220"/>
      <c r="F1" s="220"/>
      <c r="G1" s="220"/>
      <c r="H1" s="220"/>
    </row>
    <row r="2" spans="1:9" ht="12.75" customHeight="1" x14ac:dyDescent="0.2">
      <c r="A2" s="193" t="s">
        <v>301</v>
      </c>
      <c r="B2" s="194"/>
      <c r="C2" s="194"/>
      <c r="D2" s="194"/>
      <c r="E2" s="194"/>
      <c r="F2" s="194"/>
      <c r="G2" s="194"/>
      <c r="H2" s="194"/>
    </row>
    <row r="3" spans="1:9" x14ac:dyDescent="0.2">
      <c r="A3" s="221" t="s">
        <v>10</v>
      </c>
      <c r="B3" s="222"/>
      <c r="C3" s="222"/>
      <c r="D3" s="222"/>
      <c r="E3" s="222"/>
      <c r="F3" s="222"/>
      <c r="G3" s="222"/>
      <c r="H3" s="222"/>
      <c r="I3" s="205"/>
    </row>
    <row r="4" spans="1:9" x14ac:dyDescent="0.2">
      <c r="A4" s="223" t="s">
        <v>302</v>
      </c>
      <c r="B4" s="224"/>
      <c r="C4" s="224"/>
      <c r="D4" s="224"/>
      <c r="E4" s="224"/>
      <c r="F4" s="224"/>
      <c r="G4" s="224"/>
      <c r="H4" s="224"/>
      <c r="I4" s="208"/>
    </row>
    <row r="5" spans="1:9" ht="45" x14ac:dyDescent="0.2">
      <c r="A5" s="225" t="s">
        <v>2</v>
      </c>
      <c r="B5" s="219"/>
      <c r="C5" s="219"/>
      <c r="D5" s="219"/>
      <c r="E5" s="219"/>
      <c r="F5" s="219"/>
      <c r="G5" s="79" t="s">
        <v>5</v>
      </c>
      <c r="H5" s="69" t="s">
        <v>195</v>
      </c>
      <c r="I5" s="69" t="s">
        <v>270</v>
      </c>
    </row>
    <row r="6" spans="1:9" x14ac:dyDescent="0.2">
      <c r="A6" s="218">
        <v>1</v>
      </c>
      <c r="B6" s="219"/>
      <c r="C6" s="219"/>
      <c r="D6" s="219"/>
      <c r="E6" s="219"/>
      <c r="F6" s="219"/>
      <c r="G6" s="68">
        <v>2</v>
      </c>
      <c r="H6" s="69" t="s">
        <v>6</v>
      </c>
      <c r="I6" s="69" t="s">
        <v>7</v>
      </c>
    </row>
    <row r="7" spans="1:9" x14ac:dyDescent="0.2">
      <c r="A7" s="227" t="s">
        <v>109</v>
      </c>
      <c r="B7" s="228"/>
      <c r="C7" s="228"/>
      <c r="D7" s="228"/>
      <c r="E7" s="228"/>
      <c r="F7" s="228"/>
      <c r="G7" s="228"/>
      <c r="H7" s="228"/>
      <c r="I7" s="228"/>
    </row>
    <row r="8" spans="1:9" x14ac:dyDescent="0.2">
      <c r="A8" s="226" t="s">
        <v>102</v>
      </c>
      <c r="B8" s="226"/>
      <c r="C8" s="226"/>
      <c r="D8" s="226"/>
      <c r="E8" s="226"/>
      <c r="F8" s="226"/>
      <c r="G8" s="70">
        <v>1</v>
      </c>
      <c r="H8" s="80">
        <v>0</v>
      </c>
      <c r="I8" s="80">
        <v>0</v>
      </c>
    </row>
    <row r="9" spans="1:9" x14ac:dyDescent="0.2">
      <c r="A9" s="226" t="s">
        <v>103</v>
      </c>
      <c r="B9" s="226"/>
      <c r="C9" s="226"/>
      <c r="D9" s="226"/>
      <c r="E9" s="226"/>
      <c r="F9" s="226"/>
      <c r="G9" s="70">
        <v>2</v>
      </c>
      <c r="H9" s="80">
        <v>0</v>
      </c>
      <c r="I9" s="80">
        <v>0</v>
      </c>
    </row>
    <row r="10" spans="1:9" x14ac:dyDescent="0.2">
      <c r="A10" s="226" t="s">
        <v>104</v>
      </c>
      <c r="B10" s="226"/>
      <c r="C10" s="226"/>
      <c r="D10" s="226"/>
      <c r="E10" s="226"/>
      <c r="F10" s="226"/>
      <c r="G10" s="70">
        <v>3</v>
      </c>
      <c r="H10" s="80">
        <v>0</v>
      </c>
      <c r="I10" s="80">
        <v>0</v>
      </c>
    </row>
    <row r="11" spans="1:9" x14ac:dyDescent="0.2">
      <c r="A11" s="226" t="s">
        <v>105</v>
      </c>
      <c r="B11" s="226"/>
      <c r="C11" s="226"/>
      <c r="D11" s="226"/>
      <c r="E11" s="226"/>
      <c r="F11" s="226"/>
      <c r="G11" s="70">
        <v>4</v>
      </c>
      <c r="H11" s="80">
        <v>0</v>
      </c>
      <c r="I11" s="80">
        <v>0</v>
      </c>
    </row>
    <row r="12" spans="1:9" x14ac:dyDescent="0.2">
      <c r="A12" s="226" t="s">
        <v>106</v>
      </c>
      <c r="B12" s="226"/>
      <c r="C12" s="226"/>
      <c r="D12" s="226"/>
      <c r="E12" s="226"/>
      <c r="F12" s="226"/>
      <c r="G12" s="70">
        <v>5</v>
      </c>
      <c r="H12" s="80">
        <v>0</v>
      </c>
      <c r="I12" s="80">
        <v>0</v>
      </c>
    </row>
    <row r="13" spans="1:9" ht="22.5" customHeight="1" x14ac:dyDescent="0.2">
      <c r="A13" s="226" t="s">
        <v>126</v>
      </c>
      <c r="B13" s="226"/>
      <c r="C13" s="226"/>
      <c r="D13" s="226"/>
      <c r="E13" s="226"/>
      <c r="F13" s="226"/>
      <c r="G13" s="70">
        <v>6</v>
      </c>
      <c r="H13" s="80">
        <v>0</v>
      </c>
      <c r="I13" s="80">
        <v>0</v>
      </c>
    </row>
    <row r="14" spans="1:9" x14ac:dyDescent="0.2">
      <c r="A14" s="226" t="s">
        <v>107</v>
      </c>
      <c r="B14" s="226"/>
      <c r="C14" s="226"/>
      <c r="D14" s="226"/>
      <c r="E14" s="226"/>
      <c r="F14" s="226"/>
      <c r="G14" s="70">
        <v>7</v>
      </c>
      <c r="H14" s="80">
        <v>0</v>
      </c>
      <c r="I14" s="80">
        <v>0</v>
      </c>
    </row>
    <row r="15" spans="1:9" x14ac:dyDescent="0.2">
      <c r="A15" s="226" t="s">
        <v>108</v>
      </c>
      <c r="B15" s="226"/>
      <c r="C15" s="226"/>
      <c r="D15" s="226"/>
      <c r="E15" s="226"/>
      <c r="F15" s="226"/>
      <c r="G15" s="70">
        <v>8</v>
      </c>
      <c r="H15" s="80">
        <v>0</v>
      </c>
      <c r="I15" s="80">
        <v>0</v>
      </c>
    </row>
    <row r="16" spans="1:9" x14ac:dyDescent="0.2">
      <c r="A16" s="227" t="s">
        <v>110</v>
      </c>
      <c r="B16" s="228"/>
      <c r="C16" s="228"/>
      <c r="D16" s="228"/>
      <c r="E16" s="228"/>
      <c r="F16" s="228"/>
      <c r="G16" s="228"/>
      <c r="H16" s="228"/>
      <c r="I16" s="228"/>
    </row>
    <row r="17" spans="1:9" x14ac:dyDescent="0.2">
      <c r="A17" s="226" t="s">
        <v>111</v>
      </c>
      <c r="B17" s="226"/>
      <c r="C17" s="226"/>
      <c r="D17" s="226"/>
      <c r="E17" s="226"/>
      <c r="F17" s="226"/>
      <c r="G17" s="70">
        <v>9</v>
      </c>
      <c r="H17" s="80">
        <v>5091813</v>
      </c>
      <c r="I17" s="80">
        <v>8848433</v>
      </c>
    </row>
    <row r="18" spans="1:9" x14ac:dyDescent="0.2">
      <c r="A18" s="226" t="s">
        <v>112</v>
      </c>
      <c r="B18" s="226"/>
      <c r="C18" s="226"/>
      <c r="D18" s="226"/>
      <c r="E18" s="226"/>
      <c r="F18" s="226"/>
      <c r="G18" s="70"/>
      <c r="H18" s="80"/>
      <c r="I18" s="80"/>
    </row>
    <row r="19" spans="1:9" x14ac:dyDescent="0.2">
      <c r="A19" s="226" t="s">
        <v>113</v>
      </c>
      <c r="B19" s="226"/>
      <c r="C19" s="226"/>
      <c r="D19" s="226"/>
      <c r="E19" s="226"/>
      <c r="F19" s="226"/>
      <c r="G19" s="70">
        <v>10</v>
      </c>
      <c r="H19" s="80">
        <v>8393326</v>
      </c>
      <c r="I19" s="80">
        <v>3474878</v>
      </c>
    </row>
    <row r="20" spans="1:9" x14ac:dyDescent="0.2">
      <c r="A20" s="226" t="s">
        <v>114</v>
      </c>
      <c r="B20" s="226"/>
      <c r="C20" s="226"/>
      <c r="D20" s="226"/>
      <c r="E20" s="226"/>
      <c r="F20" s="226"/>
      <c r="G20" s="70">
        <v>11</v>
      </c>
      <c r="H20" s="80">
        <v>4065910</v>
      </c>
      <c r="I20" s="80">
        <v>4141230</v>
      </c>
    </row>
    <row r="21" spans="1:9" ht="23.25" customHeight="1" x14ac:dyDescent="0.2">
      <c r="A21" s="226" t="s">
        <v>115</v>
      </c>
      <c r="B21" s="226"/>
      <c r="C21" s="226"/>
      <c r="D21" s="226"/>
      <c r="E21" s="226"/>
      <c r="F21" s="226"/>
      <c r="G21" s="70">
        <v>12</v>
      </c>
      <c r="H21" s="80">
        <v>-224132</v>
      </c>
      <c r="I21" s="80">
        <v>-15339</v>
      </c>
    </row>
    <row r="22" spans="1:9" x14ac:dyDescent="0.2">
      <c r="A22" s="226" t="s">
        <v>116</v>
      </c>
      <c r="B22" s="226"/>
      <c r="C22" s="226"/>
      <c r="D22" s="226"/>
      <c r="E22" s="226"/>
      <c r="F22" s="226"/>
      <c r="G22" s="70">
        <v>13</v>
      </c>
      <c r="H22" s="80">
        <v>0</v>
      </c>
      <c r="I22" s="80">
        <v>0</v>
      </c>
    </row>
    <row r="23" spans="1:9" x14ac:dyDescent="0.2">
      <c r="A23" s="226" t="s">
        <v>117</v>
      </c>
      <c r="B23" s="226"/>
      <c r="C23" s="226"/>
      <c r="D23" s="226"/>
      <c r="E23" s="226"/>
      <c r="F23" s="226"/>
      <c r="G23" s="70">
        <v>14</v>
      </c>
      <c r="H23" s="80">
        <v>0</v>
      </c>
      <c r="I23" s="80">
        <v>0</v>
      </c>
    </row>
    <row r="24" spans="1:9" x14ac:dyDescent="0.2">
      <c r="A24" s="227" t="s">
        <v>118</v>
      </c>
      <c r="B24" s="228"/>
      <c r="C24" s="228"/>
      <c r="D24" s="228"/>
      <c r="E24" s="228"/>
      <c r="F24" s="228"/>
      <c r="G24" s="228"/>
      <c r="H24" s="228"/>
      <c r="I24" s="228"/>
    </row>
    <row r="25" spans="1:9" x14ac:dyDescent="0.2">
      <c r="A25" s="226" t="s">
        <v>119</v>
      </c>
      <c r="B25" s="226"/>
      <c r="C25" s="226"/>
      <c r="D25" s="226"/>
      <c r="E25" s="226"/>
      <c r="F25" s="226"/>
      <c r="G25" s="70">
        <v>15</v>
      </c>
      <c r="H25" s="80">
        <v>25231035</v>
      </c>
      <c r="I25" s="80">
        <v>-4380826</v>
      </c>
    </row>
    <row r="26" spans="1:9" x14ac:dyDescent="0.2">
      <c r="A26" s="226" t="s">
        <v>120</v>
      </c>
      <c r="B26" s="226"/>
      <c r="C26" s="226"/>
      <c r="D26" s="226"/>
      <c r="E26" s="226"/>
      <c r="F26" s="226"/>
      <c r="G26" s="70">
        <v>16</v>
      </c>
      <c r="H26" s="80">
        <v>-12411966</v>
      </c>
      <c r="I26" s="80">
        <v>-5798695</v>
      </c>
    </row>
    <row r="27" spans="1:9" x14ac:dyDescent="0.2">
      <c r="A27" s="226" t="s">
        <v>121</v>
      </c>
      <c r="B27" s="226"/>
      <c r="C27" s="226"/>
      <c r="D27" s="226"/>
      <c r="E27" s="226"/>
      <c r="F27" s="226"/>
      <c r="G27" s="70">
        <v>17</v>
      </c>
      <c r="H27" s="80">
        <v>-29575759</v>
      </c>
      <c r="I27" s="80">
        <v>-35818444</v>
      </c>
    </row>
    <row r="28" spans="1:9" ht="25.5" customHeight="1" x14ac:dyDescent="0.2">
      <c r="A28" s="226" t="s">
        <v>122</v>
      </c>
      <c r="B28" s="226"/>
      <c r="C28" s="226"/>
      <c r="D28" s="226"/>
      <c r="E28" s="226"/>
      <c r="F28" s="226"/>
      <c r="G28" s="70">
        <v>18</v>
      </c>
      <c r="H28" s="80">
        <v>35325806</v>
      </c>
      <c r="I28" s="80">
        <v>15135629</v>
      </c>
    </row>
    <row r="29" spans="1:9" ht="23.25" customHeight="1" x14ac:dyDescent="0.2">
      <c r="A29" s="226" t="s">
        <v>123</v>
      </c>
      <c r="B29" s="226"/>
      <c r="C29" s="226"/>
      <c r="D29" s="226"/>
      <c r="E29" s="226"/>
      <c r="F29" s="226"/>
      <c r="G29" s="70">
        <v>19</v>
      </c>
      <c r="H29" s="80">
        <v>0</v>
      </c>
      <c r="I29" s="80">
        <v>0</v>
      </c>
    </row>
    <row r="30" spans="1:9" ht="27.75" customHeight="1" x14ac:dyDescent="0.2">
      <c r="A30" s="226" t="s">
        <v>124</v>
      </c>
      <c r="B30" s="226"/>
      <c r="C30" s="226"/>
      <c r="D30" s="226"/>
      <c r="E30" s="226"/>
      <c r="F30" s="226"/>
      <c r="G30" s="70">
        <v>20</v>
      </c>
      <c r="H30" s="80">
        <v>0</v>
      </c>
      <c r="I30" s="80">
        <v>0</v>
      </c>
    </row>
    <row r="31" spans="1:9" ht="27.75" customHeight="1" x14ac:dyDescent="0.2">
      <c r="A31" s="226" t="s">
        <v>125</v>
      </c>
      <c r="B31" s="226"/>
      <c r="C31" s="226"/>
      <c r="D31" s="226"/>
      <c r="E31" s="226"/>
      <c r="F31" s="226"/>
      <c r="G31" s="70">
        <v>21</v>
      </c>
      <c r="H31" s="80">
        <v>-142448</v>
      </c>
      <c r="I31" s="80">
        <v>1521490</v>
      </c>
    </row>
    <row r="32" spans="1:9" ht="29.25" customHeight="1" x14ac:dyDescent="0.2">
      <c r="A32" s="226" t="s">
        <v>127</v>
      </c>
      <c r="B32" s="226"/>
      <c r="C32" s="226"/>
      <c r="D32" s="226"/>
      <c r="E32" s="226"/>
      <c r="F32" s="226"/>
      <c r="G32" s="70">
        <v>22</v>
      </c>
      <c r="H32" s="80">
        <v>697356</v>
      </c>
      <c r="I32" s="80">
        <v>-15425962</v>
      </c>
    </row>
    <row r="33" spans="1:9" x14ac:dyDescent="0.2">
      <c r="A33" s="226" t="s">
        <v>128</v>
      </c>
      <c r="B33" s="226"/>
      <c r="C33" s="226"/>
      <c r="D33" s="226"/>
      <c r="E33" s="226"/>
      <c r="F33" s="226"/>
      <c r="G33" s="70">
        <v>23</v>
      </c>
      <c r="H33" s="80">
        <v>-705963</v>
      </c>
      <c r="I33" s="80">
        <v>-705117</v>
      </c>
    </row>
    <row r="34" spans="1:9" x14ac:dyDescent="0.2">
      <c r="A34" s="226" t="s">
        <v>129</v>
      </c>
      <c r="B34" s="226"/>
      <c r="C34" s="226"/>
      <c r="D34" s="226"/>
      <c r="E34" s="226"/>
      <c r="F34" s="226"/>
      <c r="G34" s="70">
        <v>24</v>
      </c>
      <c r="H34" s="80">
        <v>-718644</v>
      </c>
      <c r="I34" s="80">
        <v>636001</v>
      </c>
    </row>
    <row r="35" spans="1:9" x14ac:dyDescent="0.2">
      <c r="A35" s="226" t="s">
        <v>130</v>
      </c>
      <c r="B35" s="226"/>
      <c r="C35" s="226"/>
      <c r="D35" s="226"/>
      <c r="E35" s="226"/>
      <c r="F35" s="226"/>
      <c r="G35" s="70">
        <v>25</v>
      </c>
      <c r="H35" s="80">
        <v>158796608</v>
      </c>
      <c r="I35" s="80">
        <v>144923220</v>
      </c>
    </row>
    <row r="36" spans="1:9" x14ac:dyDescent="0.2">
      <c r="A36" s="226" t="s">
        <v>131</v>
      </c>
      <c r="B36" s="226"/>
      <c r="C36" s="226"/>
      <c r="D36" s="226"/>
      <c r="E36" s="226"/>
      <c r="F36" s="226"/>
      <c r="G36" s="70">
        <v>26</v>
      </c>
      <c r="H36" s="80">
        <v>29014044</v>
      </c>
      <c r="I36" s="80">
        <v>-17449307</v>
      </c>
    </row>
    <row r="37" spans="1:9" x14ac:dyDescent="0.2">
      <c r="A37" s="226" t="s">
        <v>132</v>
      </c>
      <c r="B37" s="226"/>
      <c r="C37" s="226"/>
      <c r="D37" s="226"/>
      <c r="E37" s="226"/>
      <c r="F37" s="226"/>
      <c r="G37" s="70">
        <v>27</v>
      </c>
      <c r="H37" s="80">
        <v>-146396034</v>
      </c>
      <c r="I37" s="80">
        <v>-52751146</v>
      </c>
    </row>
    <row r="38" spans="1:9" x14ac:dyDescent="0.2">
      <c r="A38" s="226" t="s">
        <v>133</v>
      </c>
      <c r="B38" s="226"/>
      <c r="C38" s="226"/>
      <c r="D38" s="226"/>
      <c r="E38" s="226"/>
      <c r="F38" s="226"/>
      <c r="G38" s="70">
        <v>28</v>
      </c>
      <c r="H38" s="80">
        <v>0</v>
      </c>
      <c r="I38" s="80">
        <v>0</v>
      </c>
    </row>
    <row r="39" spans="1:9" x14ac:dyDescent="0.2">
      <c r="A39" s="226" t="s">
        <v>134</v>
      </c>
      <c r="B39" s="226"/>
      <c r="C39" s="226"/>
      <c r="D39" s="226"/>
      <c r="E39" s="226"/>
      <c r="F39" s="226"/>
      <c r="G39" s="70">
        <v>29</v>
      </c>
      <c r="H39" s="80">
        <v>-27014502</v>
      </c>
      <c r="I39" s="80">
        <v>-16192826</v>
      </c>
    </row>
    <row r="40" spans="1:9" x14ac:dyDescent="0.2">
      <c r="A40" s="226" t="s">
        <v>135</v>
      </c>
      <c r="B40" s="226"/>
      <c r="C40" s="226"/>
      <c r="D40" s="226"/>
      <c r="E40" s="226"/>
      <c r="F40" s="226"/>
      <c r="G40" s="70">
        <v>30</v>
      </c>
      <c r="H40" s="80">
        <v>1789953</v>
      </c>
      <c r="I40" s="80">
        <v>1520176</v>
      </c>
    </row>
    <row r="41" spans="1:9" x14ac:dyDescent="0.2">
      <c r="A41" s="226" t="s">
        <v>136</v>
      </c>
      <c r="B41" s="226"/>
      <c r="C41" s="226"/>
      <c r="D41" s="226"/>
      <c r="E41" s="226"/>
      <c r="F41" s="226"/>
      <c r="G41" s="70">
        <v>31</v>
      </c>
      <c r="H41" s="80">
        <v>0</v>
      </c>
      <c r="I41" s="80">
        <v>0</v>
      </c>
    </row>
    <row r="42" spans="1:9" x14ac:dyDescent="0.2">
      <c r="A42" s="226" t="s">
        <v>137</v>
      </c>
      <c r="B42" s="226"/>
      <c r="C42" s="226"/>
      <c r="D42" s="226"/>
      <c r="E42" s="226"/>
      <c r="F42" s="226"/>
      <c r="G42" s="70">
        <v>32</v>
      </c>
      <c r="H42" s="80">
        <v>-652487</v>
      </c>
      <c r="I42" s="80">
        <v>-691332</v>
      </c>
    </row>
    <row r="43" spans="1:9" x14ac:dyDescent="0.2">
      <c r="A43" s="226" t="s">
        <v>138</v>
      </c>
      <c r="B43" s="226"/>
      <c r="C43" s="226"/>
      <c r="D43" s="226"/>
      <c r="E43" s="226"/>
      <c r="F43" s="226"/>
      <c r="G43" s="70">
        <v>33</v>
      </c>
      <c r="H43" s="80">
        <v>0</v>
      </c>
      <c r="I43" s="80">
        <v>-408557</v>
      </c>
    </row>
    <row r="44" spans="1:9" ht="13.5" customHeight="1" x14ac:dyDescent="0.2">
      <c r="A44" s="229" t="s">
        <v>139</v>
      </c>
      <c r="B44" s="229"/>
      <c r="C44" s="229"/>
      <c r="D44" s="229"/>
      <c r="E44" s="229"/>
      <c r="F44" s="229"/>
      <c r="G44" s="70">
        <v>34</v>
      </c>
      <c r="H44" s="81">
        <f>SUM(H25:H43)+SUM(H17:H23)+SUM(H8:H15)</f>
        <v>50563916</v>
      </c>
      <c r="I44" s="81">
        <f>SUM(I25:I43)+SUM(I17:I23)+SUM(I8:I15)</f>
        <v>30563506</v>
      </c>
    </row>
    <row r="45" spans="1:9" x14ac:dyDescent="0.2">
      <c r="A45" s="227" t="s">
        <v>16</v>
      </c>
      <c r="B45" s="228"/>
      <c r="C45" s="228"/>
      <c r="D45" s="228"/>
      <c r="E45" s="228"/>
      <c r="F45" s="228"/>
      <c r="G45" s="228"/>
      <c r="H45" s="228"/>
      <c r="I45" s="228"/>
    </row>
    <row r="46" spans="1:9" ht="24.75" customHeight="1" x14ac:dyDescent="0.2">
      <c r="A46" s="226" t="s">
        <v>140</v>
      </c>
      <c r="B46" s="226"/>
      <c r="C46" s="226"/>
      <c r="D46" s="226"/>
      <c r="E46" s="226"/>
      <c r="F46" s="226"/>
      <c r="G46" s="70">
        <v>35</v>
      </c>
      <c r="H46" s="80">
        <v>-5935732</v>
      </c>
      <c r="I46" s="80">
        <v>-7142001</v>
      </c>
    </row>
    <row r="47" spans="1:9" ht="26.25" customHeight="1" x14ac:dyDescent="0.2">
      <c r="A47" s="226" t="s">
        <v>141</v>
      </c>
      <c r="B47" s="226"/>
      <c r="C47" s="226"/>
      <c r="D47" s="226"/>
      <c r="E47" s="226"/>
      <c r="F47" s="226"/>
      <c r="G47" s="70">
        <v>36</v>
      </c>
      <c r="H47" s="80">
        <v>0</v>
      </c>
      <c r="I47" s="80">
        <v>0</v>
      </c>
    </row>
    <row r="48" spans="1:9" ht="24" customHeight="1" x14ac:dyDescent="0.2">
      <c r="A48" s="226" t="s">
        <v>142</v>
      </c>
      <c r="B48" s="226"/>
      <c r="C48" s="226"/>
      <c r="D48" s="226"/>
      <c r="E48" s="226"/>
      <c r="F48" s="226"/>
      <c r="G48" s="70">
        <v>37</v>
      </c>
      <c r="H48" s="80">
        <v>0</v>
      </c>
      <c r="I48" s="80">
        <v>0</v>
      </c>
    </row>
    <row r="49" spans="1:9" x14ac:dyDescent="0.2">
      <c r="A49" s="226" t="s">
        <v>143</v>
      </c>
      <c r="B49" s="226"/>
      <c r="C49" s="226"/>
      <c r="D49" s="226"/>
      <c r="E49" s="226"/>
      <c r="F49" s="226"/>
      <c r="G49" s="70">
        <v>38</v>
      </c>
      <c r="H49" s="80">
        <v>0</v>
      </c>
      <c r="I49" s="80">
        <v>0</v>
      </c>
    </row>
    <row r="50" spans="1:9" x14ac:dyDescent="0.2">
      <c r="A50" s="226" t="s">
        <v>144</v>
      </c>
      <c r="B50" s="226"/>
      <c r="C50" s="226"/>
      <c r="D50" s="226"/>
      <c r="E50" s="226"/>
      <c r="F50" s="226"/>
      <c r="G50" s="70">
        <v>39</v>
      </c>
      <c r="H50" s="80">
        <v>0</v>
      </c>
      <c r="I50" s="80">
        <v>0</v>
      </c>
    </row>
    <row r="51" spans="1:9" x14ac:dyDescent="0.2">
      <c r="A51" s="229" t="s">
        <v>145</v>
      </c>
      <c r="B51" s="229"/>
      <c r="C51" s="229"/>
      <c r="D51" s="229"/>
      <c r="E51" s="229"/>
      <c r="F51" s="229"/>
      <c r="G51" s="70">
        <v>40</v>
      </c>
      <c r="H51" s="81">
        <f>SUM(H46:H50)</f>
        <v>-5935732</v>
      </c>
      <c r="I51" s="81">
        <f>SUM(I46:I50)</f>
        <v>-7142001</v>
      </c>
    </row>
    <row r="52" spans="1:9" x14ac:dyDescent="0.2">
      <c r="A52" s="227" t="s">
        <v>17</v>
      </c>
      <c r="B52" s="228"/>
      <c r="C52" s="228"/>
      <c r="D52" s="228"/>
      <c r="E52" s="228"/>
      <c r="F52" s="228"/>
      <c r="G52" s="228"/>
      <c r="H52" s="228"/>
      <c r="I52" s="228"/>
    </row>
    <row r="53" spans="1:9" ht="23.25" customHeight="1" x14ac:dyDescent="0.2">
      <c r="A53" s="226" t="s">
        <v>146</v>
      </c>
      <c r="B53" s="226"/>
      <c r="C53" s="226"/>
      <c r="D53" s="226"/>
      <c r="E53" s="226"/>
      <c r="F53" s="226"/>
      <c r="G53" s="70">
        <v>41</v>
      </c>
      <c r="H53" s="80">
        <v>-8339838</v>
      </c>
      <c r="I53" s="80">
        <v>-4121055</v>
      </c>
    </row>
    <row r="54" spans="1:9" x14ac:dyDescent="0.2">
      <c r="A54" s="226" t="s">
        <v>147</v>
      </c>
      <c r="B54" s="226"/>
      <c r="C54" s="226"/>
      <c r="D54" s="226"/>
      <c r="E54" s="226"/>
      <c r="F54" s="226"/>
      <c r="G54" s="70">
        <v>42</v>
      </c>
      <c r="H54" s="80">
        <v>0</v>
      </c>
      <c r="I54" s="80">
        <v>0</v>
      </c>
    </row>
    <row r="55" spans="1:9" x14ac:dyDescent="0.2">
      <c r="A55" s="231" t="s">
        <v>148</v>
      </c>
      <c r="B55" s="231"/>
      <c r="C55" s="231"/>
      <c r="D55" s="231"/>
      <c r="E55" s="231"/>
      <c r="F55" s="231"/>
      <c r="G55" s="70">
        <v>43</v>
      </c>
      <c r="H55" s="80">
        <v>0</v>
      </c>
      <c r="I55" s="80">
        <v>0</v>
      </c>
    </row>
    <row r="56" spans="1:9" x14ac:dyDescent="0.2">
      <c r="A56" s="231" t="s">
        <v>149</v>
      </c>
      <c r="B56" s="231"/>
      <c r="C56" s="231"/>
      <c r="D56" s="231"/>
      <c r="E56" s="231"/>
      <c r="F56" s="231"/>
      <c r="G56" s="70">
        <v>44</v>
      </c>
      <c r="H56" s="80">
        <v>0</v>
      </c>
      <c r="I56" s="80">
        <v>0</v>
      </c>
    </row>
    <row r="57" spans="1:9" x14ac:dyDescent="0.2">
      <c r="A57" s="226" t="s">
        <v>150</v>
      </c>
      <c r="B57" s="226"/>
      <c r="C57" s="226"/>
      <c r="D57" s="226"/>
      <c r="E57" s="226"/>
      <c r="F57" s="226"/>
      <c r="G57" s="70">
        <v>45</v>
      </c>
      <c r="H57" s="80">
        <v>0</v>
      </c>
      <c r="I57" s="80">
        <v>0</v>
      </c>
    </row>
    <row r="58" spans="1:9" x14ac:dyDescent="0.2">
      <c r="A58" s="226" t="s">
        <v>151</v>
      </c>
      <c r="B58" s="226"/>
      <c r="C58" s="226"/>
      <c r="D58" s="226"/>
      <c r="E58" s="226"/>
      <c r="F58" s="226"/>
      <c r="G58" s="70">
        <v>46</v>
      </c>
      <c r="H58" s="80">
        <v>200593</v>
      </c>
      <c r="I58" s="80">
        <v>916612</v>
      </c>
    </row>
    <row r="59" spans="1:9" x14ac:dyDescent="0.2">
      <c r="A59" s="229" t="s">
        <v>153</v>
      </c>
      <c r="B59" s="226"/>
      <c r="C59" s="226"/>
      <c r="D59" s="226"/>
      <c r="E59" s="226"/>
      <c r="F59" s="226"/>
      <c r="G59" s="70">
        <v>47</v>
      </c>
      <c r="H59" s="81">
        <f>H53+H54+H55+H56+H57+H58</f>
        <v>-8139245</v>
      </c>
      <c r="I59" s="81">
        <f>I53+I54+I55+I56+I57+I58</f>
        <v>-3204443</v>
      </c>
    </row>
    <row r="60" spans="1:9" ht="25.5" customHeight="1" x14ac:dyDescent="0.2">
      <c r="A60" s="229" t="s">
        <v>152</v>
      </c>
      <c r="B60" s="229"/>
      <c r="C60" s="229"/>
      <c r="D60" s="229"/>
      <c r="E60" s="229"/>
      <c r="F60" s="229"/>
      <c r="G60" s="70">
        <v>48</v>
      </c>
      <c r="H60" s="81">
        <f>H44+H51+H59</f>
        <v>36488939</v>
      </c>
      <c r="I60" s="81">
        <f>I44+I51+I59</f>
        <v>20217062</v>
      </c>
    </row>
    <row r="61" spans="1:9" x14ac:dyDescent="0.2">
      <c r="A61" s="229" t="s">
        <v>196</v>
      </c>
      <c r="B61" s="226"/>
      <c r="C61" s="226"/>
      <c r="D61" s="226"/>
      <c r="E61" s="226"/>
      <c r="F61" s="226"/>
      <c r="G61" s="70">
        <v>49</v>
      </c>
      <c r="H61" s="82">
        <v>299756120</v>
      </c>
      <c r="I61" s="82">
        <v>336245059</v>
      </c>
    </row>
    <row r="62" spans="1:9" x14ac:dyDescent="0.2">
      <c r="A62" s="226" t="s">
        <v>154</v>
      </c>
      <c r="B62" s="226"/>
      <c r="C62" s="226"/>
      <c r="D62" s="226"/>
      <c r="E62" s="226"/>
      <c r="F62" s="226"/>
      <c r="G62" s="70">
        <v>50</v>
      </c>
      <c r="H62" s="82">
        <v>0</v>
      </c>
      <c r="I62" s="82">
        <v>0</v>
      </c>
    </row>
    <row r="63" spans="1:9" x14ac:dyDescent="0.2">
      <c r="A63" s="230" t="s">
        <v>197</v>
      </c>
      <c r="B63" s="231"/>
      <c r="C63" s="231"/>
      <c r="D63" s="231"/>
      <c r="E63" s="231"/>
      <c r="F63" s="231"/>
      <c r="G63" s="70">
        <v>51</v>
      </c>
      <c r="H63" s="81">
        <f>H60+H61+H62</f>
        <v>336245059</v>
      </c>
      <c r="I63" s="81">
        <f>I60+I61+I62</f>
        <v>356462121</v>
      </c>
    </row>
  </sheetData>
  <sheetProtection algorithmName="SHA-512" hashValue="/tK6RPF+Ai7Z3rD2ltfiPhi28r+9LRtYHM8DrJj7BHUvnSURO5laW9P+MOeumv0f173rpoP+heQxxgw7jmujrw==" saltValue="00NdkFQwTFeqAzWItxAwf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85" zoomScaleNormal="100" zoomScaleSheetLayoutView="85" workbookViewId="0">
      <selection activeCell="A3" sqref="A3:C4"/>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33" t="s">
        <v>8</v>
      </c>
      <c r="B1" s="234"/>
      <c r="C1" s="234"/>
      <c r="D1" s="234"/>
      <c r="E1" s="234"/>
      <c r="F1" s="234"/>
      <c r="G1" s="234"/>
      <c r="H1" s="234"/>
      <c r="I1" s="234"/>
      <c r="J1" s="83"/>
      <c r="K1" s="83"/>
      <c r="L1" s="83"/>
      <c r="M1" s="83"/>
      <c r="N1" s="83"/>
      <c r="O1" s="83"/>
    </row>
    <row r="2" spans="1:18" ht="15.75" x14ac:dyDescent="0.2">
      <c r="A2" s="52"/>
      <c r="B2" s="85"/>
      <c r="C2" s="235" t="s">
        <v>271</v>
      </c>
      <c r="D2" s="235"/>
      <c r="E2" s="1" t="s">
        <v>0</v>
      </c>
      <c r="F2" s="86">
        <v>44926</v>
      </c>
      <c r="G2" s="87"/>
      <c r="H2" s="87"/>
      <c r="I2" s="87"/>
      <c r="J2" s="88"/>
      <c r="K2" s="88"/>
      <c r="L2" s="88"/>
      <c r="M2" s="88"/>
      <c r="N2" s="88"/>
      <c r="O2" s="88"/>
      <c r="R2" s="84" t="s">
        <v>10</v>
      </c>
    </row>
    <row r="3" spans="1:18" ht="13.5" customHeight="1" x14ac:dyDescent="0.2">
      <c r="A3" s="236" t="s">
        <v>272</v>
      </c>
      <c r="B3" s="237"/>
      <c r="C3" s="237"/>
      <c r="D3" s="236" t="s">
        <v>273</v>
      </c>
      <c r="E3" s="239" t="s">
        <v>9</v>
      </c>
      <c r="F3" s="240"/>
      <c r="G3" s="240"/>
      <c r="H3" s="240"/>
      <c r="I3" s="240"/>
      <c r="J3" s="240"/>
      <c r="K3" s="240"/>
      <c r="L3" s="240"/>
      <c r="M3" s="240"/>
      <c r="N3" s="240"/>
      <c r="O3" s="240"/>
      <c r="P3" s="241" t="s">
        <v>18</v>
      </c>
      <c r="Q3" s="247"/>
      <c r="R3" s="241" t="s">
        <v>166</v>
      </c>
    </row>
    <row r="4" spans="1:18" ht="56.25" x14ac:dyDescent="0.2">
      <c r="A4" s="237"/>
      <c r="B4" s="237"/>
      <c r="C4" s="237"/>
      <c r="D4" s="238"/>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41"/>
    </row>
    <row r="5" spans="1:18" x14ac:dyDescent="0.2">
      <c r="A5" s="242">
        <v>1</v>
      </c>
      <c r="B5" s="242"/>
      <c r="C5" s="242"/>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43" t="s">
        <v>167</v>
      </c>
      <c r="B6" s="244"/>
      <c r="C6" s="244"/>
      <c r="D6" s="70">
        <v>1</v>
      </c>
      <c r="E6" s="94">
        <v>91897200</v>
      </c>
      <c r="F6" s="94">
        <v>148620</v>
      </c>
      <c r="G6" s="94">
        <v>0</v>
      </c>
      <c r="H6" s="94">
        <v>0</v>
      </c>
      <c r="I6" s="94">
        <v>843923</v>
      </c>
      <c r="J6" s="94">
        <v>67093427</v>
      </c>
      <c r="K6" s="94">
        <v>0</v>
      </c>
      <c r="L6" s="94">
        <v>15182803</v>
      </c>
      <c r="M6" s="94">
        <v>-6592348</v>
      </c>
      <c r="N6" s="94">
        <v>3735771</v>
      </c>
      <c r="O6" s="94">
        <v>0</v>
      </c>
      <c r="P6" s="94">
        <v>0</v>
      </c>
      <c r="Q6" s="94">
        <v>0</v>
      </c>
      <c r="R6" s="95">
        <f>SUM(E6:Q6)</f>
        <v>172309396</v>
      </c>
    </row>
    <row r="7" spans="1:18" ht="30" customHeight="1" x14ac:dyDescent="0.2">
      <c r="A7" s="245" t="s">
        <v>168</v>
      </c>
      <c r="B7" s="246"/>
      <c r="C7" s="246"/>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43" t="s">
        <v>169</v>
      </c>
      <c r="B8" s="244"/>
      <c r="C8" s="244"/>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32" t="s">
        <v>170</v>
      </c>
      <c r="B9" s="232"/>
      <c r="C9" s="232"/>
      <c r="D9" s="72">
        <v>4</v>
      </c>
      <c r="E9" s="96">
        <f>E6+E7+E8</f>
        <v>91897200</v>
      </c>
      <c r="F9" s="96">
        <f t="shared" ref="F9:Q9" si="1">F6+F7+F8</f>
        <v>148620</v>
      </c>
      <c r="G9" s="96">
        <f t="shared" si="1"/>
        <v>0</v>
      </c>
      <c r="H9" s="96">
        <f t="shared" si="1"/>
        <v>0</v>
      </c>
      <c r="I9" s="96">
        <f t="shared" si="1"/>
        <v>843923</v>
      </c>
      <c r="J9" s="96">
        <f t="shared" si="1"/>
        <v>67093427</v>
      </c>
      <c r="K9" s="96">
        <f t="shared" si="1"/>
        <v>0</v>
      </c>
      <c r="L9" s="96">
        <f t="shared" si="1"/>
        <v>15182803</v>
      </c>
      <c r="M9" s="96">
        <f t="shared" si="1"/>
        <v>-6592348</v>
      </c>
      <c r="N9" s="96">
        <f t="shared" si="1"/>
        <v>3735771</v>
      </c>
      <c r="O9" s="96">
        <f t="shared" si="1"/>
        <v>0</v>
      </c>
      <c r="P9" s="96">
        <f t="shared" si="1"/>
        <v>0</v>
      </c>
      <c r="Q9" s="96">
        <f t="shared" si="1"/>
        <v>0</v>
      </c>
      <c r="R9" s="95">
        <f t="shared" si="0"/>
        <v>172309396</v>
      </c>
    </row>
    <row r="10" spans="1:18" ht="33" customHeight="1" x14ac:dyDescent="0.2">
      <c r="A10" s="245" t="s">
        <v>171</v>
      </c>
      <c r="B10" s="246"/>
      <c r="C10" s="246"/>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45" t="s">
        <v>172</v>
      </c>
      <c r="B11" s="246"/>
      <c r="C11" s="246"/>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45" t="s">
        <v>275</v>
      </c>
      <c r="B12" s="246"/>
      <c r="C12" s="246"/>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45" t="s">
        <v>173</v>
      </c>
      <c r="B13" s="246"/>
      <c r="C13" s="246"/>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45" t="s">
        <v>276</v>
      </c>
      <c r="B14" s="246"/>
      <c r="C14" s="246"/>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45" t="s">
        <v>174</v>
      </c>
      <c r="B15" s="246"/>
      <c r="C15" s="246"/>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45" t="s">
        <v>175</v>
      </c>
      <c r="B16" s="246"/>
      <c r="C16" s="246"/>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45" t="s">
        <v>277</v>
      </c>
      <c r="B17" s="246"/>
      <c r="C17" s="246"/>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45" t="s">
        <v>176</v>
      </c>
      <c r="B18" s="246"/>
      <c r="C18" s="246"/>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45" t="s">
        <v>278</v>
      </c>
      <c r="B19" s="246"/>
      <c r="C19" s="246"/>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45" t="s">
        <v>279</v>
      </c>
      <c r="B20" s="246"/>
      <c r="C20" s="246"/>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43" t="s">
        <v>280</v>
      </c>
      <c r="B21" s="244"/>
      <c r="C21" s="244"/>
      <c r="D21" s="70">
        <v>16</v>
      </c>
      <c r="E21" s="94">
        <v>0</v>
      </c>
      <c r="F21" s="94">
        <v>0</v>
      </c>
      <c r="G21" s="94">
        <v>0</v>
      </c>
      <c r="H21" s="94">
        <v>0</v>
      </c>
      <c r="I21" s="94">
        <v>0</v>
      </c>
      <c r="J21" s="94">
        <v>2816376</v>
      </c>
      <c r="K21" s="94">
        <v>0</v>
      </c>
      <c r="L21" s="94">
        <v>919395</v>
      </c>
      <c r="M21" s="94">
        <v>0</v>
      </c>
      <c r="N21" s="94">
        <v>-3735771</v>
      </c>
      <c r="O21" s="94">
        <v>0</v>
      </c>
      <c r="P21" s="94">
        <v>0</v>
      </c>
      <c r="Q21" s="94">
        <v>0</v>
      </c>
      <c r="R21" s="95">
        <f t="shared" si="0"/>
        <v>0</v>
      </c>
    </row>
    <row r="22" spans="1:18" ht="20.25" customHeight="1" x14ac:dyDescent="0.2">
      <c r="A22" s="243" t="s">
        <v>281</v>
      </c>
      <c r="B22" s="244"/>
      <c r="C22" s="244"/>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43" t="s">
        <v>177</v>
      </c>
      <c r="B23" s="244"/>
      <c r="C23" s="244"/>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43" t="s">
        <v>282</v>
      </c>
      <c r="B24" s="244"/>
      <c r="C24" s="244"/>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43" t="s">
        <v>178</v>
      </c>
      <c r="B25" s="244"/>
      <c r="C25" s="244"/>
      <c r="D25" s="70">
        <v>20</v>
      </c>
      <c r="E25" s="94">
        <v>0</v>
      </c>
      <c r="F25" s="94">
        <v>0</v>
      </c>
      <c r="G25" s="94">
        <v>0</v>
      </c>
      <c r="H25" s="94">
        <v>0</v>
      </c>
      <c r="I25" s="94">
        <v>-17786237</v>
      </c>
      <c r="J25" s="94">
        <v>0</v>
      </c>
      <c r="K25" s="94">
        <v>0</v>
      </c>
      <c r="L25" s="94">
        <v>0</v>
      </c>
      <c r="M25" s="94">
        <v>0</v>
      </c>
      <c r="N25" s="94">
        <v>7255715</v>
      </c>
      <c r="O25" s="94">
        <v>0</v>
      </c>
      <c r="P25" s="94">
        <v>0</v>
      </c>
      <c r="Q25" s="94">
        <v>0</v>
      </c>
      <c r="R25" s="95">
        <f t="shared" si="0"/>
        <v>-10530522</v>
      </c>
    </row>
    <row r="26" spans="1:18" ht="21" customHeight="1" x14ac:dyDescent="0.2">
      <c r="A26" s="248" t="s">
        <v>179</v>
      </c>
      <c r="B26" s="248"/>
      <c r="C26" s="248"/>
      <c r="D26" s="72">
        <v>21</v>
      </c>
      <c r="E26" s="95">
        <f>SUM(E9:E25)</f>
        <v>91897200</v>
      </c>
      <c r="F26" s="95">
        <f t="shared" ref="F26:Q26" si="2">SUM(F9:F25)</f>
        <v>148620</v>
      </c>
      <c r="G26" s="95">
        <f t="shared" si="2"/>
        <v>0</v>
      </c>
      <c r="H26" s="95">
        <f t="shared" si="2"/>
        <v>0</v>
      </c>
      <c r="I26" s="95">
        <f t="shared" si="2"/>
        <v>-16942314</v>
      </c>
      <c r="J26" s="95">
        <f t="shared" si="2"/>
        <v>69909803</v>
      </c>
      <c r="K26" s="95">
        <f t="shared" si="2"/>
        <v>0</v>
      </c>
      <c r="L26" s="95">
        <f t="shared" si="2"/>
        <v>16102198</v>
      </c>
      <c r="M26" s="95">
        <f t="shared" si="2"/>
        <v>-6592348</v>
      </c>
      <c r="N26" s="95">
        <f t="shared" si="2"/>
        <v>7255715</v>
      </c>
      <c r="O26" s="95">
        <f t="shared" si="2"/>
        <v>0</v>
      </c>
      <c r="P26" s="95">
        <f t="shared" si="2"/>
        <v>0</v>
      </c>
      <c r="Q26" s="95">
        <f t="shared" si="2"/>
        <v>0</v>
      </c>
      <c r="R26" s="95">
        <f t="shared" si="0"/>
        <v>161778874</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opLeftCell="A25" zoomScale="73" zoomScaleNormal="73" workbookViewId="0">
      <selection sqref="A1:I63"/>
    </sheetView>
  </sheetViews>
  <sheetFormatPr defaultRowHeight="12.75" x14ac:dyDescent="0.2"/>
  <cols>
    <col min="9" max="9" width="63.42578125" customWidth="1"/>
  </cols>
  <sheetData>
    <row r="1" spans="1:9" ht="12.75" customHeight="1" x14ac:dyDescent="0.2">
      <c r="A1" s="249" t="s">
        <v>303</v>
      </c>
      <c r="B1" s="250"/>
      <c r="C1" s="250"/>
      <c r="D1" s="250"/>
      <c r="E1" s="250"/>
      <c r="F1" s="250"/>
      <c r="G1" s="250"/>
      <c r="H1" s="250"/>
      <c r="I1" s="250"/>
    </row>
    <row r="2" spans="1:9" x14ac:dyDescent="0.2">
      <c r="A2" s="250"/>
      <c r="B2" s="250"/>
      <c r="C2" s="250"/>
      <c r="D2" s="250"/>
      <c r="E2" s="250"/>
      <c r="F2" s="250"/>
      <c r="G2" s="250"/>
      <c r="H2" s="250"/>
      <c r="I2" s="250"/>
    </row>
    <row r="3" spans="1:9" x14ac:dyDescent="0.2">
      <c r="A3" s="250"/>
      <c r="B3" s="250"/>
      <c r="C3" s="250"/>
      <c r="D3" s="250"/>
      <c r="E3" s="250"/>
      <c r="F3" s="250"/>
      <c r="G3" s="250"/>
      <c r="H3" s="250"/>
      <c r="I3" s="250"/>
    </row>
    <row r="4" spans="1:9" x14ac:dyDescent="0.2">
      <c r="A4" s="250"/>
      <c r="B4" s="250"/>
      <c r="C4" s="250"/>
      <c r="D4" s="250"/>
      <c r="E4" s="250"/>
      <c r="F4" s="250"/>
      <c r="G4" s="250"/>
      <c r="H4" s="250"/>
      <c r="I4" s="250"/>
    </row>
    <row r="5" spans="1:9" x14ac:dyDescent="0.2">
      <c r="A5" s="250"/>
      <c r="B5" s="250"/>
      <c r="C5" s="250"/>
      <c r="D5" s="250"/>
      <c r="E5" s="250"/>
      <c r="F5" s="250"/>
      <c r="G5" s="250"/>
      <c r="H5" s="250"/>
      <c r="I5" s="250"/>
    </row>
    <row r="6" spans="1:9" x14ac:dyDescent="0.2">
      <c r="A6" s="250"/>
      <c r="B6" s="250"/>
      <c r="C6" s="250"/>
      <c r="D6" s="250"/>
      <c r="E6" s="250"/>
      <c r="F6" s="250"/>
      <c r="G6" s="250"/>
      <c r="H6" s="250"/>
      <c r="I6" s="250"/>
    </row>
    <row r="7" spans="1:9" x14ac:dyDescent="0.2">
      <c r="A7" s="250"/>
      <c r="B7" s="250"/>
      <c r="C7" s="250"/>
      <c r="D7" s="250"/>
      <c r="E7" s="250"/>
      <c r="F7" s="250"/>
      <c r="G7" s="250"/>
      <c r="H7" s="250"/>
      <c r="I7" s="250"/>
    </row>
    <row r="8" spans="1:9" x14ac:dyDescent="0.2">
      <c r="A8" s="250"/>
      <c r="B8" s="250"/>
      <c r="C8" s="250"/>
      <c r="D8" s="250"/>
      <c r="E8" s="250"/>
      <c r="F8" s="250"/>
      <c r="G8" s="250"/>
      <c r="H8" s="250"/>
      <c r="I8" s="250"/>
    </row>
    <row r="9" spans="1:9" x14ac:dyDescent="0.2">
      <c r="A9" s="250"/>
      <c r="B9" s="250"/>
      <c r="C9" s="250"/>
      <c r="D9" s="250"/>
      <c r="E9" s="250"/>
      <c r="F9" s="250"/>
      <c r="G9" s="250"/>
      <c r="H9" s="250"/>
      <c r="I9" s="250"/>
    </row>
    <row r="10" spans="1:9" x14ac:dyDescent="0.2">
      <c r="A10" s="250"/>
      <c r="B10" s="250"/>
      <c r="C10" s="250"/>
      <c r="D10" s="250"/>
      <c r="E10" s="250"/>
      <c r="F10" s="250"/>
      <c r="G10" s="250"/>
      <c r="H10" s="250"/>
      <c r="I10" s="250"/>
    </row>
    <row r="11" spans="1:9" x14ac:dyDescent="0.2">
      <c r="A11" s="250"/>
      <c r="B11" s="250"/>
      <c r="C11" s="250"/>
      <c r="D11" s="250"/>
      <c r="E11" s="250"/>
      <c r="F11" s="250"/>
      <c r="G11" s="250"/>
      <c r="H11" s="250"/>
      <c r="I11" s="250"/>
    </row>
    <row r="12" spans="1:9" x14ac:dyDescent="0.2">
      <c r="A12" s="250"/>
      <c r="B12" s="250"/>
      <c r="C12" s="250"/>
      <c r="D12" s="250"/>
      <c r="E12" s="250"/>
      <c r="F12" s="250"/>
      <c r="G12" s="250"/>
      <c r="H12" s="250"/>
      <c r="I12" s="250"/>
    </row>
    <row r="13" spans="1:9" x14ac:dyDescent="0.2">
      <c r="A13" s="250"/>
      <c r="B13" s="250"/>
      <c r="C13" s="250"/>
      <c r="D13" s="250"/>
      <c r="E13" s="250"/>
      <c r="F13" s="250"/>
      <c r="G13" s="250"/>
      <c r="H13" s="250"/>
      <c r="I13" s="250"/>
    </row>
    <row r="14" spans="1:9" x14ac:dyDescent="0.2">
      <c r="A14" s="250"/>
      <c r="B14" s="250"/>
      <c r="C14" s="250"/>
      <c r="D14" s="250"/>
      <c r="E14" s="250"/>
      <c r="F14" s="250"/>
      <c r="G14" s="250"/>
      <c r="H14" s="250"/>
      <c r="I14" s="250"/>
    </row>
    <row r="15" spans="1:9" x14ac:dyDescent="0.2">
      <c r="A15" s="250"/>
      <c r="B15" s="250"/>
      <c r="C15" s="250"/>
      <c r="D15" s="250"/>
      <c r="E15" s="250"/>
      <c r="F15" s="250"/>
      <c r="G15" s="250"/>
      <c r="H15" s="250"/>
      <c r="I15" s="250"/>
    </row>
    <row r="16" spans="1:9" x14ac:dyDescent="0.2">
      <c r="A16" s="250"/>
      <c r="B16" s="250"/>
      <c r="C16" s="250"/>
      <c r="D16" s="250"/>
      <c r="E16" s="250"/>
      <c r="F16" s="250"/>
      <c r="G16" s="250"/>
      <c r="H16" s="250"/>
      <c r="I16" s="250"/>
    </row>
    <row r="17" spans="1:9" x14ac:dyDescent="0.2">
      <c r="A17" s="250"/>
      <c r="B17" s="250"/>
      <c r="C17" s="250"/>
      <c r="D17" s="250"/>
      <c r="E17" s="250"/>
      <c r="F17" s="250"/>
      <c r="G17" s="250"/>
      <c r="H17" s="250"/>
      <c r="I17" s="250"/>
    </row>
    <row r="18" spans="1:9" x14ac:dyDescent="0.2">
      <c r="A18" s="250"/>
      <c r="B18" s="250"/>
      <c r="C18" s="250"/>
      <c r="D18" s="250"/>
      <c r="E18" s="250"/>
      <c r="F18" s="250"/>
      <c r="G18" s="250"/>
      <c r="H18" s="250"/>
      <c r="I18" s="250"/>
    </row>
    <row r="19" spans="1:9" x14ac:dyDescent="0.2">
      <c r="A19" s="250"/>
      <c r="B19" s="250"/>
      <c r="C19" s="250"/>
      <c r="D19" s="250"/>
      <c r="E19" s="250"/>
      <c r="F19" s="250"/>
      <c r="G19" s="250"/>
      <c r="H19" s="250"/>
      <c r="I19" s="250"/>
    </row>
    <row r="20" spans="1:9" x14ac:dyDescent="0.2">
      <c r="A20" s="250"/>
      <c r="B20" s="250"/>
      <c r="C20" s="250"/>
      <c r="D20" s="250"/>
      <c r="E20" s="250"/>
      <c r="F20" s="250"/>
      <c r="G20" s="250"/>
      <c r="H20" s="250"/>
      <c r="I20" s="250"/>
    </row>
    <row r="21" spans="1:9" x14ac:dyDescent="0.2">
      <c r="A21" s="250"/>
      <c r="B21" s="250"/>
      <c r="C21" s="250"/>
      <c r="D21" s="250"/>
      <c r="E21" s="250"/>
      <c r="F21" s="250"/>
      <c r="G21" s="250"/>
      <c r="H21" s="250"/>
      <c r="I21" s="250"/>
    </row>
    <row r="22" spans="1:9" x14ac:dyDescent="0.2">
      <c r="A22" s="250"/>
      <c r="B22" s="250"/>
      <c r="C22" s="250"/>
      <c r="D22" s="250"/>
      <c r="E22" s="250"/>
      <c r="F22" s="250"/>
      <c r="G22" s="250"/>
      <c r="H22" s="250"/>
      <c r="I22" s="250"/>
    </row>
    <row r="23" spans="1:9" x14ac:dyDescent="0.2">
      <c r="A23" s="250"/>
      <c r="B23" s="250"/>
      <c r="C23" s="250"/>
      <c r="D23" s="250"/>
      <c r="E23" s="250"/>
      <c r="F23" s="250"/>
      <c r="G23" s="250"/>
      <c r="H23" s="250"/>
      <c r="I23" s="250"/>
    </row>
    <row r="24" spans="1:9" x14ac:dyDescent="0.2">
      <c r="A24" s="250"/>
      <c r="B24" s="250"/>
      <c r="C24" s="250"/>
      <c r="D24" s="250"/>
      <c r="E24" s="250"/>
      <c r="F24" s="250"/>
      <c r="G24" s="250"/>
      <c r="H24" s="250"/>
      <c r="I24" s="250"/>
    </row>
    <row r="25" spans="1:9" x14ac:dyDescent="0.2">
      <c r="A25" s="250"/>
      <c r="B25" s="250"/>
      <c r="C25" s="250"/>
      <c r="D25" s="250"/>
      <c r="E25" s="250"/>
      <c r="F25" s="250"/>
      <c r="G25" s="250"/>
      <c r="H25" s="250"/>
      <c r="I25" s="250"/>
    </row>
    <row r="26" spans="1:9" x14ac:dyDescent="0.2">
      <c r="A26" s="250"/>
      <c r="B26" s="250"/>
      <c r="C26" s="250"/>
      <c r="D26" s="250"/>
      <c r="E26" s="250"/>
      <c r="F26" s="250"/>
      <c r="G26" s="250"/>
      <c r="H26" s="250"/>
      <c r="I26" s="250"/>
    </row>
    <row r="27" spans="1:9" x14ac:dyDescent="0.2">
      <c r="A27" s="250"/>
      <c r="B27" s="250"/>
      <c r="C27" s="250"/>
      <c r="D27" s="250"/>
      <c r="E27" s="250"/>
      <c r="F27" s="250"/>
      <c r="G27" s="250"/>
      <c r="H27" s="250"/>
      <c r="I27" s="250"/>
    </row>
    <row r="28" spans="1:9" x14ac:dyDescent="0.2">
      <c r="A28" s="250"/>
      <c r="B28" s="250"/>
      <c r="C28" s="250"/>
      <c r="D28" s="250"/>
      <c r="E28" s="250"/>
      <c r="F28" s="250"/>
      <c r="G28" s="250"/>
      <c r="H28" s="250"/>
      <c r="I28" s="250"/>
    </row>
    <row r="29" spans="1:9" x14ac:dyDescent="0.2">
      <c r="A29" s="250"/>
      <c r="B29" s="250"/>
      <c r="C29" s="250"/>
      <c r="D29" s="250"/>
      <c r="E29" s="250"/>
      <c r="F29" s="250"/>
      <c r="G29" s="250"/>
      <c r="H29" s="250"/>
      <c r="I29" s="250"/>
    </row>
    <row r="30" spans="1:9" x14ac:dyDescent="0.2">
      <c r="A30" s="250"/>
      <c r="B30" s="250"/>
      <c r="C30" s="250"/>
      <c r="D30" s="250"/>
      <c r="E30" s="250"/>
      <c r="F30" s="250"/>
      <c r="G30" s="250"/>
      <c r="H30" s="250"/>
      <c r="I30" s="250"/>
    </row>
    <row r="31" spans="1:9" x14ac:dyDescent="0.2">
      <c r="A31" s="250"/>
      <c r="B31" s="250"/>
      <c r="C31" s="250"/>
      <c r="D31" s="250"/>
      <c r="E31" s="250"/>
      <c r="F31" s="250"/>
      <c r="G31" s="250"/>
      <c r="H31" s="250"/>
      <c r="I31" s="250"/>
    </row>
    <row r="32" spans="1:9" x14ac:dyDescent="0.2">
      <c r="A32" s="250"/>
      <c r="B32" s="250"/>
      <c r="C32" s="250"/>
      <c r="D32" s="250"/>
      <c r="E32" s="250"/>
      <c r="F32" s="250"/>
      <c r="G32" s="250"/>
      <c r="H32" s="250"/>
      <c r="I32" s="250"/>
    </row>
    <row r="33" spans="1:9" x14ac:dyDescent="0.2">
      <c r="A33" s="250"/>
      <c r="B33" s="250"/>
      <c r="C33" s="250"/>
      <c r="D33" s="250"/>
      <c r="E33" s="250"/>
      <c r="F33" s="250"/>
      <c r="G33" s="250"/>
      <c r="H33" s="250"/>
      <c r="I33" s="250"/>
    </row>
    <row r="34" spans="1:9" x14ac:dyDescent="0.2">
      <c r="A34" s="250"/>
      <c r="B34" s="250"/>
      <c r="C34" s="250"/>
      <c r="D34" s="250"/>
      <c r="E34" s="250"/>
      <c r="F34" s="250"/>
      <c r="G34" s="250"/>
      <c r="H34" s="250"/>
      <c r="I34" s="250"/>
    </row>
    <row r="35" spans="1:9" x14ac:dyDescent="0.2">
      <c r="A35" s="250"/>
      <c r="B35" s="250"/>
      <c r="C35" s="250"/>
      <c r="D35" s="250"/>
      <c r="E35" s="250"/>
      <c r="F35" s="250"/>
      <c r="G35" s="250"/>
      <c r="H35" s="250"/>
      <c r="I35" s="250"/>
    </row>
    <row r="36" spans="1:9" x14ac:dyDescent="0.2">
      <c r="A36" s="250"/>
      <c r="B36" s="250"/>
      <c r="C36" s="250"/>
      <c r="D36" s="250"/>
      <c r="E36" s="250"/>
      <c r="F36" s="250"/>
      <c r="G36" s="250"/>
      <c r="H36" s="250"/>
      <c r="I36" s="250"/>
    </row>
    <row r="37" spans="1:9" x14ac:dyDescent="0.2">
      <c r="A37" s="250"/>
      <c r="B37" s="250"/>
      <c r="C37" s="250"/>
      <c r="D37" s="250"/>
      <c r="E37" s="250"/>
      <c r="F37" s="250"/>
      <c r="G37" s="250"/>
      <c r="H37" s="250"/>
      <c r="I37" s="250"/>
    </row>
    <row r="38" spans="1:9" x14ac:dyDescent="0.2">
      <c r="A38" s="250"/>
      <c r="B38" s="250"/>
      <c r="C38" s="250"/>
      <c r="D38" s="250"/>
      <c r="E38" s="250"/>
      <c r="F38" s="250"/>
      <c r="G38" s="250"/>
      <c r="H38" s="250"/>
      <c r="I38" s="250"/>
    </row>
    <row r="39" spans="1:9" ht="209.25" customHeight="1" x14ac:dyDescent="0.2">
      <c r="A39" s="250"/>
      <c r="B39" s="250"/>
      <c r="C39" s="250"/>
      <c r="D39" s="250"/>
      <c r="E39" s="250"/>
      <c r="F39" s="250"/>
      <c r="G39" s="250"/>
      <c r="H39" s="250"/>
      <c r="I39" s="250"/>
    </row>
    <row r="40" spans="1:9" ht="321.75" customHeight="1" x14ac:dyDescent="0.2">
      <c r="A40" s="250"/>
      <c r="B40" s="250"/>
      <c r="C40" s="250"/>
      <c r="D40" s="250"/>
      <c r="E40" s="250"/>
      <c r="F40" s="250"/>
      <c r="G40" s="250"/>
      <c r="H40" s="250"/>
      <c r="I40" s="250"/>
    </row>
    <row r="41" spans="1:9" x14ac:dyDescent="0.2">
      <c r="A41" s="250"/>
      <c r="B41" s="250"/>
      <c r="C41" s="250"/>
      <c r="D41" s="250"/>
      <c r="E41" s="250"/>
      <c r="F41" s="250"/>
      <c r="G41" s="250"/>
      <c r="H41" s="250"/>
      <c r="I41" s="250"/>
    </row>
    <row r="42" spans="1:9" x14ac:dyDescent="0.2">
      <c r="A42" s="250"/>
      <c r="B42" s="250"/>
      <c r="C42" s="250"/>
      <c r="D42" s="250"/>
      <c r="E42" s="250"/>
      <c r="F42" s="250"/>
      <c r="G42" s="250"/>
      <c r="H42" s="250"/>
      <c r="I42" s="250"/>
    </row>
    <row r="43" spans="1:9" x14ac:dyDescent="0.2">
      <c r="A43" s="250"/>
      <c r="B43" s="250"/>
      <c r="C43" s="250"/>
      <c r="D43" s="250"/>
      <c r="E43" s="250"/>
      <c r="F43" s="250"/>
      <c r="G43" s="250"/>
      <c r="H43" s="250"/>
      <c r="I43" s="250"/>
    </row>
    <row r="44" spans="1:9" x14ac:dyDescent="0.2">
      <c r="A44" s="250"/>
      <c r="B44" s="250"/>
      <c r="C44" s="250"/>
      <c r="D44" s="250"/>
      <c r="E44" s="250"/>
      <c r="F44" s="250"/>
      <c r="G44" s="250"/>
      <c r="H44" s="250"/>
      <c r="I44" s="250"/>
    </row>
    <row r="45" spans="1:9" x14ac:dyDescent="0.2">
      <c r="A45" s="250"/>
      <c r="B45" s="250"/>
      <c r="C45" s="250"/>
      <c r="D45" s="250"/>
      <c r="E45" s="250"/>
      <c r="F45" s="250"/>
      <c r="G45" s="250"/>
      <c r="H45" s="250"/>
      <c r="I45" s="250"/>
    </row>
    <row r="46" spans="1:9" x14ac:dyDescent="0.2">
      <c r="A46" s="250"/>
      <c r="B46" s="250"/>
      <c r="C46" s="250"/>
      <c r="D46" s="250"/>
      <c r="E46" s="250"/>
      <c r="F46" s="250"/>
      <c r="G46" s="250"/>
      <c r="H46" s="250"/>
      <c r="I46" s="250"/>
    </row>
    <row r="47" spans="1:9" x14ac:dyDescent="0.2">
      <c r="A47" s="250"/>
      <c r="B47" s="250"/>
      <c r="C47" s="250"/>
      <c r="D47" s="250"/>
      <c r="E47" s="250"/>
      <c r="F47" s="250"/>
      <c r="G47" s="250"/>
      <c r="H47" s="250"/>
      <c r="I47" s="250"/>
    </row>
    <row r="48" spans="1:9" x14ac:dyDescent="0.2">
      <c r="A48" s="250"/>
      <c r="B48" s="250"/>
      <c r="C48" s="250"/>
      <c r="D48" s="250"/>
      <c r="E48" s="250"/>
      <c r="F48" s="250"/>
      <c r="G48" s="250"/>
      <c r="H48" s="250"/>
      <c r="I48" s="250"/>
    </row>
    <row r="49" spans="1:9" x14ac:dyDescent="0.2">
      <c r="A49" s="250"/>
      <c r="B49" s="250"/>
      <c r="C49" s="250"/>
      <c r="D49" s="250"/>
      <c r="E49" s="250"/>
      <c r="F49" s="250"/>
      <c r="G49" s="250"/>
      <c r="H49" s="250"/>
      <c r="I49" s="250"/>
    </row>
    <row r="50" spans="1:9" x14ac:dyDescent="0.2">
      <c r="A50" s="250"/>
      <c r="B50" s="250"/>
      <c r="C50" s="250"/>
      <c r="D50" s="250"/>
      <c r="E50" s="250"/>
      <c r="F50" s="250"/>
      <c r="G50" s="250"/>
      <c r="H50" s="250"/>
      <c r="I50" s="250"/>
    </row>
    <row r="51" spans="1:9" x14ac:dyDescent="0.2">
      <c r="A51" s="250"/>
      <c r="B51" s="250"/>
      <c r="C51" s="250"/>
      <c r="D51" s="250"/>
      <c r="E51" s="250"/>
      <c r="F51" s="250"/>
      <c r="G51" s="250"/>
      <c r="H51" s="250"/>
      <c r="I51" s="250"/>
    </row>
    <row r="52" spans="1:9" x14ac:dyDescent="0.2">
      <c r="A52" s="250"/>
      <c r="B52" s="250"/>
      <c r="C52" s="250"/>
      <c r="D52" s="250"/>
      <c r="E52" s="250"/>
      <c r="F52" s="250"/>
      <c r="G52" s="250"/>
      <c r="H52" s="250"/>
      <c r="I52" s="250"/>
    </row>
    <row r="53" spans="1:9" x14ac:dyDescent="0.2">
      <c r="A53" s="250"/>
      <c r="B53" s="250"/>
      <c r="C53" s="250"/>
      <c r="D53" s="250"/>
      <c r="E53" s="250"/>
      <c r="F53" s="250"/>
      <c r="G53" s="250"/>
      <c r="H53" s="250"/>
      <c r="I53" s="250"/>
    </row>
    <row r="54" spans="1:9" x14ac:dyDescent="0.2">
      <c r="A54" s="250"/>
      <c r="B54" s="250"/>
      <c r="C54" s="250"/>
      <c r="D54" s="250"/>
      <c r="E54" s="250"/>
      <c r="F54" s="250"/>
      <c r="G54" s="250"/>
      <c r="H54" s="250"/>
      <c r="I54" s="250"/>
    </row>
    <row r="55" spans="1:9" x14ac:dyDescent="0.2">
      <c r="A55" s="250"/>
      <c r="B55" s="250"/>
      <c r="C55" s="250"/>
      <c r="D55" s="250"/>
      <c r="E55" s="250"/>
      <c r="F55" s="250"/>
      <c r="G55" s="250"/>
      <c r="H55" s="250"/>
      <c r="I55" s="250"/>
    </row>
    <row r="56" spans="1:9" x14ac:dyDescent="0.2">
      <c r="A56" s="250"/>
      <c r="B56" s="250"/>
      <c r="C56" s="250"/>
      <c r="D56" s="250"/>
      <c r="E56" s="250"/>
      <c r="F56" s="250"/>
      <c r="G56" s="250"/>
      <c r="H56" s="250"/>
      <c r="I56" s="250"/>
    </row>
    <row r="57" spans="1:9" x14ac:dyDescent="0.2">
      <c r="A57" s="250"/>
      <c r="B57" s="250"/>
      <c r="C57" s="250"/>
      <c r="D57" s="250"/>
      <c r="E57" s="250"/>
      <c r="F57" s="250"/>
      <c r="G57" s="250"/>
      <c r="H57" s="250"/>
      <c r="I57" s="250"/>
    </row>
    <row r="58" spans="1:9" x14ac:dyDescent="0.2">
      <c r="A58" s="250"/>
      <c r="B58" s="250"/>
      <c r="C58" s="250"/>
      <c r="D58" s="250"/>
      <c r="E58" s="250"/>
      <c r="F58" s="250"/>
      <c r="G58" s="250"/>
      <c r="H58" s="250"/>
      <c r="I58" s="250"/>
    </row>
    <row r="59" spans="1:9" x14ac:dyDescent="0.2">
      <c r="A59" s="250"/>
      <c r="B59" s="250"/>
      <c r="C59" s="250"/>
      <c r="D59" s="250"/>
      <c r="E59" s="250"/>
      <c r="F59" s="250"/>
      <c r="G59" s="250"/>
      <c r="H59" s="250"/>
      <c r="I59" s="250"/>
    </row>
    <row r="60" spans="1:9" x14ac:dyDescent="0.2">
      <c r="A60" s="250"/>
      <c r="B60" s="250"/>
      <c r="C60" s="250"/>
      <c r="D60" s="250"/>
      <c r="E60" s="250"/>
      <c r="F60" s="250"/>
      <c r="G60" s="250"/>
      <c r="H60" s="250"/>
      <c r="I60" s="250"/>
    </row>
    <row r="61" spans="1:9" x14ac:dyDescent="0.2">
      <c r="A61" s="250"/>
      <c r="B61" s="250"/>
      <c r="C61" s="250"/>
      <c r="D61" s="250"/>
      <c r="E61" s="250"/>
      <c r="F61" s="250"/>
      <c r="G61" s="250"/>
      <c r="H61" s="250"/>
      <c r="I61" s="250"/>
    </row>
    <row r="62" spans="1:9" x14ac:dyDescent="0.2">
      <c r="A62" s="250"/>
      <c r="B62" s="250"/>
      <c r="C62" s="250"/>
      <c r="D62" s="250"/>
      <c r="E62" s="250"/>
      <c r="F62" s="250"/>
      <c r="G62" s="250"/>
      <c r="H62" s="250"/>
      <c r="I62" s="250"/>
    </row>
    <row r="63" spans="1:9" x14ac:dyDescent="0.2">
      <c r="A63" s="250"/>
      <c r="B63" s="250"/>
      <c r="C63" s="250"/>
      <c r="D63" s="250"/>
      <c r="E63" s="250"/>
      <c r="F63" s="250"/>
      <c r="G63" s="250"/>
      <c r="H63" s="250"/>
      <c r="I63" s="250"/>
    </row>
  </sheetData>
  <mergeCells count="1">
    <mergeCell ref="A1:I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2018-04-25T06:49:36Z</cp:lastPrinted>
  <dcterms:created xsi:type="dcterms:W3CDTF">2008-10-17T11:51:54Z</dcterms:created>
  <dcterms:modified xsi:type="dcterms:W3CDTF">2023-02-28T14:15:19Z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