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mkupres\Desktop\TFI KI 30.09.2025\Nekonsolidirani\Izvještaj\"/>
    </mc:Choice>
  </mc:AlternateContent>
  <xr:revisionPtr revIDLastSave="0" documentId="13_ncr:1_{EFA945DA-4304-4C88-AEB1-170AE5A4796C}"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16" yWindow="12852" windowWidth="23256" windowHeight="12456"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6" l="1"/>
  <c r="I42" i="26"/>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H52" i="26"/>
  <c r="I48" i="26"/>
  <c r="H48" i="26"/>
  <c r="H42" i="26"/>
  <c r="I29" i="26"/>
  <c r="H29" i="26"/>
  <c r="I25" i="26"/>
  <c r="H25" i="26"/>
  <c r="I22" i="26"/>
  <c r="H22" i="26"/>
  <c r="I18" i="26"/>
  <c r="H18" i="26"/>
  <c r="I13" i="26"/>
  <c r="H13" i="26"/>
  <c r="I9" i="26"/>
  <c r="H9" i="26"/>
  <c r="J47" i="27" l="1"/>
  <c r="J42" i="27"/>
  <c r="J46" i="27" s="1"/>
  <c r="H63" i="26"/>
  <c r="H78" i="26" s="1"/>
  <c r="H42" i="27"/>
  <c r="H46" i="27" s="1"/>
  <c r="I42" i="27"/>
  <c r="I46" i="27" s="1"/>
  <c r="K42" i="27"/>
  <c r="K46" i="27" s="1"/>
  <c r="K47" i="27"/>
  <c r="I47" i="27"/>
  <c r="H47" i="27"/>
  <c r="I40" i="26"/>
  <c r="H40" i="26"/>
  <c r="I63" i="26"/>
  <c r="I78" i="26" s="1"/>
  <c r="R26" i="29"/>
  <c r="H60" i="28"/>
  <c r="H63" i="28" s="1"/>
  <c r="I60" i="28"/>
  <c r="I63" i="28" s="1"/>
  <c r="R9" i="29"/>
  <c r="J69" i="27" l="1"/>
  <c r="H69" i="27"/>
  <c r="I69" i="27"/>
  <c r="K69" i="27"/>
</calcChain>
</file>

<file path=xl/sharedStrings.xml><?xml version="1.0" encoding="utf-8"?>
<sst xmlns="http://schemas.openxmlformats.org/spreadsheetml/2006/main" count="342" uniqueCount="303">
  <si>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</si>
  <si>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</si>
  <si>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</si>
  <si>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</si>
  <si>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</si>
  <si>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</si>
  <si>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</si>
  <si>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</si>
  <si>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</si>
  <si>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</si>
  <si>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</si>
  <si>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</si>
  <si>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</si>
  <si>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</si>
  <si>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</si>
  <si>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</si>
  <si>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</si>
  <si>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</si>
  <si>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</si>
  <si>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</si>
  <si>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</si>
  <si>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</si>
  <si>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</si>
  <si>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</si>
  <si>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</si>
  <si>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</si>
  <si>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</si>
  <si>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</si>
  <si>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</si>
  <si>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</si>
  <si>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</si>
  <si>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</si>
  <si>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</si>
  <si>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</si>
  <si>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</si>
  <si>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</si>
  <si>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</si>
  <si>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</si>
  <si>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</si>
  <si>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</si>
  <si>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</si>
  <si>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</si>
  <si>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</si>
  <si>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</si>
  <si>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</si>
  <si>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</si>
  <si>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</si>
  <si>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</si>
  <si>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</si>
  <si>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</si>
  <si>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</si>
  <si>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</si>
  <si>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</si>
  <si>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</si>
  <si>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</si>
  <si>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</si>
  <si>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</si>
  <si>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</si>
  <si>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</si>
  <si>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</si>
  <si>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</si>
  <si>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</si>
  <si>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</si>
  <si>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</si>
  <si>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</si>
  <si>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</si>
  <si>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</si>
  <si>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</si>
  <si>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</si>
  <si>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</si>
  <si>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</si>
  <si>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</si>
  <si>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</si>
  <si>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</si>
  <si>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</si>
  <si>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</si>
  <si>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</si>
  <si>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</si>
  <si>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</si>
  <si>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</si>
  <si>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</si>
  <si>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</si>
  <si>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</si>
  <si>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</si>
  <si>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</si>
  <si>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</si>
  <si>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</si>
  <si>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</si>
  <si>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</si>
  <si>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</si>
  <si>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</si>
  <si>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</si>
  <si>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</si>
  <si>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</si>
  <si>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</si>
  <si>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</si>
  <si>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</si>
  <si>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</si>
  <si>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</si>
  <si>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</si>
  <si>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</si>
  <si>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</si>
  <si>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</si>
  <si>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</si>
  <si>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</si>
  <si>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</si>
  <si>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</si>
  <si>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</si>
  <si>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</si>
  <si>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</si>
  <si>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</si>
  <si>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</si>
  <si>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</si>
  <si>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</si>
  <si>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</si>
  <si>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</si>
  <si>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</si>
  <si>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</si>
  <si>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</si>
  <si>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</si>
  <si>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</si>
  <si>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</si>
  <si>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</si>
  <si>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</si>
  <si>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</si>
  <si>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</si>
  <si>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</si>
  <si>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</si>
  <si>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</si>
  <si>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</si>
  <si>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</si>
  <si>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</si>
  <si>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</si>
  <si>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</si>
  <si>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</si>
  <si>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</si>
  <si>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</si>
  <si>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</si>
  <si>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</si>
  <si>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</si>
  <si>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</si>
  <si>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</si>
  <si>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</si>
  <si>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</si>
  <si>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</si>
  <si>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</si>
  <si>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</si>
  <si>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</si>
  <si>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</si>
  <si>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</si>
  <si>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</si>
  <si>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</si>
  <si>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</si>
  <si>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</si>
  <si>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</si>
  <si>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</si>
  <si>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</si>
  <si>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</si>
  <si>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</si>
  <si>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</si>
  <si>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</si>
  <si>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</si>
  <si>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</si>
  <si>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</si>
  <si>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</si>
  <si>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</si>
  <si>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</si>
  <si>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</si>
  <si>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</si>
  <si>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</si>
  <si>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</si>
  <si>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</si>
  <si>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</si>
  <si>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</si>
  <si>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</si>
  <si>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</si>
  <si>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</si>
  <si>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</si>
  <si>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</si>
  <si>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</si>
  <si>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</si>
  <si>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</si>
  <si>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</si>
  <si>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</si>
  <si>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</si>
  <si>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</si>
  <si>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</si>
  <si>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</si>
  <si>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</si>
  <si>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</si>
  <si>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</si>
  <si>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</si>
  <si>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</si>
  <si>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</si>
  <si>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</si>
  <si>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</si>
  <si>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</si>
  <si>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</si>
  <si>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</si>
  <si>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</si>
  <si>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</si>
  <si>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</si>
  <si>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</si>
  <si>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</si>
  <si>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</si>
  <si>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</si>
  <si>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</si>
  <si>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</si>
  <si>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</si>
  <si>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</si>
  <si>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</si>
  <si>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</si>
  <si>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</si>
  <si>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</si>
  <si>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</si>
  <si>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</si>
  <si>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</si>
  <si>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</si>
  <si>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</si>
  <si>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</si>
  <si>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</si>
  <si>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</si>
  <si>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</si>
  <si>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</si>
  <si>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</si>
  <si>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</si>
  <si>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</si>
  <si>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</si>
  <si>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</si>
  <si>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</si>
  <si>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</si>
  <si>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</si>
  <si>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</si>
  <si>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</si>
  <si>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</si>
  <si>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</si>
  <si>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</si>
  <si>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</si>
  <si>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</si>
  <si>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</si>
  <si>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</si>
  <si>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</si>
  <si>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</si>
  <si>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</si>
  <si>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</si>
  <si>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</si>
  <si>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</si>
  <si>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</si>
  <si>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</si>
  <si>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</si>
  <si>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</si>
  <si>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</si>
  <si>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</si>
  <si>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</si>
  <si>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</si>
  <si>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</si>
  <si>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</si>
  <si>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</si>
  <si>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</si>
  <si>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</si>
  <si>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</si>
  <si>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</si>
  <si>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</si>
  <si>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</si>
  <si>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</si>
  <si>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</si>
  <si>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</si>
  <si>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</si>
  <si>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</si>
  <si>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</si>
  <si>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</si>
  <si>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</si>
  <si>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</si>
  <si>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</si>
  <si>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</si>
  <si>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</si>
  <si>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</si>
  <si>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</si>
  <si>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</si>
  <si>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</si>
  <si>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</si>
  <si>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</si>
  <si>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</si>
  <si>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</si>
  <si>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</si>
  <si>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54930031QFC4ME17BK12</t>
  </si>
  <si>
    <t>42252496579</t>
  </si>
  <si>
    <t>10000576</t>
  </si>
  <si>
    <t>1057</t>
  </si>
  <si>
    <t>SLATINSKA BANKA D.D.</t>
  </si>
  <si>
    <t>SLATINA</t>
  </si>
  <si>
    <t>VLADIMIRA NAZORA 2</t>
  </si>
  <si>
    <t>slatinska-banka@slatinska-banka.hr</t>
  </si>
  <si>
    <t>www.slatinska-banka.hr</t>
  </si>
  <si>
    <t>TOMISLAV GORIČKI</t>
  </si>
  <si>
    <t>033/637-000</t>
  </si>
  <si>
    <t>financije@slatinska-banka.hr</t>
  </si>
  <si>
    <t>Obveznik: SLATINSKA BANKA d.d. SLATINA</t>
  </si>
  <si>
    <t>PKF FACT REVIZIJA d.o.o.</t>
  </si>
  <si>
    <t>Jeni Krstičević</t>
  </si>
  <si>
    <t>stanje na dan 30.09.2025</t>
  </si>
  <si>
    <t>u razdoblju 01.01.2025 do 30.09.2025</t>
  </si>
  <si>
    <t>BILJEŠKE UZ FINANCIJSKE IZVJEŠTAJE - TFI
(sastavljaju se za tromjesečna izvještajna razdoblja)
Naziv izdavatelja:   SLATINSKA BANKA d.d. 
OIB:   42252496579
Izvještajno razdoblje: 01.01.2025. - 30.09.2025.
Bilješke uz financijske izvještaje za tromjesečna izvještajna razdoblja:
Posljednji godišnji financijski izvještaji, revidirani nekonsolidirani izvještaji Slatinske banke d.d. za 2024.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Zabilježene su promjene na vlastitim dionicama u prvom kvartalu 2024. godine.
Temeljem odluke Nadzornog odbora Banka je dana 04. ožujka 2024. godine izvršila prijenos 50.165 vlastitih dionica, koje predstavljaju 5,46% temeljnog kapitala Društva. Nakon izvršenog prijenosa, Društvo posjeduje 21.209 vlastitih dionica, koje predstavljaju 2,31 % temeljnog kapitala Društva.
Navedene vlastite dionice Društva prenesene su na temelju dva Ugovora o prijenosu dionica Društva od dana 04.ožujka 2024. godine koje je Društvo sklopilo s predsjednikom i članom Uprave.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532 tisuće EUR.
Bilješka 4: Izdavanje obveznice oznake SNBA-0-319A 
Banka je 30. rujna 2024. godine uspješno provela upis, u Središnje klirinško depozitarno društvo d.d. Zagreb, podređenog instrumenta i to Obveznice koja je nakon odobrenja HNB-a uključena u izračun dopunskog kapitala. Podređena obveznica oznake SNBA-O-319A, izdana je u nematerijaliziranom obliku, na ime, u ukupnom iznosu emisije 4.000.000,00 eura, nominalne vrijednosti 100.000,00 EUR, valuta namire EU, s nepromjenjivom kamatnom stopom od 5,75% godišnje i polugodišnjom isplatom, a obzirom na to da se kamata isplaćuje polugodišnje, polugodišnja kamatna stopa Obveznica iznosi 2,875%, te jednokratnim dospijećem glavnice 30. rujna 2031. godine, uz pravo prijevremenog otkupa istekom roka od 5 godina od dana izdanja. Podređene obveznice izdane su javnom ponudom, bez objavljivanja prospekta sukladno članku 1. stavka 4. točka d Uredbe (EU) 2017/1129 Europskog parlamenta i vijeća od 14. lipnja 2017. godine.
Bilješka 5: Stjecanje 100% udjela u Solvera stambenoj štedionici d.d.
Banka je 17. veljače 2025. stekla 100% udjela u Solvera stambenoj štedionici d.d. ispunjavanjem posljednjeg uvjeta prema kupoprodajnom ugovoru između Banke i prodavatelja Bausparkasse Wüstenrot AG isplaćivanjem kupoprodajne cijene. Solvera stambena štedionica d.d. je tokom lipnja promijenila ime iz Wüstenrot stambena štedionica d.d. Nakon promjene vlasnika Solvera stambena štedionica d.d. i Banka nastavljaju poslovati kao zasebna društva s ciljem ostvarenja vlastitih poslovnih planova. 
Nakon izvještajnog razdoblja nije bilo značajnih izvještajnih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</si>
</sst>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cellStyleXfs>
  <cellXfs count="249">
    <xf numFmtId="0" fontId="0" fillId="0" borderId="0" xfId="0"/>
    <xf numFmtId="3" fontId="7" fillId="0" borderId="0" xfId="1" applyNumberFormat="1" applyFont="1" applyAlignment="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6" fillId="9" borderId="0" xfId="4" applyFont="1" applyFill="1" applyAlignment="1">
      <alignment horizontal="center" vertical="center"/>
    </xf>
    <xf numFmtId="0" fontId="6" fillId="9" borderId="11" xfId="4" applyFont="1" applyFill="1" applyBorder="1" applyAlignment="1">
      <alignment vertical="center"/>
    </xf>
    <xf numFmtId="0" fontId="25" fillId="0" borderId="0" xfId="4" applyFont="1"/>
    <xf numFmtId="0" fontId="5" fillId="9" borderId="8"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xf numFmtId="0" fontId="23" fillId="9" borderId="0" xfId="4" applyFont="1" applyFill="1" applyAlignment="1">
      <alignment wrapText="1"/>
    </xf>
    <xf numFmtId="0" fontId="23" fillId="9" borderId="9" xfId="4" applyFont="1" applyFill="1" applyBorder="1"/>
    <xf numFmtId="0" fontId="6" fillId="9" borderId="0" xfId="4" applyFont="1" applyFill="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9" xfId="4" applyFont="1" applyFill="1" applyBorder="1" applyAlignment="1">
      <alignment vertical="center"/>
    </xf>
    <xf numFmtId="0" fontId="26" fillId="9" borderId="0" xfId="4" applyFont="1" applyFill="1" applyAlignment="1">
      <alignment vertical="center"/>
    </xf>
    <xf numFmtId="0" fontId="26" fillId="9" borderId="9" xfId="4" applyFont="1" applyFill="1" applyBorder="1" applyAlignment="1">
      <alignment vertical="center"/>
    </xf>
    <xf numFmtId="0" fontId="5" fillId="9" borderId="0" xfId="4" applyFont="1" applyFill="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5" fillId="10" borderId="12" xfId="4" applyFont="1" applyFill="1" applyBorder="1" applyAlignment="1" applyProtection="1">
      <alignment horizontal="center" vertical="center"/>
      <protection locked="0"/>
    </xf>
    <xf numFmtId="0" fontId="23" fillId="9" borderId="0" xfId="4" applyFont="1" applyFill="1" applyProtection="1">
      <protection locked="0"/>
    </xf>
    <xf numFmtId="0" fontId="23" fillId="9" borderId="8" xfId="4" applyFont="1" applyFill="1" applyBorder="1" applyProtection="1">
      <protection locked="0"/>
    </xf>
    <xf numFmtId="0" fontId="23" fillId="9" borderId="0" xfId="4" applyFont="1" applyFill="1" applyAlignment="1" applyProtection="1">
      <alignment vertical="top"/>
      <protection locked="0"/>
    </xf>
    <xf numFmtId="0" fontId="23" fillId="9" borderId="9" xfId="4" applyFont="1" applyFill="1" applyBorder="1" applyProtection="1">
      <protection locked="0"/>
    </xf>
    <xf numFmtId="0" fontId="23" fillId="9" borderId="0" xfId="4" applyFont="1" applyFill="1" applyAlignment="1" applyProtection="1">
      <alignment vertical="top" wrapText="1"/>
      <protection locked="0"/>
    </xf>
    <xf numFmtId="0" fontId="23" fillId="9" borderId="0" xfId="4" applyFont="1" applyFill="1" applyAlignment="1" applyProtection="1">
      <alignment wrapText="1"/>
      <protection locked="0"/>
    </xf>
    <xf numFmtId="0" fontId="23" fillId="9" borderId="8" xfId="4" applyFont="1" applyFill="1" applyBorder="1" applyAlignment="1" applyProtection="1">
      <alignment vertical="top"/>
      <protection locked="0"/>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Alignment="1">
      <alignment vertical="center" wrapText="1"/>
    </xf>
    <xf numFmtId="14" fontId="5" fillId="10" borderId="13" xfId="7" applyNumberFormat="1" applyFont="1" applyFill="1" applyBorder="1" applyAlignment="1" applyProtection="1">
      <alignment horizontal="center" vertical="center"/>
      <protection locked="0"/>
    </xf>
    <xf numFmtId="14" fontId="5" fillId="10" borderId="12" xfId="7"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Alignment="1">
      <alignment wrapText="1"/>
    </xf>
    <xf numFmtId="0" fontId="23" fillId="9" borderId="0" xfId="4" applyFont="1" applyFill="1"/>
    <xf numFmtId="0" fontId="21" fillId="9" borderId="8"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Alignment="1">
      <alignment horizontal="right" vertical="center" wrapText="1"/>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Alignment="1">
      <alignment vertical="center" wrapText="1"/>
    </xf>
    <xf numFmtId="0" fontId="6" fillId="9" borderId="0" xfId="4" applyFont="1" applyFill="1" applyAlignment="1">
      <alignment horizontal="right" vertical="center"/>
    </xf>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Alignment="1">
      <alignment vertical="center"/>
    </xf>
    <xf numFmtId="0" fontId="6" fillId="9" borderId="8" xfId="4" applyFont="1" applyFill="1" applyBorder="1" applyAlignment="1">
      <alignment horizontal="left" vertical="center" wrapText="1"/>
    </xf>
    <xf numFmtId="0" fontId="6" fillId="9" borderId="0" xfId="4" applyFont="1" applyFill="1" applyAlignment="1">
      <alignment horizontal="left" vertical="center"/>
    </xf>
    <xf numFmtId="0" fontId="6" fillId="9" borderId="0" xfId="4" applyFont="1" applyFill="1" applyAlignment="1">
      <alignment vertical="center"/>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Alignment="1">
      <alignment horizontal="center" vertical="center"/>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Alignment="1" applyProtection="1">
      <alignment vertical="top" wrapText="1"/>
      <protection locked="0"/>
    </xf>
    <xf numFmtId="0" fontId="23" fillId="9" borderId="0" xfId="4" applyFont="1" applyFill="1" applyAlignment="1">
      <alignment vertical="top"/>
    </xf>
    <xf numFmtId="0" fontId="23" fillId="9" borderId="0" xfId="4" applyFont="1" applyFill="1" applyAlignment="1" applyProtection="1">
      <alignment vertical="top"/>
      <protection locked="0"/>
    </xf>
    <xf numFmtId="0" fontId="23" fillId="9" borderId="0" xfId="4" applyFont="1" applyFill="1" applyProtection="1">
      <protection locked="0"/>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6" fillId="9" borderId="0" xfId="4" applyFont="1" applyFill="1" applyAlignment="1">
      <alignment vertical="top"/>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6" fillId="14"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4" borderId="1" xfId="5" applyNumberFormat="1" applyFont="1" applyFill="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5" xfId="5" applyFill="1" applyBorder="1" applyAlignment="1">
      <alignment horizontal="left" vertical="center" wrapText="1"/>
    </xf>
    <xf numFmtId="0" fontId="3" fillId="0" borderId="15" xfId="5" applyBorder="1"/>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4"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0" fontId="3" fillId="0" borderId="0" xfId="0" applyFont="1" applyAlignment="1">
      <alignment horizontal="left" vertical="top" wrapText="1"/>
    </xf>
  </cellXfs>
  <cellStyles count="9">
    <cellStyle name="Hyperlink 2" xfId="2" xr:uid="{00000000-0005-0000-0000-000000000000}"/>
    <cellStyle name="Normal" xfId="0" builtinId="0"/>
    <cellStyle name="Normal 2" xfId="3" xr:uid="{00000000-0005-0000-0000-000002000000}"/>
    <cellStyle name="Normal 2 2" xfId="6" xr:uid="{00000000-0005-0000-0000-000003000000}"/>
    <cellStyle name="Normal 2 2 2" xfId="7" xr:uid="{00000000-0005-0000-0000-000004000000}"/>
    <cellStyle name="Normal 3" xfId="4" xr:uid="{00000000-0005-0000-0000-000005000000}"/>
    <cellStyle name="Normal 3 2" xfId="8" xr:uid="{00000000-0005-0000-0000-000006000000}"/>
    <cellStyle name="Normal 4" xfId="5" xr:uid="{00000000-0005-0000-0000-000007000000}"/>
    <cellStyle name="Style 1" xfId="1" xr:uid="{00000000-0005-0000-0000-000008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activeCell="A2" sqref="A2:J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2" t="s">
        <v>197</v>
      </c>
      <c r="B1" s="103"/>
      <c r="C1" s="103"/>
      <c r="D1" s="2"/>
      <c r="E1" s="2"/>
      <c r="F1" s="2"/>
      <c r="G1" s="2"/>
      <c r="H1" s="2"/>
      <c r="I1" s="2"/>
      <c r="J1" s="3"/>
    </row>
    <row r="2" spans="1:10" ht="14.45" customHeight="1" x14ac:dyDescent="0.25">
      <c r="A2" s="104" t="s">
        <v>213</v>
      </c>
      <c r="B2" s="105"/>
      <c r="C2" s="105"/>
      <c r="D2" s="105"/>
      <c r="E2" s="105"/>
      <c r="F2" s="105"/>
      <c r="G2" s="105"/>
      <c r="H2" s="105"/>
      <c r="I2" s="105"/>
      <c r="J2" s="106"/>
    </row>
    <row r="3" spans="1:10" x14ac:dyDescent="0.25">
      <c r="A3" s="5"/>
      <c r="B3" s="6"/>
      <c r="C3" s="6"/>
      <c r="D3" s="6"/>
      <c r="E3" s="6"/>
      <c r="F3" s="6"/>
      <c r="G3" s="6"/>
      <c r="H3" s="6"/>
      <c r="I3" s="6"/>
      <c r="J3" s="7"/>
    </row>
    <row r="4" spans="1:10" ht="33.6" customHeight="1" x14ac:dyDescent="0.25">
      <c r="A4" s="107" t="s">
        <v>198</v>
      </c>
      <c r="B4" s="108"/>
      <c r="C4" s="108"/>
      <c r="D4" s="108"/>
      <c r="E4" s="109">
        <v>45658</v>
      </c>
      <c r="F4" s="110"/>
      <c r="G4" s="8" t="s">
        <v>0</v>
      </c>
      <c r="H4" s="111">
        <v>45930</v>
      </c>
      <c r="I4" s="112"/>
      <c r="J4" s="9"/>
    </row>
    <row r="5" spans="1:10" s="10" customFormat="1" ht="10.15" customHeight="1" x14ac:dyDescent="0.25">
      <c r="A5" s="113"/>
      <c r="B5" s="114"/>
      <c r="C5" s="114"/>
      <c r="D5" s="114"/>
      <c r="E5" s="114"/>
      <c r="F5" s="114"/>
      <c r="G5" s="114"/>
      <c r="H5" s="114"/>
      <c r="I5" s="114"/>
      <c r="J5" s="115"/>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3" t="s">
        <v>220</v>
      </c>
      <c r="B10" s="124"/>
      <c r="C10" s="124"/>
      <c r="D10" s="124"/>
      <c r="E10" s="124"/>
      <c r="F10" s="124"/>
      <c r="G10" s="124"/>
      <c r="H10" s="124"/>
      <c r="I10" s="124"/>
      <c r="J10" s="21"/>
    </row>
    <row r="11" spans="1:10" ht="24.6" customHeight="1" x14ac:dyDescent="0.25">
      <c r="A11" s="125" t="s">
        <v>199</v>
      </c>
      <c r="B11" s="126"/>
      <c r="C11" s="118" t="s">
        <v>283</v>
      </c>
      <c r="D11" s="119"/>
      <c r="E11" s="22"/>
      <c r="F11" s="127" t="s">
        <v>221</v>
      </c>
      <c r="G11" s="117"/>
      <c r="H11" s="128" t="s">
        <v>284</v>
      </c>
      <c r="I11" s="129"/>
      <c r="J11" s="23"/>
    </row>
    <row r="12" spans="1:10" ht="14.45" customHeight="1" x14ac:dyDescent="0.25">
      <c r="A12" s="24"/>
      <c r="B12" s="25"/>
      <c r="C12" s="25"/>
      <c r="D12" s="25"/>
      <c r="E12" s="121"/>
      <c r="F12" s="121"/>
      <c r="G12" s="121"/>
      <c r="H12" s="121"/>
      <c r="I12" s="26"/>
      <c r="J12" s="23"/>
    </row>
    <row r="13" spans="1:10" ht="21" customHeight="1" x14ac:dyDescent="0.25">
      <c r="A13" s="116" t="s">
        <v>214</v>
      </c>
      <c r="B13" s="117"/>
      <c r="C13" s="118" t="s">
        <v>287</v>
      </c>
      <c r="D13" s="119"/>
      <c r="E13" s="120"/>
      <c r="F13" s="121"/>
      <c r="G13" s="121"/>
      <c r="H13" s="121"/>
      <c r="I13" s="26"/>
      <c r="J13" s="23"/>
    </row>
    <row r="14" spans="1:10" ht="10.9" customHeight="1" x14ac:dyDescent="0.25">
      <c r="A14" s="22"/>
      <c r="B14" s="26"/>
      <c r="C14" s="25"/>
      <c r="D14" s="25"/>
      <c r="E14" s="122"/>
      <c r="F14" s="122"/>
      <c r="G14" s="122"/>
      <c r="H14" s="122"/>
      <c r="I14" s="25"/>
      <c r="J14" s="27"/>
    </row>
    <row r="15" spans="1:10" ht="22.9" customHeight="1" x14ac:dyDescent="0.25">
      <c r="A15" s="116" t="s">
        <v>200</v>
      </c>
      <c r="B15" s="117"/>
      <c r="C15" s="118" t="s">
        <v>286</v>
      </c>
      <c r="D15" s="119"/>
      <c r="E15" s="136"/>
      <c r="F15" s="137"/>
      <c r="G15" s="28" t="s">
        <v>222</v>
      </c>
      <c r="H15" s="128" t="s">
        <v>285</v>
      </c>
      <c r="I15" s="129"/>
      <c r="J15" s="29"/>
    </row>
    <row r="16" spans="1:10" ht="10.9" customHeight="1" x14ac:dyDescent="0.25">
      <c r="A16" s="22"/>
      <c r="B16" s="26"/>
      <c r="C16" s="25"/>
      <c r="D16" s="25"/>
      <c r="E16" s="122"/>
      <c r="F16" s="122"/>
      <c r="G16" s="122"/>
      <c r="H16" s="122"/>
      <c r="I16" s="25"/>
      <c r="J16" s="27"/>
    </row>
    <row r="17" spans="1:10" ht="22.9" customHeight="1" x14ac:dyDescent="0.25">
      <c r="A17" s="30"/>
      <c r="B17" s="28" t="s">
        <v>223</v>
      </c>
      <c r="C17" s="118" t="s">
        <v>288</v>
      </c>
      <c r="D17" s="119"/>
      <c r="E17" s="31"/>
      <c r="F17" s="31"/>
      <c r="G17" s="31"/>
      <c r="H17" s="31"/>
      <c r="I17" s="31"/>
      <c r="J17" s="29"/>
    </row>
    <row r="18" spans="1:10" x14ac:dyDescent="0.25">
      <c r="A18" s="130"/>
      <c r="B18" s="131"/>
      <c r="C18" s="122"/>
      <c r="D18" s="122"/>
      <c r="E18" s="122"/>
      <c r="F18" s="122"/>
      <c r="G18" s="122"/>
      <c r="H18" s="122"/>
      <c r="I18" s="25"/>
      <c r="J18" s="27"/>
    </row>
    <row r="19" spans="1:10" x14ac:dyDescent="0.25">
      <c r="A19" s="125" t="s">
        <v>201</v>
      </c>
      <c r="B19" s="132"/>
      <c r="C19" s="133" t="s">
        <v>289</v>
      </c>
      <c r="D19" s="134"/>
      <c r="E19" s="134"/>
      <c r="F19" s="134"/>
      <c r="G19" s="134"/>
      <c r="H19" s="134"/>
      <c r="I19" s="134"/>
      <c r="J19" s="135"/>
    </row>
    <row r="20" spans="1:10" x14ac:dyDescent="0.25">
      <c r="A20" s="24"/>
      <c r="B20" s="25"/>
      <c r="C20" s="32"/>
      <c r="D20" s="25"/>
      <c r="E20" s="122"/>
      <c r="F20" s="122"/>
      <c r="G20" s="122"/>
      <c r="H20" s="122"/>
      <c r="I20" s="25"/>
      <c r="J20" s="27"/>
    </row>
    <row r="21" spans="1:10" x14ac:dyDescent="0.25">
      <c r="A21" s="125" t="s">
        <v>202</v>
      </c>
      <c r="B21" s="132"/>
      <c r="C21" s="128">
        <v>33520</v>
      </c>
      <c r="D21" s="129"/>
      <c r="E21" s="122"/>
      <c r="F21" s="122"/>
      <c r="G21" s="133" t="s">
        <v>290</v>
      </c>
      <c r="H21" s="134"/>
      <c r="I21" s="134"/>
      <c r="J21" s="135"/>
    </row>
    <row r="22" spans="1:10" x14ac:dyDescent="0.25">
      <c r="A22" s="24"/>
      <c r="B22" s="25"/>
      <c r="C22" s="25"/>
      <c r="D22" s="25"/>
      <c r="E22" s="122"/>
      <c r="F22" s="122"/>
      <c r="G22" s="122"/>
      <c r="H22" s="122"/>
      <c r="I22" s="25"/>
      <c r="J22" s="27"/>
    </row>
    <row r="23" spans="1:10" x14ac:dyDescent="0.25">
      <c r="A23" s="125" t="s">
        <v>203</v>
      </c>
      <c r="B23" s="132"/>
      <c r="C23" s="133" t="s">
        <v>291</v>
      </c>
      <c r="D23" s="134"/>
      <c r="E23" s="134"/>
      <c r="F23" s="134"/>
      <c r="G23" s="134"/>
      <c r="H23" s="134"/>
      <c r="I23" s="134"/>
      <c r="J23" s="135"/>
    </row>
    <row r="24" spans="1:10" x14ac:dyDescent="0.25">
      <c r="A24" s="24"/>
      <c r="B24" s="25"/>
      <c r="C24" s="25"/>
      <c r="D24" s="25"/>
      <c r="E24" s="122"/>
      <c r="F24" s="122"/>
      <c r="G24" s="122"/>
      <c r="H24" s="122"/>
      <c r="I24" s="25"/>
      <c r="J24" s="27"/>
    </row>
    <row r="25" spans="1:10" x14ac:dyDescent="0.25">
      <c r="A25" s="125" t="s">
        <v>204</v>
      </c>
      <c r="B25" s="132"/>
      <c r="C25" s="141" t="s">
        <v>292</v>
      </c>
      <c r="D25" s="142"/>
      <c r="E25" s="142"/>
      <c r="F25" s="142"/>
      <c r="G25" s="142"/>
      <c r="H25" s="142"/>
      <c r="I25" s="142"/>
      <c r="J25" s="143"/>
    </row>
    <row r="26" spans="1:10" x14ac:dyDescent="0.25">
      <c r="A26" s="24"/>
      <c r="B26" s="25"/>
      <c r="C26" s="32"/>
      <c r="D26" s="25"/>
      <c r="E26" s="122"/>
      <c r="F26" s="122"/>
      <c r="G26" s="122"/>
      <c r="H26" s="122"/>
      <c r="I26" s="25"/>
      <c r="J26" s="27"/>
    </row>
    <row r="27" spans="1:10" x14ac:dyDescent="0.25">
      <c r="A27" s="125" t="s">
        <v>205</v>
      </c>
      <c r="B27" s="132"/>
      <c r="C27" s="141" t="s">
        <v>293</v>
      </c>
      <c r="D27" s="142"/>
      <c r="E27" s="142"/>
      <c r="F27" s="142"/>
      <c r="G27" s="142"/>
      <c r="H27" s="142"/>
      <c r="I27" s="142"/>
      <c r="J27" s="143"/>
    </row>
    <row r="28" spans="1:10" ht="13.9" customHeight="1" x14ac:dyDescent="0.25">
      <c r="A28" s="24"/>
      <c r="B28" s="25"/>
      <c r="C28" s="32"/>
      <c r="D28" s="25"/>
      <c r="E28" s="122"/>
      <c r="F28" s="122"/>
      <c r="G28" s="122"/>
      <c r="H28" s="122"/>
      <c r="I28" s="25"/>
      <c r="J28" s="27"/>
    </row>
    <row r="29" spans="1:10" ht="22.9" customHeight="1" x14ac:dyDescent="0.25">
      <c r="A29" s="138" t="s">
        <v>215</v>
      </c>
      <c r="B29" s="139"/>
      <c r="C29" s="33">
        <v>159</v>
      </c>
      <c r="D29" s="34"/>
      <c r="E29" s="140"/>
      <c r="F29" s="140"/>
      <c r="G29" s="140"/>
      <c r="H29" s="140"/>
      <c r="I29" s="35"/>
      <c r="J29" s="36"/>
    </row>
    <row r="30" spans="1:10" x14ac:dyDescent="0.25">
      <c r="A30" s="24"/>
      <c r="B30" s="25"/>
      <c r="C30" s="25"/>
      <c r="D30" s="25"/>
      <c r="E30" s="122"/>
      <c r="F30" s="122"/>
      <c r="G30" s="122"/>
      <c r="H30" s="122"/>
      <c r="I30" s="35"/>
      <c r="J30" s="36"/>
    </row>
    <row r="31" spans="1:10" x14ac:dyDescent="0.25">
      <c r="A31" s="125" t="s">
        <v>206</v>
      </c>
      <c r="B31" s="132"/>
      <c r="C31" s="46" t="s">
        <v>225</v>
      </c>
      <c r="D31" s="144" t="s">
        <v>224</v>
      </c>
      <c r="E31" s="145"/>
      <c r="F31" s="145"/>
      <c r="G31" s="145"/>
      <c r="H31" s="25"/>
      <c r="I31" s="37" t="s">
        <v>225</v>
      </c>
      <c r="J31" s="38" t="s">
        <v>226</v>
      </c>
    </row>
    <row r="32" spans="1:10" x14ac:dyDescent="0.25">
      <c r="A32" s="125"/>
      <c r="B32" s="132"/>
      <c r="C32" s="39"/>
      <c r="D32" s="8"/>
      <c r="E32" s="137"/>
      <c r="F32" s="137"/>
      <c r="G32" s="137"/>
      <c r="H32" s="137"/>
      <c r="I32" s="35"/>
      <c r="J32" s="36"/>
    </row>
    <row r="33" spans="1:10" x14ac:dyDescent="0.25">
      <c r="A33" s="125" t="s">
        <v>216</v>
      </c>
      <c r="B33" s="132"/>
      <c r="C33" s="33" t="s">
        <v>228</v>
      </c>
      <c r="D33" s="144" t="s">
        <v>227</v>
      </c>
      <c r="E33" s="145"/>
      <c r="F33" s="145"/>
      <c r="G33" s="145"/>
      <c r="H33" s="31"/>
      <c r="I33" s="37" t="s">
        <v>228</v>
      </c>
      <c r="J33" s="38" t="s">
        <v>229</v>
      </c>
    </row>
    <row r="34" spans="1:10" x14ac:dyDescent="0.25">
      <c r="A34" s="24"/>
      <c r="B34" s="25"/>
      <c r="C34" s="25"/>
      <c r="D34" s="25"/>
      <c r="E34" s="122"/>
      <c r="F34" s="122"/>
      <c r="G34" s="122"/>
      <c r="H34" s="122"/>
      <c r="I34" s="25"/>
      <c r="J34" s="27"/>
    </row>
    <row r="35" spans="1:10" x14ac:dyDescent="0.25">
      <c r="A35" s="144" t="s">
        <v>217</v>
      </c>
      <c r="B35" s="145"/>
      <c r="C35" s="145"/>
      <c r="D35" s="145"/>
      <c r="E35" s="145" t="s">
        <v>207</v>
      </c>
      <c r="F35" s="145"/>
      <c r="G35" s="145"/>
      <c r="H35" s="145"/>
      <c r="I35" s="145"/>
      <c r="J35" s="40" t="s">
        <v>208</v>
      </c>
    </row>
    <row r="36" spans="1:10" x14ac:dyDescent="0.25">
      <c r="A36" s="24"/>
      <c r="B36" s="25"/>
      <c r="C36" s="25"/>
      <c r="D36" s="25"/>
      <c r="E36" s="122"/>
      <c r="F36" s="122"/>
      <c r="G36" s="122"/>
      <c r="H36" s="122"/>
      <c r="I36" s="25"/>
      <c r="J36" s="36"/>
    </row>
    <row r="37" spans="1:10" x14ac:dyDescent="0.25">
      <c r="A37" s="146"/>
      <c r="B37" s="147"/>
      <c r="C37" s="147"/>
      <c r="D37" s="147"/>
      <c r="E37" s="146"/>
      <c r="F37" s="147"/>
      <c r="G37" s="147"/>
      <c r="H37" s="147"/>
      <c r="I37" s="148"/>
      <c r="J37" s="94"/>
    </row>
    <row r="38" spans="1:10" x14ac:dyDescent="0.25">
      <c r="A38" s="96"/>
      <c r="B38" s="95"/>
      <c r="C38" s="97"/>
      <c r="D38" s="149"/>
      <c r="E38" s="149"/>
      <c r="F38" s="149"/>
      <c r="G38" s="149"/>
      <c r="H38" s="149"/>
      <c r="I38" s="149"/>
      <c r="J38" s="98"/>
    </row>
    <row r="39" spans="1:10" x14ac:dyDescent="0.25">
      <c r="A39" s="146"/>
      <c r="B39" s="147"/>
      <c r="C39" s="147"/>
      <c r="D39" s="148"/>
      <c r="E39" s="146"/>
      <c r="F39" s="147"/>
      <c r="G39" s="147"/>
      <c r="H39" s="147"/>
      <c r="I39" s="148"/>
      <c r="J39" s="33"/>
    </row>
    <row r="40" spans="1:10" x14ac:dyDescent="0.25">
      <c r="A40" s="96"/>
      <c r="B40" s="95"/>
      <c r="C40" s="97"/>
      <c r="D40" s="99"/>
      <c r="E40" s="149"/>
      <c r="F40" s="149"/>
      <c r="G40" s="149"/>
      <c r="H40" s="149"/>
      <c r="I40" s="100"/>
      <c r="J40" s="98"/>
    </row>
    <row r="41" spans="1:10" x14ac:dyDescent="0.25">
      <c r="A41" s="146"/>
      <c r="B41" s="147"/>
      <c r="C41" s="147"/>
      <c r="D41" s="148"/>
      <c r="E41" s="146"/>
      <c r="F41" s="147"/>
      <c r="G41" s="147"/>
      <c r="H41" s="147"/>
      <c r="I41" s="148"/>
      <c r="J41" s="33"/>
    </row>
    <row r="42" spans="1:10" x14ac:dyDescent="0.25">
      <c r="A42" s="96"/>
      <c r="B42" s="95"/>
      <c r="C42" s="97"/>
      <c r="D42" s="99"/>
      <c r="E42" s="149"/>
      <c r="F42" s="149"/>
      <c r="G42" s="149"/>
      <c r="H42" s="149"/>
      <c r="I42" s="100"/>
      <c r="J42" s="98"/>
    </row>
    <row r="43" spans="1:10" x14ac:dyDescent="0.25">
      <c r="A43" s="146"/>
      <c r="B43" s="147"/>
      <c r="C43" s="147"/>
      <c r="D43" s="148"/>
      <c r="E43" s="146"/>
      <c r="F43" s="147"/>
      <c r="G43" s="147"/>
      <c r="H43" s="147"/>
      <c r="I43" s="148"/>
      <c r="J43" s="33"/>
    </row>
    <row r="44" spans="1:10" x14ac:dyDescent="0.25">
      <c r="A44" s="101"/>
      <c r="B44" s="97"/>
      <c r="C44" s="151"/>
      <c r="D44" s="151"/>
      <c r="E44" s="152"/>
      <c r="F44" s="152"/>
      <c r="G44" s="151"/>
      <c r="H44" s="151"/>
      <c r="I44" s="151"/>
      <c r="J44" s="98"/>
    </row>
    <row r="45" spans="1:10" x14ac:dyDescent="0.25">
      <c r="A45" s="146"/>
      <c r="B45" s="147"/>
      <c r="C45" s="147"/>
      <c r="D45" s="148"/>
      <c r="E45" s="146"/>
      <c r="F45" s="147"/>
      <c r="G45" s="147"/>
      <c r="H45" s="147"/>
      <c r="I45" s="148"/>
      <c r="J45" s="33"/>
    </row>
    <row r="46" spans="1:10" x14ac:dyDescent="0.25">
      <c r="A46" s="101"/>
      <c r="B46" s="97"/>
      <c r="C46" s="97"/>
      <c r="D46" s="95"/>
      <c r="E46" s="152"/>
      <c r="F46" s="152"/>
      <c r="G46" s="151"/>
      <c r="H46" s="151"/>
      <c r="I46" s="95"/>
      <c r="J46" s="98"/>
    </row>
    <row r="47" spans="1:10" x14ac:dyDescent="0.25">
      <c r="A47" s="146"/>
      <c r="B47" s="147"/>
      <c r="C47" s="147"/>
      <c r="D47" s="148"/>
      <c r="E47" s="146"/>
      <c r="F47" s="147"/>
      <c r="G47" s="147"/>
      <c r="H47" s="147"/>
      <c r="I47" s="148"/>
      <c r="J47" s="33"/>
    </row>
    <row r="48" spans="1:10" x14ac:dyDescent="0.25">
      <c r="A48" s="41"/>
      <c r="B48" s="32"/>
      <c r="C48" s="32"/>
      <c r="D48" s="25"/>
      <c r="E48" s="122"/>
      <c r="F48" s="122"/>
      <c r="G48" s="150"/>
      <c r="H48" s="150"/>
      <c r="I48" s="25"/>
      <c r="J48" s="42" t="s">
        <v>230</v>
      </c>
    </row>
    <row r="49" spans="1:10" x14ac:dyDescent="0.25">
      <c r="A49" s="41"/>
      <c r="B49" s="32"/>
      <c r="C49" s="32"/>
      <c r="D49" s="25"/>
      <c r="E49" s="122"/>
      <c r="F49" s="122"/>
      <c r="G49" s="150"/>
      <c r="H49" s="150"/>
      <c r="I49" s="25"/>
      <c r="J49" s="42" t="s">
        <v>231</v>
      </c>
    </row>
    <row r="50" spans="1:10" ht="14.45" customHeight="1" x14ac:dyDescent="0.25">
      <c r="A50" s="116" t="s">
        <v>209</v>
      </c>
      <c r="B50" s="127"/>
      <c r="C50" s="128" t="s">
        <v>231</v>
      </c>
      <c r="D50" s="129"/>
      <c r="E50" s="157" t="s">
        <v>232</v>
      </c>
      <c r="F50" s="139"/>
      <c r="G50" s="158"/>
      <c r="H50" s="159"/>
      <c r="I50" s="159"/>
      <c r="J50" s="160"/>
    </row>
    <row r="51" spans="1:10" x14ac:dyDescent="0.25">
      <c r="A51" s="41"/>
      <c r="B51" s="32"/>
      <c r="C51" s="150"/>
      <c r="D51" s="150"/>
      <c r="E51" s="122"/>
      <c r="F51" s="122"/>
      <c r="G51" s="161" t="s">
        <v>233</v>
      </c>
      <c r="H51" s="161"/>
      <c r="I51" s="161"/>
      <c r="J51" s="16"/>
    </row>
    <row r="52" spans="1:10" ht="13.9" customHeight="1" x14ac:dyDescent="0.25">
      <c r="A52" s="116" t="s">
        <v>210</v>
      </c>
      <c r="B52" s="127"/>
      <c r="C52" s="133" t="s">
        <v>294</v>
      </c>
      <c r="D52" s="134"/>
      <c r="E52" s="134"/>
      <c r="F52" s="134"/>
      <c r="G52" s="134"/>
      <c r="H52" s="134"/>
      <c r="I52" s="134"/>
      <c r="J52" s="135"/>
    </row>
    <row r="53" spans="1:10" x14ac:dyDescent="0.25">
      <c r="A53" s="24"/>
      <c r="B53" s="25"/>
      <c r="C53" s="140" t="s">
        <v>211</v>
      </c>
      <c r="D53" s="140"/>
      <c r="E53" s="140"/>
      <c r="F53" s="140"/>
      <c r="G53" s="140"/>
      <c r="H53" s="140"/>
      <c r="I53" s="140"/>
      <c r="J53" s="27"/>
    </row>
    <row r="54" spans="1:10" x14ac:dyDescent="0.25">
      <c r="A54" s="116" t="s">
        <v>212</v>
      </c>
      <c r="B54" s="127"/>
      <c r="C54" s="153" t="s">
        <v>295</v>
      </c>
      <c r="D54" s="154"/>
      <c r="E54" s="155"/>
      <c r="F54" s="122"/>
      <c r="G54" s="122"/>
      <c r="H54" s="145"/>
      <c r="I54" s="145"/>
      <c r="J54" s="156"/>
    </row>
    <row r="55" spans="1:10" x14ac:dyDescent="0.25">
      <c r="A55" s="24"/>
      <c r="B55" s="25"/>
      <c r="C55" s="32"/>
      <c r="D55" s="25"/>
      <c r="E55" s="122"/>
      <c r="F55" s="122"/>
      <c r="G55" s="122"/>
      <c r="H55" s="122"/>
      <c r="I55" s="25"/>
      <c r="J55" s="27"/>
    </row>
    <row r="56" spans="1:10" ht="14.45" customHeight="1" x14ac:dyDescent="0.25">
      <c r="A56" s="116" t="s">
        <v>204</v>
      </c>
      <c r="B56" s="127"/>
      <c r="C56" s="162" t="s">
        <v>296</v>
      </c>
      <c r="D56" s="163"/>
      <c r="E56" s="163"/>
      <c r="F56" s="163"/>
      <c r="G56" s="163"/>
      <c r="H56" s="163"/>
      <c r="I56" s="163"/>
      <c r="J56" s="164"/>
    </row>
    <row r="57" spans="1:10" x14ac:dyDescent="0.25">
      <c r="A57" s="24"/>
      <c r="B57" s="25"/>
      <c r="C57" s="25"/>
      <c r="D57" s="25"/>
      <c r="E57" s="122"/>
      <c r="F57" s="122"/>
      <c r="G57" s="122"/>
      <c r="H57" s="122"/>
      <c r="I57" s="25"/>
      <c r="J57" s="27"/>
    </row>
    <row r="58" spans="1:10" x14ac:dyDescent="0.25">
      <c r="A58" s="116" t="s">
        <v>234</v>
      </c>
      <c r="B58" s="127"/>
      <c r="C58" s="162" t="s">
        <v>298</v>
      </c>
      <c r="D58" s="163"/>
      <c r="E58" s="163"/>
      <c r="F58" s="163"/>
      <c r="G58" s="163"/>
      <c r="H58" s="163"/>
      <c r="I58" s="163"/>
      <c r="J58" s="164"/>
    </row>
    <row r="59" spans="1:10" ht="14.45" customHeight="1" x14ac:dyDescent="0.25">
      <c r="A59" s="24"/>
      <c r="B59" s="25"/>
      <c r="C59" s="165" t="s">
        <v>235</v>
      </c>
      <c r="D59" s="165"/>
      <c r="E59" s="165"/>
      <c r="F59" s="165"/>
      <c r="G59" s="25"/>
      <c r="H59" s="25"/>
      <c r="I59" s="25"/>
      <c r="J59" s="27"/>
    </row>
    <row r="60" spans="1:10" x14ac:dyDescent="0.25">
      <c r="A60" s="116" t="s">
        <v>236</v>
      </c>
      <c r="B60" s="127"/>
      <c r="C60" s="162" t="s">
        <v>299</v>
      </c>
      <c r="D60" s="163"/>
      <c r="E60" s="163"/>
      <c r="F60" s="163"/>
      <c r="G60" s="163"/>
      <c r="H60" s="163"/>
      <c r="I60" s="163"/>
      <c r="J60" s="164"/>
    </row>
    <row r="61" spans="1:10" ht="14.45" customHeight="1" x14ac:dyDescent="0.25">
      <c r="A61" s="43"/>
      <c r="B61" s="44"/>
      <c r="C61" s="166" t="s">
        <v>237</v>
      </c>
      <c r="D61" s="166"/>
      <c r="E61" s="166"/>
      <c r="F61" s="166"/>
      <c r="G61" s="166"/>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183" t="s">
        <v>1</v>
      </c>
      <c r="B1" s="184"/>
      <c r="C1" s="184"/>
      <c r="D1" s="184"/>
      <c r="E1" s="184"/>
      <c r="F1" s="184"/>
      <c r="G1" s="184"/>
      <c r="H1" s="184"/>
    </row>
    <row r="2" spans="1:9" x14ac:dyDescent="0.2">
      <c r="A2" s="185" t="s">
        <v>300</v>
      </c>
      <c r="B2" s="186"/>
      <c r="C2" s="186"/>
      <c r="D2" s="186"/>
      <c r="E2" s="186"/>
      <c r="F2" s="186"/>
      <c r="G2" s="186"/>
      <c r="H2" s="186"/>
    </row>
    <row r="3" spans="1:9" x14ac:dyDescent="0.2">
      <c r="A3" s="187" t="s">
        <v>282</v>
      </c>
      <c r="B3" s="187"/>
      <c r="C3" s="187"/>
      <c r="D3" s="187"/>
      <c r="E3" s="187"/>
      <c r="F3" s="187"/>
      <c r="G3" s="187"/>
      <c r="H3" s="187"/>
      <c r="I3" s="188"/>
    </row>
    <row r="4" spans="1:9" ht="12.75" customHeight="1" x14ac:dyDescent="0.2">
      <c r="A4" s="189" t="s">
        <v>297</v>
      </c>
      <c r="B4" s="190"/>
      <c r="C4" s="190"/>
      <c r="D4" s="190"/>
      <c r="E4" s="190"/>
      <c r="F4" s="190"/>
      <c r="G4" s="190"/>
      <c r="H4" s="190"/>
      <c r="I4" s="191"/>
    </row>
    <row r="5" spans="1:9" ht="45.75" thickBot="1" x14ac:dyDescent="0.25">
      <c r="A5" s="192" t="s">
        <v>2</v>
      </c>
      <c r="B5" s="193"/>
      <c r="C5" s="193"/>
      <c r="D5" s="193"/>
      <c r="E5" s="193"/>
      <c r="F5" s="194"/>
      <c r="G5" s="52" t="s">
        <v>3</v>
      </c>
      <c r="H5" s="53" t="s">
        <v>193</v>
      </c>
      <c r="I5" s="54" t="s">
        <v>190</v>
      </c>
    </row>
    <row r="6" spans="1:9" x14ac:dyDescent="0.2">
      <c r="A6" s="180">
        <v>1</v>
      </c>
      <c r="B6" s="181"/>
      <c r="C6" s="181"/>
      <c r="D6" s="181"/>
      <c r="E6" s="181"/>
      <c r="F6" s="182"/>
      <c r="G6" s="55">
        <v>2</v>
      </c>
      <c r="H6" s="56">
        <v>3</v>
      </c>
      <c r="I6" s="56">
        <v>4</v>
      </c>
    </row>
    <row r="7" spans="1:9" x14ac:dyDescent="0.2">
      <c r="A7" s="176"/>
      <c r="B7" s="176"/>
      <c r="C7" s="176"/>
      <c r="D7" s="176"/>
      <c r="E7" s="176"/>
      <c r="F7" s="176"/>
      <c r="G7" s="176"/>
      <c r="H7" s="176"/>
      <c r="I7" s="177"/>
    </row>
    <row r="8" spans="1:9" x14ac:dyDescent="0.2">
      <c r="A8" s="171" t="s">
        <v>11</v>
      </c>
      <c r="B8" s="175"/>
      <c r="C8" s="175"/>
      <c r="D8" s="175"/>
      <c r="E8" s="175"/>
      <c r="F8" s="175"/>
      <c r="G8" s="175"/>
      <c r="H8" s="175"/>
      <c r="I8" s="175"/>
    </row>
    <row r="9" spans="1:9" ht="28.5" customHeight="1" x14ac:dyDescent="0.2">
      <c r="A9" s="178" t="s">
        <v>18</v>
      </c>
      <c r="B9" s="178"/>
      <c r="C9" s="178"/>
      <c r="D9" s="178"/>
      <c r="E9" s="178"/>
      <c r="F9" s="178"/>
      <c r="G9" s="57">
        <v>1</v>
      </c>
      <c r="H9" s="58">
        <f>H10+H11+H12</f>
        <v>78984660</v>
      </c>
      <c r="I9" s="58">
        <f>I10+I11+I12</f>
        <v>59654709</v>
      </c>
    </row>
    <row r="10" spans="1:9" x14ac:dyDescent="0.2">
      <c r="A10" s="179" t="s">
        <v>19</v>
      </c>
      <c r="B10" s="179"/>
      <c r="C10" s="179"/>
      <c r="D10" s="179"/>
      <c r="E10" s="179"/>
      <c r="F10" s="179"/>
      <c r="G10" s="59">
        <v>2</v>
      </c>
      <c r="H10" s="60">
        <v>4421335</v>
      </c>
      <c r="I10" s="60">
        <v>3387433</v>
      </c>
    </row>
    <row r="11" spans="1:9" x14ac:dyDescent="0.2">
      <c r="A11" s="179" t="s">
        <v>240</v>
      </c>
      <c r="B11" s="179"/>
      <c r="C11" s="179"/>
      <c r="D11" s="179"/>
      <c r="E11" s="179"/>
      <c r="F11" s="179"/>
      <c r="G11" s="59">
        <v>3</v>
      </c>
      <c r="H11" s="60">
        <v>72060700</v>
      </c>
      <c r="I11" s="60">
        <v>51439610</v>
      </c>
    </row>
    <row r="12" spans="1:9" x14ac:dyDescent="0.2">
      <c r="A12" s="169" t="s">
        <v>20</v>
      </c>
      <c r="B12" s="169"/>
      <c r="C12" s="169"/>
      <c r="D12" s="169"/>
      <c r="E12" s="169"/>
      <c r="F12" s="169"/>
      <c r="G12" s="59">
        <v>4</v>
      </c>
      <c r="H12" s="60">
        <v>2502625</v>
      </c>
      <c r="I12" s="60">
        <v>4827666</v>
      </c>
    </row>
    <row r="13" spans="1:9" x14ac:dyDescent="0.2">
      <c r="A13" s="173" t="s">
        <v>21</v>
      </c>
      <c r="B13" s="173"/>
      <c r="C13" s="173"/>
      <c r="D13" s="173"/>
      <c r="E13" s="173"/>
      <c r="F13" s="173"/>
      <c r="G13" s="57">
        <v>5</v>
      </c>
      <c r="H13" s="58">
        <f>H14+H15+H16+H17</f>
        <v>0</v>
      </c>
      <c r="I13" s="58">
        <f>I14+I15+I16+I17</f>
        <v>0</v>
      </c>
    </row>
    <row r="14" spans="1:9" x14ac:dyDescent="0.2">
      <c r="A14" s="169" t="s">
        <v>22</v>
      </c>
      <c r="B14" s="169"/>
      <c r="C14" s="169"/>
      <c r="D14" s="169"/>
      <c r="E14" s="169"/>
      <c r="F14" s="169"/>
      <c r="G14" s="59">
        <v>6</v>
      </c>
      <c r="H14" s="60">
        <v>0</v>
      </c>
      <c r="I14" s="60">
        <v>0</v>
      </c>
    </row>
    <row r="15" spans="1:9" x14ac:dyDescent="0.2">
      <c r="A15" s="169" t="s">
        <v>23</v>
      </c>
      <c r="B15" s="169"/>
      <c r="C15" s="169"/>
      <c r="D15" s="169"/>
      <c r="E15" s="169"/>
      <c r="F15" s="169"/>
      <c r="G15" s="59">
        <v>7</v>
      </c>
      <c r="H15" s="60">
        <v>0</v>
      </c>
      <c r="I15" s="60">
        <v>0</v>
      </c>
    </row>
    <row r="16" spans="1:9" x14ac:dyDescent="0.2">
      <c r="A16" s="169" t="s">
        <v>24</v>
      </c>
      <c r="B16" s="169"/>
      <c r="C16" s="169"/>
      <c r="D16" s="169"/>
      <c r="E16" s="169"/>
      <c r="F16" s="169"/>
      <c r="G16" s="59">
        <v>8</v>
      </c>
      <c r="H16" s="60">
        <v>0</v>
      </c>
      <c r="I16" s="60">
        <v>0</v>
      </c>
    </row>
    <row r="17" spans="1:9" x14ac:dyDescent="0.2">
      <c r="A17" s="169" t="s">
        <v>25</v>
      </c>
      <c r="B17" s="169"/>
      <c r="C17" s="169"/>
      <c r="D17" s="169"/>
      <c r="E17" s="169"/>
      <c r="F17" s="169"/>
      <c r="G17" s="59">
        <v>9</v>
      </c>
      <c r="H17" s="60">
        <v>0</v>
      </c>
      <c r="I17" s="60">
        <v>0</v>
      </c>
    </row>
    <row r="18" spans="1:9" ht="25.9" customHeight="1" x14ac:dyDescent="0.2">
      <c r="A18" s="173" t="s">
        <v>26</v>
      </c>
      <c r="B18" s="173"/>
      <c r="C18" s="173"/>
      <c r="D18" s="173"/>
      <c r="E18" s="173"/>
      <c r="F18" s="173"/>
      <c r="G18" s="57">
        <v>10</v>
      </c>
      <c r="H18" s="58">
        <f>H19+H20+H21</f>
        <v>0</v>
      </c>
      <c r="I18" s="58">
        <f>I19+I20+I21</f>
        <v>0</v>
      </c>
    </row>
    <row r="19" spans="1:9" x14ac:dyDescent="0.2">
      <c r="A19" s="169" t="s">
        <v>23</v>
      </c>
      <c r="B19" s="169"/>
      <c r="C19" s="169"/>
      <c r="D19" s="169"/>
      <c r="E19" s="169"/>
      <c r="F19" s="169"/>
      <c r="G19" s="59">
        <v>11</v>
      </c>
      <c r="H19" s="60">
        <v>0</v>
      </c>
      <c r="I19" s="60">
        <v>0</v>
      </c>
    </row>
    <row r="20" spans="1:9" x14ac:dyDescent="0.2">
      <c r="A20" s="169" t="s">
        <v>24</v>
      </c>
      <c r="B20" s="169"/>
      <c r="C20" s="169"/>
      <c r="D20" s="169"/>
      <c r="E20" s="169"/>
      <c r="F20" s="169"/>
      <c r="G20" s="59">
        <v>12</v>
      </c>
      <c r="H20" s="60">
        <v>0</v>
      </c>
      <c r="I20" s="60">
        <v>0</v>
      </c>
    </row>
    <row r="21" spans="1:9" x14ac:dyDescent="0.2">
      <c r="A21" s="169" t="s">
        <v>25</v>
      </c>
      <c r="B21" s="169"/>
      <c r="C21" s="169"/>
      <c r="D21" s="169"/>
      <c r="E21" s="169"/>
      <c r="F21" s="169"/>
      <c r="G21" s="59">
        <v>13</v>
      </c>
      <c r="H21" s="60">
        <v>0</v>
      </c>
      <c r="I21" s="60">
        <v>0</v>
      </c>
    </row>
    <row r="22" spans="1:9" x14ac:dyDescent="0.2">
      <c r="A22" s="173" t="s">
        <v>27</v>
      </c>
      <c r="B22" s="173"/>
      <c r="C22" s="173"/>
      <c r="D22" s="173"/>
      <c r="E22" s="173"/>
      <c r="F22" s="173"/>
      <c r="G22" s="57">
        <v>14</v>
      </c>
      <c r="H22" s="58">
        <f>H23+H24</f>
        <v>0</v>
      </c>
      <c r="I22" s="58">
        <f>I23+I24</f>
        <v>0</v>
      </c>
    </row>
    <row r="23" spans="1:9" x14ac:dyDescent="0.2">
      <c r="A23" s="169" t="s">
        <v>24</v>
      </c>
      <c r="B23" s="169"/>
      <c r="C23" s="169"/>
      <c r="D23" s="169"/>
      <c r="E23" s="169"/>
      <c r="F23" s="169"/>
      <c r="G23" s="59">
        <v>15</v>
      </c>
      <c r="H23" s="60">
        <v>0</v>
      </c>
      <c r="I23" s="60">
        <v>0</v>
      </c>
    </row>
    <row r="24" spans="1:9" x14ac:dyDescent="0.2">
      <c r="A24" s="169" t="s">
        <v>25</v>
      </c>
      <c r="B24" s="169"/>
      <c r="C24" s="169"/>
      <c r="D24" s="169"/>
      <c r="E24" s="169"/>
      <c r="F24" s="169"/>
      <c r="G24" s="59">
        <v>16</v>
      </c>
      <c r="H24" s="60">
        <v>0</v>
      </c>
      <c r="I24" s="60">
        <v>0</v>
      </c>
    </row>
    <row r="25" spans="1:9" ht="25.9" customHeight="1" x14ac:dyDescent="0.2">
      <c r="A25" s="173" t="s">
        <v>28</v>
      </c>
      <c r="B25" s="173"/>
      <c r="C25" s="173"/>
      <c r="D25" s="173"/>
      <c r="E25" s="173"/>
      <c r="F25" s="173"/>
      <c r="G25" s="57">
        <v>17</v>
      </c>
      <c r="H25" s="58">
        <f>H26+H27+H28</f>
        <v>1296052</v>
      </c>
      <c r="I25" s="58">
        <f>I26+I27+I28</f>
        <v>3061123</v>
      </c>
    </row>
    <row r="26" spans="1:9" x14ac:dyDescent="0.2">
      <c r="A26" s="169" t="s">
        <v>23</v>
      </c>
      <c r="B26" s="169"/>
      <c r="C26" s="169"/>
      <c r="D26" s="169"/>
      <c r="E26" s="169"/>
      <c r="F26" s="169"/>
      <c r="G26" s="59">
        <v>18</v>
      </c>
      <c r="H26" s="60">
        <v>1296052</v>
      </c>
      <c r="I26" s="60">
        <v>3061123</v>
      </c>
    </row>
    <row r="27" spans="1:9" x14ac:dyDescent="0.2">
      <c r="A27" s="169" t="s">
        <v>24</v>
      </c>
      <c r="B27" s="169"/>
      <c r="C27" s="169"/>
      <c r="D27" s="169"/>
      <c r="E27" s="169"/>
      <c r="F27" s="169"/>
      <c r="G27" s="59">
        <v>19</v>
      </c>
      <c r="H27" s="60">
        <v>0</v>
      </c>
      <c r="I27" s="60">
        <v>0</v>
      </c>
    </row>
    <row r="28" spans="1:9" x14ac:dyDescent="0.2">
      <c r="A28" s="169" t="s">
        <v>25</v>
      </c>
      <c r="B28" s="169"/>
      <c r="C28" s="169"/>
      <c r="D28" s="169"/>
      <c r="E28" s="169"/>
      <c r="F28" s="169"/>
      <c r="G28" s="59">
        <v>20</v>
      </c>
      <c r="H28" s="60">
        <v>0</v>
      </c>
      <c r="I28" s="60">
        <v>0</v>
      </c>
    </row>
    <row r="29" spans="1:9" x14ac:dyDescent="0.2">
      <c r="A29" s="173" t="s">
        <v>29</v>
      </c>
      <c r="B29" s="173"/>
      <c r="C29" s="173"/>
      <c r="D29" s="173"/>
      <c r="E29" s="173"/>
      <c r="F29" s="173"/>
      <c r="G29" s="57">
        <v>21</v>
      </c>
      <c r="H29" s="58">
        <f>H30+H31</f>
        <v>204969728</v>
      </c>
      <c r="I29" s="58">
        <f>I30+I31</f>
        <v>218643656</v>
      </c>
    </row>
    <row r="30" spans="1:9" x14ac:dyDescent="0.2">
      <c r="A30" s="169" t="s">
        <v>24</v>
      </c>
      <c r="B30" s="169"/>
      <c r="C30" s="169"/>
      <c r="D30" s="169"/>
      <c r="E30" s="169"/>
      <c r="F30" s="169"/>
      <c r="G30" s="59">
        <v>22</v>
      </c>
      <c r="H30" s="60">
        <v>36466921</v>
      </c>
      <c r="I30" s="60">
        <v>39789754</v>
      </c>
    </row>
    <row r="31" spans="1:9" x14ac:dyDescent="0.2">
      <c r="A31" s="169" t="s">
        <v>25</v>
      </c>
      <c r="B31" s="169"/>
      <c r="C31" s="169"/>
      <c r="D31" s="169"/>
      <c r="E31" s="169"/>
      <c r="F31" s="169"/>
      <c r="G31" s="59">
        <v>23</v>
      </c>
      <c r="H31" s="60">
        <v>168502807</v>
      </c>
      <c r="I31" s="60">
        <v>178853902</v>
      </c>
    </row>
    <row r="32" spans="1:9" x14ac:dyDescent="0.2">
      <c r="A32" s="169" t="s">
        <v>30</v>
      </c>
      <c r="B32" s="169"/>
      <c r="C32" s="169"/>
      <c r="D32" s="169"/>
      <c r="E32" s="169"/>
      <c r="F32" s="169"/>
      <c r="G32" s="59">
        <v>24</v>
      </c>
      <c r="H32" s="60">
        <v>0</v>
      </c>
      <c r="I32" s="60">
        <v>0</v>
      </c>
    </row>
    <row r="33" spans="1:9" ht="28.9" customHeight="1" x14ac:dyDescent="0.2">
      <c r="A33" s="169" t="s">
        <v>31</v>
      </c>
      <c r="B33" s="169"/>
      <c r="C33" s="169"/>
      <c r="D33" s="169"/>
      <c r="E33" s="169"/>
      <c r="F33" s="169"/>
      <c r="G33" s="59">
        <v>25</v>
      </c>
      <c r="H33" s="60">
        <v>0</v>
      </c>
      <c r="I33" s="60">
        <v>0</v>
      </c>
    </row>
    <row r="34" spans="1:9" x14ac:dyDescent="0.2">
      <c r="A34" s="169" t="s">
        <v>32</v>
      </c>
      <c r="B34" s="169"/>
      <c r="C34" s="169"/>
      <c r="D34" s="169"/>
      <c r="E34" s="169"/>
      <c r="F34" s="169"/>
      <c r="G34" s="59">
        <v>26</v>
      </c>
      <c r="H34" s="60">
        <v>0</v>
      </c>
      <c r="I34" s="60">
        <v>5100000</v>
      </c>
    </row>
    <row r="35" spans="1:9" x14ac:dyDescent="0.2">
      <c r="A35" s="169" t="s">
        <v>33</v>
      </c>
      <c r="B35" s="169"/>
      <c r="C35" s="169"/>
      <c r="D35" s="169"/>
      <c r="E35" s="169"/>
      <c r="F35" s="169"/>
      <c r="G35" s="59">
        <v>27</v>
      </c>
      <c r="H35" s="60">
        <v>4159210</v>
      </c>
      <c r="I35" s="60">
        <v>3462453</v>
      </c>
    </row>
    <row r="36" spans="1:9" x14ac:dyDescent="0.2">
      <c r="A36" s="169" t="s">
        <v>34</v>
      </c>
      <c r="B36" s="169"/>
      <c r="C36" s="169"/>
      <c r="D36" s="169"/>
      <c r="E36" s="169"/>
      <c r="F36" s="169"/>
      <c r="G36" s="59">
        <v>28</v>
      </c>
      <c r="H36" s="60">
        <v>2917719</v>
      </c>
      <c r="I36" s="60">
        <v>3083508</v>
      </c>
    </row>
    <row r="37" spans="1:9" x14ac:dyDescent="0.2">
      <c r="A37" s="169" t="s">
        <v>35</v>
      </c>
      <c r="B37" s="169"/>
      <c r="C37" s="169"/>
      <c r="D37" s="169"/>
      <c r="E37" s="169"/>
      <c r="F37" s="169"/>
      <c r="G37" s="59">
        <v>29</v>
      </c>
      <c r="H37" s="60">
        <v>193159</v>
      </c>
      <c r="I37" s="60">
        <v>152608</v>
      </c>
    </row>
    <row r="38" spans="1:9" x14ac:dyDescent="0.2">
      <c r="A38" s="169" t="s">
        <v>36</v>
      </c>
      <c r="B38" s="169"/>
      <c r="C38" s="169"/>
      <c r="D38" s="169"/>
      <c r="E38" s="169"/>
      <c r="F38" s="169"/>
      <c r="G38" s="59">
        <v>30</v>
      </c>
      <c r="H38" s="60">
        <v>259795</v>
      </c>
      <c r="I38" s="60">
        <v>264707</v>
      </c>
    </row>
    <row r="39" spans="1:9" ht="27.6" customHeight="1" x14ac:dyDescent="0.2">
      <c r="A39" s="169" t="s">
        <v>37</v>
      </c>
      <c r="B39" s="169"/>
      <c r="C39" s="169"/>
      <c r="D39" s="169"/>
      <c r="E39" s="169"/>
      <c r="F39" s="169"/>
      <c r="G39" s="59">
        <v>31</v>
      </c>
      <c r="H39" s="60">
        <v>0</v>
      </c>
      <c r="I39" s="60">
        <v>0</v>
      </c>
    </row>
    <row r="40" spans="1:9" x14ac:dyDescent="0.2">
      <c r="A40" s="167" t="s">
        <v>38</v>
      </c>
      <c r="B40" s="167"/>
      <c r="C40" s="167"/>
      <c r="D40" s="167"/>
      <c r="E40" s="167"/>
      <c r="F40" s="167"/>
      <c r="G40" s="57">
        <v>32</v>
      </c>
      <c r="H40" s="61">
        <f>H9+H13+H18+H22+H25+H29+H32+H33+H34+H35+H36+H37+H38+H39</f>
        <v>292780323</v>
      </c>
      <c r="I40" s="61">
        <f>I9+I13+I18+I22+I25+I29+I32+I33+I34+I35+I36+I37+I38+I39</f>
        <v>293422764</v>
      </c>
    </row>
    <row r="41" spans="1:9" x14ac:dyDescent="0.2">
      <c r="A41" s="171" t="s">
        <v>12</v>
      </c>
      <c r="B41" s="175"/>
      <c r="C41" s="175"/>
      <c r="D41" s="175"/>
      <c r="E41" s="175"/>
      <c r="F41" s="175"/>
      <c r="G41" s="175"/>
      <c r="H41" s="175"/>
      <c r="I41" s="175"/>
    </row>
    <row r="42" spans="1:9" x14ac:dyDescent="0.2">
      <c r="A42" s="173" t="s">
        <v>39</v>
      </c>
      <c r="B42" s="174"/>
      <c r="C42" s="174"/>
      <c r="D42" s="174"/>
      <c r="E42" s="174"/>
      <c r="F42" s="174"/>
      <c r="G42" s="57">
        <v>33</v>
      </c>
      <c r="H42" s="58">
        <f>H43+H44+H45+H46+H47</f>
        <v>0</v>
      </c>
      <c r="I42" s="58">
        <f>I43+I44+I45+I46+I47</f>
        <v>0</v>
      </c>
    </row>
    <row r="43" spans="1:9" x14ac:dyDescent="0.2">
      <c r="A43" s="169" t="s">
        <v>40</v>
      </c>
      <c r="B43" s="169"/>
      <c r="C43" s="169"/>
      <c r="D43" s="169"/>
      <c r="E43" s="169"/>
      <c r="F43" s="169"/>
      <c r="G43" s="59">
        <v>34</v>
      </c>
      <c r="H43" s="60">
        <v>0</v>
      </c>
      <c r="I43" s="60">
        <v>0</v>
      </c>
    </row>
    <row r="44" spans="1:9" x14ac:dyDescent="0.2">
      <c r="A44" s="169" t="s">
        <v>41</v>
      </c>
      <c r="B44" s="169"/>
      <c r="C44" s="169"/>
      <c r="D44" s="169"/>
      <c r="E44" s="169"/>
      <c r="F44" s="169"/>
      <c r="G44" s="59">
        <v>35</v>
      </c>
      <c r="H44" s="60">
        <v>0</v>
      </c>
      <c r="I44" s="60">
        <v>0</v>
      </c>
    </row>
    <row r="45" spans="1:9" x14ac:dyDescent="0.2">
      <c r="A45" s="169" t="s">
        <v>42</v>
      </c>
      <c r="B45" s="169"/>
      <c r="C45" s="169"/>
      <c r="D45" s="169"/>
      <c r="E45" s="169"/>
      <c r="F45" s="169"/>
      <c r="G45" s="59">
        <v>36</v>
      </c>
      <c r="H45" s="60">
        <v>0</v>
      </c>
      <c r="I45" s="60">
        <v>0</v>
      </c>
    </row>
    <row r="46" spans="1:9" x14ac:dyDescent="0.2">
      <c r="A46" s="169" t="s">
        <v>43</v>
      </c>
      <c r="B46" s="169"/>
      <c r="C46" s="169"/>
      <c r="D46" s="169"/>
      <c r="E46" s="169"/>
      <c r="F46" s="169"/>
      <c r="G46" s="59">
        <v>37</v>
      </c>
      <c r="H46" s="60">
        <v>0</v>
      </c>
      <c r="I46" s="60">
        <v>0</v>
      </c>
    </row>
    <row r="47" spans="1:9" x14ac:dyDescent="0.2">
      <c r="A47" s="169" t="s">
        <v>44</v>
      </c>
      <c r="B47" s="169"/>
      <c r="C47" s="169"/>
      <c r="D47" s="169"/>
      <c r="E47" s="169"/>
      <c r="F47" s="169"/>
      <c r="G47" s="59">
        <v>38</v>
      </c>
      <c r="H47" s="60">
        <v>0</v>
      </c>
      <c r="I47" s="60">
        <v>0</v>
      </c>
    </row>
    <row r="48" spans="1:9" ht="27.6" customHeight="1" x14ac:dyDescent="0.2">
      <c r="A48" s="173" t="s">
        <v>45</v>
      </c>
      <c r="B48" s="174"/>
      <c r="C48" s="174"/>
      <c r="D48" s="174"/>
      <c r="E48" s="174"/>
      <c r="F48" s="174"/>
      <c r="G48" s="57">
        <v>39</v>
      </c>
      <c r="H48" s="58">
        <f>H49+H50+H51</f>
        <v>0</v>
      </c>
      <c r="I48" s="58">
        <f>I49+I50+I51</f>
        <v>0</v>
      </c>
    </row>
    <row r="49" spans="1:9" x14ac:dyDescent="0.2">
      <c r="A49" s="169" t="s">
        <v>42</v>
      </c>
      <c r="B49" s="169"/>
      <c r="C49" s="169"/>
      <c r="D49" s="169"/>
      <c r="E49" s="169"/>
      <c r="F49" s="169"/>
      <c r="G49" s="59">
        <v>40</v>
      </c>
      <c r="H49" s="60">
        <v>0</v>
      </c>
      <c r="I49" s="60">
        <v>0</v>
      </c>
    </row>
    <row r="50" spans="1:9" x14ac:dyDescent="0.2">
      <c r="A50" s="169" t="s">
        <v>43</v>
      </c>
      <c r="B50" s="169"/>
      <c r="C50" s="169"/>
      <c r="D50" s="169"/>
      <c r="E50" s="169"/>
      <c r="F50" s="169"/>
      <c r="G50" s="59">
        <v>41</v>
      </c>
      <c r="H50" s="60">
        <v>0</v>
      </c>
      <c r="I50" s="60">
        <v>0</v>
      </c>
    </row>
    <row r="51" spans="1:9" x14ac:dyDescent="0.2">
      <c r="A51" s="169" t="s">
        <v>44</v>
      </c>
      <c r="B51" s="169"/>
      <c r="C51" s="169"/>
      <c r="D51" s="169"/>
      <c r="E51" s="169"/>
      <c r="F51" s="169"/>
      <c r="G51" s="59">
        <v>42</v>
      </c>
      <c r="H51" s="60">
        <v>0</v>
      </c>
      <c r="I51" s="60">
        <v>0</v>
      </c>
    </row>
    <row r="52" spans="1:9" x14ac:dyDescent="0.2">
      <c r="A52" s="173" t="s">
        <v>46</v>
      </c>
      <c r="B52" s="174"/>
      <c r="C52" s="174"/>
      <c r="D52" s="174"/>
      <c r="E52" s="174"/>
      <c r="F52" s="174"/>
      <c r="G52" s="57">
        <v>43</v>
      </c>
      <c r="H52" s="58">
        <f>H53+H54+H55</f>
        <v>263670286</v>
      </c>
      <c r="I52" s="58">
        <f>I53+I54+I55</f>
        <v>262614941</v>
      </c>
    </row>
    <row r="53" spans="1:9" x14ac:dyDescent="0.2">
      <c r="A53" s="169" t="s">
        <v>42</v>
      </c>
      <c r="B53" s="169"/>
      <c r="C53" s="169"/>
      <c r="D53" s="169"/>
      <c r="E53" s="169"/>
      <c r="F53" s="169"/>
      <c r="G53" s="59">
        <v>44</v>
      </c>
      <c r="H53" s="60">
        <v>258359948</v>
      </c>
      <c r="I53" s="60">
        <v>257803374</v>
      </c>
    </row>
    <row r="54" spans="1:9" x14ac:dyDescent="0.2">
      <c r="A54" s="169" t="s">
        <v>43</v>
      </c>
      <c r="B54" s="169"/>
      <c r="C54" s="169"/>
      <c r="D54" s="169"/>
      <c r="E54" s="169"/>
      <c r="F54" s="169"/>
      <c r="G54" s="59">
        <v>45</v>
      </c>
      <c r="H54" s="60">
        <v>4058132</v>
      </c>
      <c r="I54" s="60">
        <v>4000000</v>
      </c>
    </row>
    <row r="55" spans="1:9" x14ac:dyDescent="0.2">
      <c r="A55" s="169" t="s">
        <v>44</v>
      </c>
      <c r="B55" s="169"/>
      <c r="C55" s="169"/>
      <c r="D55" s="169"/>
      <c r="E55" s="169"/>
      <c r="F55" s="169"/>
      <c r="G55" s="59">
        <v>46</v>
      </c>
      <c r="H55" s="60">
        <v>1252206</v>
      </c>
      <c r="I55" s="60">
        <v>811567</v>
      </c>
    </row>
    <row r="56" spans="1:9" x14ac:dyDescent="0.2">
      <c r="A56" s="169" t="s">
        <v>47</v>
      </c>
      <c r="B56" s="169"/>
      <c r="C56" s="169"/>
      <c r="D56" s="169"/>
      <c r="E56" s="169"/>
      <c r="F56" s="169"/>
      <c r="G56" s="59">
        <v>47</v>
      </c>
      <c r="H56" s="60">
        <v>0</v>
      </c>
      <c r="I56" s="60">
        <v>0</v>
      </c>
    </row>
    <row r="57" spans="1:9" ht="24" customHeight="1" x14ac:dyDescent="0.2">
      <c r="A57" s="170" t="s">
        <v>48</v>
      </c>
      <c r="B57" s="170"/>
      <c r="C57" s="170"/>
      <c r="D57" s="170"/>
      <c r="E57" s="170"/>
      <c r="F57" s="170"/>
      <c r="G57" s="59">
        <v>48</v>
      </c>
      <c r="H57" s="60">
        <v>0</v>
      </c>
      <c r="I57" s="60">
        <v>0</v>
      </c>
    </row>
    <row r="58" spans="1:9" x14ac:dyDescent="0.2">
      <c r="A58" s="170" t="s">
        <v>241</v>
      </c>
      <c r="B58" s="170"/>
      <c r="C58" s="170"/>
      <c r="D58" s="170"/>
      <c r="E58" s="170"/>
      <c r="F58" s="170"/>
      <c r="G58" s="59">
        <v>49</v>
      </c>
      <c r="H58" s="60">
        <v>777166</v>
      </c>
      <c r="I58" s="60">
        <v>887650</v>
      </c>
    </row>
    <row r="59" spans="1:9" x14ac:dyDescent="0.2">
      <c r="A59" s="170" t="s">
        <v>49</v>
      </c>
      <c r="B59" s="169"/>
      <c r="C59" s="169"/>
      <c r="D59" s="169"/>
      <c r="E59" s="169"/>
      <c r="F59" s="169"/>
      <c r="G59" s="59">
        <v>50</v>
      </c>
      <c r="H59" s="60">
        <v>0</v>
      </c>
      <c r="I59" s="60">
        <v>212472</v>
      </c>
    </row>
    <row r="60" spans="1:9" x14ac:dyDescent="0.2">
      <c r="A60" s="170" t="s">
        <v>50</v>
      </c>
      <c r="B60" s="170"/>
      <c r="C60" s="170"/>
      <c r="D60" s="170"/>
      <c r="E60" s="170"/>
      <c r="F60" s="170"/>
      <c r="G60" s="59">
        <v>51</v>
      </c>
      <c r="H60" s="60">
        <v>0</v>
      </c>
      <c r="I60" s="60">
        <v>0</v>
      </c>
    </row>
    <row r="61" spans="1:9" x14ac:dyDescent="0.2">
      <c r="A61" s="170" t="s">
        <v>51</v>
      </c>
      <c r="B61" s="170"/>
      <c r="C61" s="170"/>
      <c r="D61" s="170"/>
      <c r="E61" s="170"/>
      <c r="F61" s="170"/>
      <c r="G61" s="59">
        <v>52</v>
      </c>
      <c r="H61" s="60">
        <v>2171048</v>
      </c>
      <c r="I61" s="60">
        <v>1868940</v>
      </c>
    </row>
    <row r="62" spans="1:9" ht="31.15" customHeight="1" x14ac:dyDescent="0.2">
      <c r="A62" s="170" t="s">
        <v>52</v>
      </c>
      <c r="B62" s="170"/>
      <c r="C62" s="170"/>
      <c r="D62" s="170"/>
      <c r="E62" s="170"/>
      <c r="F62" s="170"/>
      <c r="G62" s="59">
        <v>53</v>
      </c>
      <c r="H62" s="60">
        <v>0</v>
      </c>
      <c r="I62" s="60">
        <v>0</v>
      </c>
    </row>
    <row r="63" spans="1:9" x14ac:dyDescent="0.2">
      <c r="A63" s="167" t="s">
        <v>53</v>
      </c>
      <c r="B63" s="168"/>
      <c r="C63" s="168"/>
      <c r="D63" s="168"/>
      <c r="E63" s="168"/>
      <c r="F63" s="168"/>
      <c r="G63" s="57">
        <v>54</v>
      </c>
      <c r="H63" s="62">
        <f>H42+H48+H52+H56+H57+H58+H59+H60+H61+H62</f>
        <v>266618500</v>
      </c>
      <c r="I63" s="62">
        <f>I42+I48+I52+I56+I57+I58+I59+I60+I61+I62</f>
        <v>265584003</v>
      </c>
    </row>
    <row r="64" spans="1:9" x14ac:dyDescent="0.2">
      <c r="A64" s="171" t="s">
        <v>13</v>
      </c>
      <c r="B64" s="172"/>
      <c r="C64" s="172"/>
      <c r="D64" s="172"/>
      <c r="E64" s="172"/>
      <c r="F64" s="172"/>
      <c r="G64" s="172"/>
      <c r="H64" s="172"/>
      <c r="I64" s="172"/>
    </row>
    <row r="65" spans="1:9" x14ac:dyDescent="0.2">
      <c r="A65" s="169" t="s">
        <v>242</v>
      </c>
      <c r="B65" s="169"/>
      <c r="C65" s="169"/>
      <c r="D65" s="169"/>
      <c r="E65" s="169"/>
      <c r="F65" s="169"/>
      <c r="G65" s="59">
        <v>55</v>
      </c>
      <c r="H65" s="60">
        <v>11946636</v>
      </c>
      <c r="I65" s="60">
        <v>11946636</v>
      </c>
    </row>
    <row r="66" spans="1:9" x14ac:dyDescent="0.2">
      <c r="A66" s="169" t="s">
        <v>54</v>
      </c>
      <c r="B66" s="169"/>
      <c r="C66" s="169"/>
      <c r="D66" s="169"/>
      <c r="E66" s="169"/>
      <c r="F66" s="169"/>
      <c r="G66" s="59">
        <v>56</v>
      </c>
      <c r="H66" s="60">
        <v>19725</v>
      </c>
      <c r="I66" s="60">
        <v>19725</v>
      </c>
    </row>
    <row r="67" spans="1:9" x14ac:dyDescent="0.2">
      <c r="A67" s="169" t="s">
        <v>243</v>
      </c>
      <c r="B67" s="169"/>
      <c r="C67" s="169"/>
      <c r="D67" s="169"/>
      <c r="E67" s="169"/>
      <c r="F67" s="169"/>
      <c r="G67" s="59">
        <v>57</v>
      </c>
      <c r="H67" s="60">
        <v>0</v>
      </c>
      <c r="I67" s="60">
        <v>0</v>
      </c>
    </row>
    <row r="68" spans="1:9" x14ac:dyDescent="0.2">
      <c r="A68" s="169" t="s">
        <v>244</v>
      </c>
      <c r="B68" s="169"/>
      <c r="C68" s="169"/>
      <c r="D68" s="169"/>
      <c r="E68" s="169"/>
      <c r="F68" s="169"/>
      <c r="G68" s="59">
        <v>58</v>
      </c>
      <c r="H68" s="60">
        <v>0</v>
      </c>
      <c r="I68" s="60">
        <v>0</v>
      </c>
    </row>
    <row r="69" spans="1:9" x14ac:dyDescent="0.2">
      <c r="A69" s="169" t="s">
        <v>55</v>
      </c>
      <c r="B69" s="169"/>
      <c r="C69" s="169"/>
      <c r="D69" s="169"/>
      <c r="E69" s="169"/>
      <c r="F69" s="169"/>
      <c r="G69" s="59">
        <v>59</v>
      </c>
      <c r="H69" s="60">
        <v>180525</v>
      </c>
      <c r="I69" s="60">
        <v>83827</v>
      </c>
    </row>
    <row r="70" spans="1:9" x14ac:dyDescent="0.2">
      <c r="A70" s="169" t="s">
        <v>56</v>
      </c>
      <c r="B70" s="169"/>
      <c r="C70" s="169"/>
      <c r="D70" s="169"/>
      <c r="E70" s="169"/>
      <c r="F70" s="169"/>
      <c r="G70" s="59">
        <v>60</v>
      </c>
      <c r="H70" s="60">
        <v>11702231</v>
      </c>
      <c r="I70" s="60">
        <v>12857950</v>
      </c>
    </row>
    <row r="71" spans="1:9" x14ac:dyDescent="0.2">
      <c r="A71" s="169" t="s">
        <v>57</v>
      </c>
      <c r="B71" s="169"/>
      <c r="C71" s="169"/>
      <c r="D71" s="169"/>
      <c r="E71" s="169"/>
      <c r="F71" s="169"/>
      <c r="G71" s="59">
        <v>61</v>
      </c>
      <c r="H71" s="60">
        <v>0</v>
      </c>
      <c r="I71" s="60">
        <v>0</v>
      </c>
    </row>
    <row r="72" spans="1:9" x14ac:dyDescent="0.2">
      <c r="A72" s="169" t="s">
        <v>58</v>
      </c>
      <c r="B72" s="169"/>
      <c r="C72" s="169"/>
      <c r="D72" s="169"/>
      <c r="E72" s="169"/>
      <c r="F72" s="169"/>
      <c r="G72" s="59">
        <v>62</v>
      </c>
      <c r="H72" s="60">
        <v>1772324</v>
      </c>
      <c r="I72" s="60">
        <v>1772324</v>
      </c>
    </row>
    <row r="73" spans="1:9" x14ac:dyDescent="0.2">
      <c r="A73" s="169" t="s">
        <v>59</v>
      </c>
      <c r="B73" s="169"/>
      <c r="C73" s="169"/>
      <c r="D73" s="169"/>
      <c r="E73" s="169"/>
      <c r="F73" s="169"/>
      <c r="G73" s="59">
        <v>63</v>
      </c>
      <c r="H73" s="60">
        <v>-465263</v>
      </c>
      <c r="I73" s="60">
        <v>-465263</v>
      </c>
    </row>
    <row r="74" spans="1:9" x14ac:dyDescent="0.2">
      <c r="A74" s="169" t="s">
        <v>60</v>
      </c>
      <c r="B74" s="169"/>
      <c r="C74" s="169"/>
      <c r="D74" s="169"/>
      <c r="E74" s="169"/>
      <c r="F74" s="169"/>
      <c r="G74" s="59">
        <v>64</v>
      </c>
      <c r="H74" s="60">
        <v>1005644</v>
      </c>
      <c r="I74" s="60">
        <v>1623562</v>
      </c>
    </row>
    <row r="75" spans="1:9" x14ac:dyDescent="0.2">
      <c r="A75" s="169" t="s">
        <v>61</v>
      </c>
      <c r="B75" s="169"/>
      <c r="C75" s="169"/>
      <c r="D75" s="169"/>
      <c r="E75" s="169"/>
      <c r="F75" s="169"/>
      <c r="G75" s="59">
        <v>65</v>
      </c>
      <c r="H75" s="60">
        <v>0</v>
      </c>
      <c r="I75" s="60">
        <v>0</v>
      </c>
    </row>
    <row r="76" spans="1:9" x14ac:dyDescent="0.2">
      <c r="A76" s="169" t="s">
        <v>62</v>
      </c>
      <c r="B76" s="169"/>
      <c r="C76" s="169"/>
      <c r="D76" s="169"/>
      <c r="E76" s="169"/>
      <c r="F76" s="169"/>
      <c r="G76" s="59">
        <v>66</v>
      </c>
      <c r="H76" s="60">
        <v>0</v>
      </c>
      <c r="I76" s="60">
        <v>0</v>
      </c>
    </row>
    <row r="77" spans="1:9" x14ac:dyDescent="0.2">
      <c r="A77" s="167" t="s">
        <v>63</v>
      </c>
      <c r="B77" s="167"/>
      <c r="C77" s="167"/>
      <c r="D77" s="167"/>
      <c r="E77" s="167"/>
      <c r="F77" s="167"/>
      <c r="G77" s="57">
        <v>67</v>
      </c>
      <c r="H77" s="61">
        <f>H65+H66+H67+H68+H69+H70+H71+H72+H73+H74+H75+H76</f>
        <v>26161822</v>
      </c>
      <c r="I77" s="61">
        <f>I65+I66+I67+I68+I69+I70+I71+I72+I73+I74+I75+I76</f>
        <v>27838761</v>
      </c>
    </row>
    <row r="78" spans="1:9" x14ac:dyDescent="0.2">
      <c r="A78" s="167" t="s">
        <v>64</v>
      </c>
      <c r="B78" s="168"/>
      <c r="C78" s="168"/>
      <c r="D78" s="168"/>
      <c r="E78" s="168"/>
      <c r="F78" s="168"/>
      <c r="G78" s="57">
        <v>68</v>
      </c>
      <c r="H78" s="61">
        <f>H63+H77</f>
        <v>292780322</v>
      </c>
      <c r="I78" s="61">
        <f>I63+I77</f>
        <v>293422764</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sqref="A1:H1"/>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19" t="s">
        <v>4</v>
      </c>
      <c r="B1" s="220"/>
      <c r="C1" s="220"/>
      <c r="D1" s="220"/>
      <c r="E1" s="220"/>
      <c r="F1" s="220"/>
      <c r="G1" s="220"/>
      <c r="H1" s="220"/>
    </row>
    <row r="2" spans="1:11" ht="12.75" customHeight="1" x14ac:dyDescent="0.2">
      <c r="A2" s="221" t="s">
        <v>301</v>
      </c>
      <c r="B2" s="222"/>
      <c r="C2" s="222"/>
      <c r="D2" s="222"/>
      <c r="E2" s="222"/>
      <c r="F2" s="222"/>
      <c r="G2" s="222"/>
      <c r="H2" s="222"/>
    </row>
    <row r="3" spans="1:11" x14ac:dyDescent="0.2">
      <c r="A3" s="209" t="s">
        <v>282</v>
      </c>
      <c r="B3" s="210"/>
      <c r="C3" s="210"/>
      <c r="D3" s="210"/>
      <c r="E3" s="210"/>
      <c r="F3" s="210"/>
      <c r="G3" s="210"/>
      <c r="H3" s="210"/>
      <c r="I3" s="210"/>
      <c r="J3" s="211"/>
      <c r="K3" s="211"/>
    </row>
    <row r="4" spans="1:11" x14ac:dyDescent="0.2">
      <c r="A4" s="212" t="s">
        <v>297</v>
      </c>
      <c r="B4" s="213"/>
      <c r="C4" s="213"/>
      <c r="D4" s="213"/>
      <c r="E4" s="213"/>
      <c r="F4" s="213"/>
      <c r="G4" s="213"/>
      <c r="H4" s="213"/>
      <c r="I4" s="213"/>
      <c r="J4" s="214"/>
      <c r="K4" s="214"/>
    </row>
    <row r="5" spans="1:11" x14ac:dyDescent="0.2">
      <c r="A5" s="215" t="s">
        <v>2</v>
      </c>
      <c r="B5" s="216"/>
      <c r="C5" s="216"/>
      <c r="D5" s="216"/>
      <c r="E5" s="216"/>
      <c r="F5" s="216"/>
      <c r="G5" s="215" t="s">
        <v>5</v>
      </c>
      <c r="H5" s="195" t="s">
        <v>194</v>
      </c>
      <c r="I5" s="196"/>
      <c r="J5" s="195" t="s">
        <v>190</v>
      </c>
      <c r="K5" s="196"/>
    </row>
    <row r="6" spans="1:11" x14ac:dyDescent="0.2">
      <c r="A6" s="216"/>
      <c r="B6" s="216"/>
      <c r="C6" s="216"/>
      <c r="D6" s="216"/>
      <c r="E6" s="216"/>
      <c r="F6" s="216"/>
      <c r="G6" s="216"/>
      <c r="H6" s="48" t="s">
        <v>191</v>
      </c>
      <c r="I6" s="48" t="s">
        <v>192</v>
      </c>
      <c r="J6" s="48" t="s">
        <v>191</v>
      </c>
      <c r="K6" s="48" t="s">
        <v>192</v>
      </c>
    </row>
    <row r="7" spans="1:11" x14ac:dyDescent="0.2">
      <c r="A7" s="197">
        <v>1</v>
      </c>
      <c r="B7" s="198"/>
      <c r="C7" s="198"/>
      <c r="D7" s="198"/>
      <c r="E7" s="198"/>
      <c r="F7" s="198"/>
      <c r="G7" s="47">
        <v>2</v>
      </c>
      <c r="H7" s="48">
        <v>3</v>
      </c>
      <c r="I7" s="48">
        <v>4</v>
      </c>
      <c r="J7" s="48">
        <v>5</v>
      </c>
      <c r="K7" s="48">
        <v>6</v>
      </c>
    </row>
    <row r="8" spans="1:11" x14ac:dyDescent="0.2">
      <c r="A8" s="203" t="s">
        <v>66</v>
      </c>
      <c r="B8" s="203"/>
      <c r="C8" s="203"/>
      <c r="D8" s="203"/>
      <c r="E8" s="203"/>
      <c r="F8" s="203"/>
      <c r="G8" s="67">
        <v>1</v>
      </c>
      <c r="H8" s="68">
        <v>8504687</v>
      </c>
      <c r="I8" s="68">
        <v>2941835</v>
      </c>
      <c r="J8" s="68">
        <v>9371488</v>
      </c>
      <c r="K8" s="68">
        <v>3487248</v>
      </c>
    </row>
    <row r="9" spans="1:11" x14ac:dyDescent="0.2">
      <c r="A9" s="203" t="s">
        <v>65</v>
      </c>
      <c r="B9" s="203"/>
      <c r="C9" s="203"/>
      <c r="D9" s="203"/>
      <c r="E9" s="203"/>
      <c r="F9" s="203"/>
      <c r="G9" s="67">
        <v>2</v>
      </c>
      <c r="H9" s="68">
        <v>2207963</v>
      </c>
      <c r="I9" s="68">
        <v>799161</v>
      </c>
      <c r="J9" s="68">
        <v>2338942</v>
      </c>
      <c r="K9" s="68">
        <v>809870</v>
      </c>
    </row>
    <row r="10" spans="1:11" x14ac:dyDescent="0.2">
      <c r="A10" s="203" t="s">
        <v>67</v>
      </c>
      <c r="B10" s="203"/>
      <c r="C10" s="203"/>
      <c r="D10" s="203"/>
      <c r="E10" s="203"/>
      <c r="F10" s="203"/>
      <c r="G10" s="67">
        <v>3</v>
      </c>
      <c r="H10" s="68">
        <v>0</v>
      </c>
      <c r="I10" s="68">
        <v>0</v>
      </c>
      <c r="J10" s="68">
        <v>0</v>
      </c>
      <c r="K10" s="68">
        <v>0</v>
      </c>
    </row>
    <row r="11" spans="1:11" x14ac:dyDescent="0.2">
      <c r="A11" s="203" t="s">
        <v>68</v>
      </c>
      <c r="B11" s="203"/>
      <c r="C11" s="203"/>
      <c r="D11" s="203"/>
      <c r="E11" s="203"/>
      <c r="F11" s="203"/>
      <c r="G11" s="67">
        <v>4</v>
      </c>
      <c r="H11" s="68">
        <v>0</v>
      </c>
      <c r="I11" s="68">
        <v>0</v>
      </c>
      <c r="J11" s="68">
        <v>0</v>
      </c>
      <c r="K11" s="68">
        <v>0</v>
      </c>
    </row>
    <row r="12" spans="1:11" x14ac:dyDescent="0.2">
      <c r="A12" s="203" t="s">
        <v>69</v>
      </c>
      <c r="B12" s="203"/>
      <c r="C12" s="203"/>
      <c r="D12" s="203"/>
      <c r="E12" s="203"/>
      <c r="F12" s="203"/>
      <c r="G12" s="67">
        <v>5</v>
      </c>
      <c r="H12" s="68">
        <v>1625955</v>
      </c>
      <c r="I12" s="68">
        <v>544370</v>
      </c>
      <c r="J12" s="68">
        <v>1889613</v>
      </c>
      <c r="K12" s="68">
        <v>632479</v>
      </c>
    </row>
    <row r="13" spans="1:11" ht="12.6" customHeight="1" x14ac:dyDescent="0.2">
      <c r="A13" s="203" t="s">
        <v>70</v>
      </c>
      <c r="B13" s="203"/>
      <c r="C13" s="203"/>
      <c r="D13" s="203"/>
      <c r="E13" s="203"/>
      <c r="F13" s="203"/>
      <c r="G13" s="67">
        <v>6</v>
      </c>
      <c r="H13" s="68">
        <v>405790</v>
      </c>
      <c r="I13" s="68">
        <v>114572</v>
      </c>
      <c r="J13" s="68">
        <v>451534</v>
      </c>
      <c r="K13" s="68">
        <v>131206</v>
      </c>
    </row>
    <row r="14" spans="1:11" ht="35.450000000000003" customHeight="1" x14ac:dyDescent="0.2">
      <c r="A14" s="203" t="s">
        <v>71</v>
      </c>
      <c r="B14" s="203"/>
      <c r="C14" s="203"/>
      <c r="D14" s="203"/>
      <c r="E14" s="203"/>
      <c r="F14" s="203"/>
      <c r="G14" s="67">
        <v>7</v>
      </c>
      <c r="H14" s="68">
        <v>0</v>
      </c>
      <c r="I14" s="68">
        <v>0</v>
      </c>
      <c r="J14" s="68">
        <v>0</v>
      </c>
      <c r="K14" s="68">
        <v>0</v>
      </c>
    </row>
    <row r="15" spans="1:11" ht="28.9" customHeight="1" x14ac:dyDescent="0.2">
      <c r="A15" s="203" t="s">
        <v>72</v>
      </c>
      <c r="B15" s="203"/>
      <c r="C15" s="203"/>
      <c r="D15" s="203"/>
      <c r="E15" s="203"/>
      <c r="F15" s="203"/>
      <c r="G15" s="67">
        <v>8</v>
      </c>
      <c r="H15" s="68">
        <v>9690</v>
      </c>
      <c r="I15" s="68">
        <v>3503</v>
      </c>
      <c r="J15" s="68">
        <v>48539</v>
      </c>
      <c r="K15" s="68">
        <v>15918</v>
      </c>
    </row>
    <row r="16" spans="1:11" ht="28.9" customHeight="1" x14ac:dyDescent="0.2">
      <c r="A16" s="203" t="s">
        <v>73</v>
      </c>
      <c r="B16" s="203"/>
      <c r="C16" s="203"/>
      <c r="D16" s="203"/>
      <c r="E16" s="203"/>
      <c r="F16" s="203"/>
      <c r="G16" s="67">
        <v>9</v>
      </c>
      <c r="H16" s="68">
        <v>0</v>
      </c>
      <c r="I16" s="68">
        <v>0</v>
      </c>
      <c r="J16" s="68">
        <v>0</v>
      </c>
      <c r="K16" s="68">
        <v>0</v>
      </c>
    </row>
    <row r="17" spans="1:11" ht="28.9" customHeight="1" x14ac:dyDescent="0.2">
      <c r="A17" s="203" t="s">
        <v>245</v>
      </c>
      <c r="B17" s="203"/>
      <c r="C17" s="203"/>
      <c r="D17" s="203"/>
      <c r="E17" s="203"/>
      <c r="F17" s="203"/>
      <c r="G17" s="67">
        <v>10</v>
      </c>
      <c r="H17" s="68">
        <v>0</v>
      </c>
      <c r="I17" s="68">
        <v>0</v>
      </c>
      <c r="J17" s="68">
        <v>0</v>
      </c>
      <c r="K17" s="68">
        <v>0</v>
      </c>
    </row>
    <row r="18" spans="1:11" x14ac:dyDescent="0.2">
      <c r="A18" s="203" t="s">
        <v>74</v>
      </c>
      <c r="B18" s="203"/>
      <c r="C18" s="203"/>
      <c r="D18" s="203"/>
      <c r="E18" s="203"/>
      <c r="F18" s="203"/>
      <c r="G18" s="67">
        <v>11</v>
      </c>
      <c r="H18" s="68">
        <v>0</v>
      </c>
      <c r="I18" s="68">
        <v>0</v>
      </c>
      <c r="J18" s="68">
        <v>0</v>
      </c>
      <c r="K18" s="68">
        <v>0</v>
      </c>
    </row>
    <row r="19" spans="1:11" x14ac:dyDescent="0.2">
      <c r="A19" s="203" t="s">
        <v>75</v>
      </c>
      <c r="B19" s="203"/>
      <c r="C19" s="203"/>
      <c r="D19" s="203"/>
      <c r="E19" s="203"/>
      <c r="F19" s="203"/>
      <c r="G19" s="67">
        <v>12</v>
      </c>
      <c r="H19" s="68">
        <v>5282</v>
      </c>
      <c r="I19" s="68">
        <v>-3617</v>
      </c>
      <c r="J19" s="68">
        <v>-4681</v>
      </c>
      <c r="K19" s="68">
        <v>87</v>
      </c>
    </row>
    <row r="20" spans="1:11" ht="25.5" customHeight="1" x14ac:dyDescent="0.2">
      <c r="A20" s="203" t="s">
        <v>246</v>
      </c>
      <c r="B20" s="203"/>
      <c r="C20" s="203"/>
      <c r="D20" s="203"/>
      <c r="E20" s="203"/>
      <c r="F20" s="203"/>
      <c r="G20" s="67">
        <v>13</v>
      </c>
      <c r="H20" s="68">
        <v>0</v>
      </c>
      <c r="I20" s="68">
        <v>0</v>
      </c>
      <c r="J20" s="68">
        <v>0</v>
      </c>
      <c r="K20" s="68">
        <v>0</v>
      </c>
    </row>
    <row r="21" spans="1:11" ht="25.5" customHeight="1" x14ac:dyDescent="0.2">
      <c r="A21" s="203" t="s">
        <v>76</v>
      </c>
      <c r="B21" s="203"/>
      <c r="C21" s="203"/>
      <c r="D21" s="203"/>
      <c r="E21" s="203"/>
      <c r="F21" s="203"/>
      <c r="G21" s="67">
        <v>14</v>
      </c>
      <c r="H21" s="68">
        <v>0</v>
      </c>
      <c r="I21" s="68">
        <v>0</v>
      </c>
      <c r="J21" s="68">
        <v>0</v>
      </c>
      <c r="K21" s="68">
        <v>0</v>
      </c>
    </row>
    <row r="22" spans="1:11" x14ac:dyDescent="0.2">
      <c r="A22" s="203" t="s">
        <v>77</v>
      </c>
      <c r="B22" s="203"/>
      <c r="C22" s="203"/>
      <c r="D22" s="203"/>
      <c r="E22" s="203"/>
      <c r="F22" s="203"/>
      <c r="G22" s="67">
        <v>15</v>
      </c>
      <c r="H22" s="68">
        <v>338616</v>
      </c>
      <c r="I22" s="68">
        <v>8286</v>
      </c>
      <c r="J22" s="68">
        <v>57296</v>
      </c>
      <c r="K22" s="68">
        <v>5697</v>
      </c>
    </row>
    <row r="23" spans="1:11" x14ac:dyDescent="0.2">
      <c r="A23" s="203" t="s">
        <v>78</v>
      </c>
      <c r="B23" s="203"/>
      <c r="C23" s="203"/>
      <c r="D23" s="203"/>
      <c r="E23" s="203"/>
      <c r="F23" s="203"/>
      <c r="G23" s="67">
        <v>16</v>
      </c>
      <c r="H23" s="68">
        <v>55178</v>
      </c>
      <c r="I23" s="68">
        <v>15717</v>
      </c>
      <c r="J23" s="68">
        <v>14071</v>
      </c>
      <c r="K23" s="68">
        <v>0</v>
      </c>
    </row>
    <row r="24" spans="1:11" ht="25.15" customHeight="1" x14ac:dyDescent="0.2">
      <c r="A24" s="217" t="s">
        <v>247</v>
      </c>
      <c r="B24" s="217"/>
      <c r="C24" s="217"/>
      <c r="D24" s="217"/>
      <c r="E24" s="217"/>
      <c r="F24" s="217"/>
      <c r="G24" s="69">
        <v>17</v>
      </c>
      <c r="H24" s="70">
        <f>H8-H9-H10+H11+H12-H13+H14+H15+H16+H17+H18+H19+H20+H22-H23+H21</f>
        <v>7815299</v>
      </c>
      <c r="I24" s="70">
        <f>I8-I9-I10+I11+I12-I13+I14+I15+I16+I17+I18+I19+I20+I22-I23+I21</f>
        <v>2564927</v>
      </c>
      <c r="J24" s="70">
        <f t="shared" ref="J24:K24" si="0">J8-J9-J10+J11+J12-J13+J14+J15+J16+J17+J18+J19+J20+J22-J23+J21</f>
        <v>8557708</v>
      </c>
      <c r="K24" s="70">
        <f t="shared" si="0"/>
        <v>3200353</v>
      </c>
    </row>
    <row r="25" spans="1:11" x14ac:dyDescent="0.2">
      <c r="A25" s="203" t="s">
        <v>79</v>
      </c>
      <c r="B25" s="203"/>
      <c r="C25" s="203"/>
      <c r="D25" s="203"/>
      <c r="E25" s="203"/>
      <c r="F25" s="203"/>
      <c r="G25" s="67">
        <v>18</v>
      </c>
      <c r="H25" s="68">
        <v>5747632</v>
      </c>
      <c r="I25" s="68">
        <v>1780374</v>
      </c>
      <c r="J25" s="68">
        <v>5682467</v>
      </c>
      <c r="K25" s="68">
        <v>1868162</v>
      </c>
    </row>
    <row r="26" spans="1:11" ht="24" customHeight="1" x14ac:dyDescent="0.2">
      <c r="A26" s="203" t="s">
        <v>238</v>
      </c>
      <c r="B26" s="203"/>
      <c r="C26" s="203"/>
      <c r="D26" s="203"/>
      <c r="E26" s="203"/>
      <c r="F26" s="203"/>
      <c r="G26" s="67">
        <v>19</v>
      </c>
      <c r="H26" s="68">
        <v>0</v>
      </c>
      <c r="I26" s="68">
        <v>0</v>
      </c>
      <c r="J26" s="68">
        <v>103919</v>
      </c>
      <c r="K26" s="68">
        <v>103919</v>
      </c>
    </row>
    <row r="27" spans="1:11" x14ac:dyDescent="0.2">
      <c r="A27" s="203" t="s">
        <v>80</v>
      </c>
      <c r="B27" s="203"/>
      <c r="C27" s="203"/>
      <c r="D27" s="203"/>
      <c r="E27" s="203"/>
      <c r="F27" s="203"/>
      <c r="G27" s="67">
        <v>20</v>
      </c>
      <c r="H27" s="68">
        <v>525185</v>
      </c>
      <c r="I27" s="68">
        <v>190432</v>
      </c>
      <c r="J27" s="68">
        <v>636719</v>
      </c>
      <c r="K27" s="68">
        <v>211403</v>
      </c>
    </row>
    <row r="28" spans="1:11" x14ac:dyDescent="0.2">
      <c r="A28" s="203" t="s">
        <v>81</v>
      </c>
      <c r="B28" s="203"/>
      <c r="C28" s="203"/>
      <c r="D28" s="203"/>
      <c r="E28" s="203"/>
      <c r="F28" s="203"/>
      <c r="G28" s="67">
        <v>21</v>
      </c>
      <c r="H28" s="68">
        <v>0</v>
      </c>
      <c r="I28" s="68">
        <v>0</v>
      </c>
      <c r="J28" s="68">
        <v>0</v>
      </c>
      <c r="K28" s="68">
        <v>0</v>
      </c>
    </row>
    <row r="29" spans="1:11" x14ac:dyDescent="0.2">
      <c r="A29" s="203" t="s">
        <v>248</v>
      </c>
      <c r="B29" s="203"/>
      <c r="C29" s="203"/>
      <c r="D29" s="203"/>
      <c r="E29" s="203"/>
      <c r="F29" s="203"/>
      <c r="G29" s="67">
        <v>22</v>
      </c>
      <c r="H29" s="68">
        <v>40325</v>
      </c>
      <c r="I29" s="68">
        <v>33820</v>
      </c>
      <c r="J29" s="68">
        <v>110484</v>
      </c>
      <c r="K29" s="68">
        <v>-14514</v>
      </c>
    </row>
    <row r="30" spans="1:11" ht="35.25" customHeight="1" x14ac:dyDescent="0.2">
      <c r="A30" s="203" t="s">
        <v>249</v>
      </c>
      <c r="B30" s="203"/>
      <c r="C30" s="203"/>
      <c r="D30" s="203"/>
      <c r="E30" s="203"/>
      <c r="F30" s="203"/>
      <c r="G30" s="67">
        <v>23</v>
      </c>
      <c r="H30" s="68">
        <v>242235</v>
      </c>
      <c r="I30" s="68">
        <v>230034</v>
      </c>
      <c r="J30" s="68">
        <v>-41618</v>
      </c>
      <c r="K30" s="68">
        <v>63161</v>
      </c>
    </row>
    <row r="31" spans="1:11" ht="26.45" customHeight="1" x14ac:dyDescent="0.2">
      <c r="A31" s="203" t="s">
        <v>82</v>
      </c>
      <c r="B31" s="203"/>
      <c r="C31" s="203"/>
      <c r="D31" s="203"/>
      <c r="E31" s="203"/>
      <c r="F31" s="203"/>
      <c r="G31" s="67">
        <v>24</v>
      </c>
      <c r="H31" s="68">
        <v>0</v>
      </c>
      <c r="I31" s="68">
        <v>0</v>
      </c>
      <c r="J31" s="68">
        <v>0</v>
      </c>
      <c r="K31" s="68">
        <v>0</v>
      </c>
    </row>
    <row r="32" spans="1:11" ht="26.45" customHeight="1" x14ac:dyDescent="0.2">
      <c r="A32" s="203" t="s">
        <v>83</v>
      </c>
      <c r="B32" s="203"/>
      <c r="C32" s="203"/>
      <c r="D32" s="203"/>
      <c r="E32" s="203"/>
      <c r="F32" s="203"/>
      <c r="G32" s="67">
        <v>25</v>
      </c>
      <c r="H32" s="68">
        <v>0</v>
      </c>
      <c r="I32" s="68">
        <v>0</v>
      </c>
      <c r="J32" s="68">
        <v>0</v>
      </c>
      <c r="K32" s="68">
        <v>0</v>
      </c>
    </row>
    <row r="33" spans="1:11" ht="14.45" customHeight="1" x14ac:dyDescent="0.2">
      <c r="A33" s="203" t="s">
        <v>84</v>
      </c>
      <c r="B33" s="203"/>
      <c r="C33" s="203"/>
      <c r="D33" s="203"/>
      <c r="E33" s="203"/>
      <c r="F33" s="203"/>
      <c r="G33" s="67">
        <v>26</v>
      </c>
      <c r="H33" s="68">
        <v>0</v>
      </c>
      <c r="I33" s="68">
        <v>0</v>
      </c>
      <c r="J33" s="68">
        <v>0</v>
      </c>
      <c r="K33" s="68">
        <v>0</v>
      </c>
    </row>
    <row r="34" spans="1:11" ht="25.5" customHeight="1" x14ac:dyDescent="0.2">
      <c r="A34" s="203" t="s">
        <v>250</v>
      </c>
      <c r="B34" s="203"/>
      <c r="C34" s="203"/>
      <c r="D34" s="203"/>
      <c r="E34" s="203"/>
      <c r="F34" s="203"/>
      <c r="G34" s="67">
        <v>27</v>
      </c>
      <c r="H34" s="68">
        <v>0</v>
      </c>
      <c r="I34" s="68">
        <v>0</v>
      </c>
      <c r="J34" s="68">
        <v>0</v>
      </c>
      <c r="K34" s="68">
        <v>0</v>
      </c>
    </row>
    <row r="35" spans="1:11" ht="37.5" customHeight="1" x14ac:dyDescent="0.2">
      <c r="A35" s="203" t="s">
        <v>85</v>
      </c>
      <c r="B35" s="203"/>
      <c r="C35" s="203"/>
      <c r="D35" s="203"/>
      <c r="E35" s="203"/>
      <c r="F35" s="203"/>
      <c r="G35" s="67">
        <v>28</v>
      </c>
      <c r="H35" s="68">
        <v>0</v>
      </c>
      <c r="I35" s="68">
        <v>0</v>
      </c>
      <c r="J35" s="68">
        <v>0</v>
      </c>
      <c r="K35" s="68">
        <v>0</v>
      </c>
    </row>
    <row r="36" spans="1:11" ht="27.75" customHeight="1" x14ac:dyDescent="0.2">
      <c r="A36" s="218" t="s">
        <v>251</v>
      </c>
      <c r="B36" s="218"/>
      <c r="C36" s="218"/>
      <c r="D36" s="218"/>
      <c r="E36" s="218"/>
      <c r="F36" s="218"/>
      <c r="G36" s="69">
        <v>29</v>
      </c>
      <c r="H36" s="70">
        <f>H24-H25-H26+H28-H27-H29-H30-H31-H32+H33+H34+H35</f>
        <v>1259922</v>
      </c>
      <c r="I36" s="70">
        <f>I24-I25-I26+I28-I27-I29-I30-I31-I32+I33+I34+I35</f>
        <v>330267</v>
      </c>
      <c r="J36" s="70">
        <f>J24-J25-J26+J28-J27-J29-J30-J31-J32+J33+J34+J35</f>
        <v>2065737</v>
      </c>
      <c r="K36" s="70">
        <f t="shared" ref="K36" si="1">K24-K25-K26+K28-K27-K29-K30-K31-K32+K33+K34+K35</f>
        <v>968222</v>
      </c>
    </row>
    <row r="37" spans="1:11" ht="25.5" customHeight="1" x14ac:dyDescent="0.2">
      <c r="A37" s="203" t="s">
        <v>252</v>
      </c>
      <c r="B37" s="203"/>
      <c r="C37" s="203"/>
      <c r="D37" s="203"/>
      <c r="E37" s="203"/>
      <c r="F37" s="203"/>
      <c r="G37" s="67">
        <v>30</v>
      </c>
      <c r="H37" s="68">
        <v>71195</v>
      </c>
      <c r="I37" s="68">
        <v>71195</v>
      </c>
      <c r="J37" s="68">
        <v>442175</v>
      </c>
      <c r="K37" s="68">
        <v>442175</v>
      </c>
    </row>
    <row r="38" spans="1:11" ht="26.25" customHeight="1" x14ac:dyDescent="0.2">
      <c r="A38" s="218" t="s">
        <v>253</v>
      </c>
      <c r="B38" s="218"/>
      <c r="C38" s="218"/>
      <c r="D38" s="218"/>
      <c r="E38" s="218"/>
      <c r="F38" s="218"/>
      <c r="G38" s="69">
        <v>31</v>
      </c>
      <c r="H38" s="70">
        <f>H36-H37</f>
        <v>1188727</v>
      </c>
      <c r="I38" s="70">
        <f>I36-I37</f>
        <v>259072</v>
      </c>
      <c r="J38" s="70">
        <f t="shared" ref="J38:K38" si="2">J36-J37</f>
        <v>1623562</v>
      </c>
      <c r="K38" s="70">
        <f t="shared" si="2"/>
        <v>526047</v>
      </c>
    </row>
    <row r="39" spans="1:11" ht="29.25" customHeight="1" x14ac:dyDescent="0.2">
      <c r="A39" s="218" t="s">
        <v>254</v>
      </c>
      <c r="B39" s="218"/>
      <c r="C39" s="218"/>
      <c r="D39" s="218"/>
      <c r="E39" s="218"/>
      <c r="F39" s="218"/>
      <c r="G39" s="69">
        <v>32</v>
      </c>
      <c r="H39" s="70">
        <f>H40-H41</f>
        <v>0</v>
      </c>
      <c r="I39" s="70">
        <f>I40-I41</f>
        <v>0</v>
      </c>
      <c r="J39" s="70">
        <f t="shared" ref="J39:K39" si="3">J40-J41</f>
        <v>0</v>
      </c>
      <c r="K39" s="70">
        <f t="shared" si="3"/>
        <v>0</v>
      </c>
    </row>
    <row r="40" spans="1:11" ht="27.75" customHeight="1" x14ac:dyDescent="0.2">
      <c r="A40" s="203" t="s">
        <v>86</v>
      </c>
      <c r="B40" s="203"/>
      <c r="C40" s="203"/>
      <c r="D40" s="203"/>
      <c r="E40" s="203"/>
      <c r="F40" s="203"/>
      <c r="G40" s="67">
        <v>33</v>
      </c>
      <c r="H40" s="68">
        <v>0</v>
      </c>
      <c r="I40" s="68">
        <v>0</v>
      </c>
      <c r="J40" s="68">
        <v>0</v>
      </c>
      <c r="K40" s="68">
        <v>0</v>
      </c>
    </row>
    <row r="41" spans="1:11" ht="22.9" customHeight="1" x14ac:dyDescent="0.2">
      <c r="A41" s="203" t="s">
        <v>87</v>
      </c>
      <c r="B41" s="203"/>
      <c r="C41" s="203"/>
      <c r="D41" s="203"/>
      <c r="E41" s="203"/>
      <c r="F41" s="203"/>
      <c r="G41" s="67">
        <v>34</v>
      </c>
      <c r="H41" s="68">
        <v>0</v>
      </c>
      <c r="I41" s="68">
        <v>0</v>
      </c>
      <c r="J41" s="68">
        <v>0</v>
      </c>
      <c r="K41" s="68">
        <v>0</v>
      </c>
    </row>
    <row r="42" spans="1:11" x14ac:dyDescent="0.2">
      <c r="A42" s="218" t="s">
        <v>255</v>
      </c>
      <c r="B42" s="218"/>
      <c r="C42" s="218"/>
      <c r="D42" s="218"/>
      <c r="E42" s="218"/>
      <c r="F42" s="218"/>
      <c r="G42" s="69">
        <v>35</v>
      </c>
      <c r="H42" s="70">
        <f>H38+H39</f>
        <v>1188727</v>
      </c>
      <c r="I42" s="70">
        <f>I38+I39</f>
        <v>259072</v>
      </c>
      <c r="J42" s="70">
        <f t="shared" ref="J42:K42" si="4">J38+J39</f>
        <v>1623562</v>
      </c>
      <c r="K42" s="70">
        <f t="shared" si="4"/>
        <v>526047</v>
      </c>
    </row>
    <row r="43" spans="1:11" x14ac:dyDescent="0.2">
      <c r="A43" s="203" t="s">
        <v>88</v>
      </c>
      <c r="B43" s="203"/>
      <c r="C43" s="203"/>
      <c r="D43" s="203"/>
      <c r="E43" s="203"/>
      <c r="F43" s="203"/>
      <c r="G43" s="67">
        <v>36</v>
      </c>
      <c r="H43" s="68">
        <v>0</v>
      </c>
      <c r="I43" s="68">
        <v>0</v>
      </c>
      <c r="J43" s="68">
        <v>0</v>
      </c>
      <c r="K43" s="68">
        <v>0</v>
      </c>
    </row>
    <row r="44" spans="1:11" x14ac:dyDescent="0.2">
      <c r="A44" s="203" t="s">
        <v>89</v>
      </c>
      <c r="B44" s="203"/>
      <c r="C44" s="203"/>
      <c r="D44" s="203"/>
      <c r="E44" s="203"/>
      <c r="F44" s="203"/>
      <c r="G44" s="67">
        <v>37</v>
      </c>
      <c r="H44" s="68">
        <v>1188727</v>
      </c>
      <c r="I44" s="68">
        <v>259074</v>
      </c>
      <c r="J44" s="68">
        <v>1623562</v>
      </c>
      <c r="K44" s="68">
        <v>526047</v>
      </c>
    </row>
    <row r="45" spans="1:11" x14ac:dyDescent="0.2">
      <c r="A45" s="205" t="s">
        <v>14</v>
      </c>
      <c r="B45" s="206"/>
      <c r="C45" s="206"/>
      <c r="D45" s="206"/>
      <c r="E45" s="206"/>
      <c r="F45" s="206"/>
      <c r="G45" s="207"/>
      <c r="H45" s="207"/>
      <c r="I45" s="207"/>
      <c r="J45" s="208"/>
      <c r="K45" s="208"/>
    </row>
    <row r="46" spans="1:11" x14ac:dyDescent="0.2">
      <c r="A46" s="204" t="s">
        <v>90</v>
      </c>
      <c r="B46" s="204"/>
      <c r="C46" s="204"/>
      <c r="D46" s="204"/>
      <c r="E46" s="204"/>
      <c r="F46" s="204"/>
      <c r="G46" s="67">
        <v>38</v>
      </c>
      <c r="H46" s="71">
        <f>H42</f>
        <v>1188727</v>
      </c>
      <c r="I46" s="71">
        <f>I42</f>
        <v>259072</v>
      </c>
      <c r="J46" s="71">
        <f t="shared" ref="J46:K46" si="5">J42</f>
        <v>1623562</v>
      </c>
      <c r="K46" s="71">
        <f t="shared" si="5"/>
        <v>526047</v>
      </c>
    </row>
    <row r="47" spans="1:11" x14ac:dyDescent="0.2">
      <c r="A47" s="217" t="s">
        <v>256</v>
      </c>
      <c r="B47" s="217"/>
      <c r="C47" s="217"/>
      <c r="D47" s="217"/>
      <c r="E47" s="217"/>
      <c r="F47" s="217"/>
      <c r="G47" s="69">
        <v>39</v>
      </c>
      <c r="H47" s="70">
        <f>H48+H60</f>
        <v>183279</v>
      </c>
      <c r="I47" s="70">
        <f>I48+I60</f>
        <v>170358</v>
      </c>
      <c r="J47" s="70">
        <f t="shared" ref="J47:K47" si="6">J48+J60</f>
        <v>53376.930000000008</v>
      </c>
      <c r="K47" s="70">
        <f t="shared" si="6"/>
        <v>30946</v>
      </c>
    </row>
    <row r="48" spans="1:11" ht="24.75" customHeight="1" x14ac:dyDescent="0.2">
      <c r="A48" s="200" t="s">
        <v>257</v>
      </c>
      <c r="B48" s="200"/>
      <c r="C48" s="200"/>
      <c r="D48" s="200"/>
      <c r="E48" s="200"/>
      <c r="F48" s="200"/>
      <c r="G48" s="69">
        <v>40</v>
      </c>
      <c r="H48" s="70">
        <f>SUM(H49:H55)+H58+H59</f>
        <v>183279</v>
      </c>
      <c r="I48" s="70">
        <f>SUM(I49:I55)+I58+I59</f>
        <v>170358</v>
      </c>
      <c r="J48" s="70">
        <f t="shared" ref="J48:K48" si="7">SUM(J49:J55)+J58+J59</f>
        <v>53376.930000000008</v>
      </c>
      <c r="K48" s="70">
        <f t="shared" si="7"/>
        <v>30946</v>
      </c>
    </row>
    <row r="49" spans="1:11" x14ac:dyDescent="0.2">
      <c r="A49" s="202" t="s">
        <v>91</v>
      </c>
      <c r="B49" s="202"/>
      <c r="C49" s="202"/>
      <c r="D49" s="202"/>
      <c r="E49" s="202"/>
      <c r="F49" s="202"/>
      <c r="G49" s="67">
        <v>41</v>
      </c>
      <c r="H49" s="72">
        <v>0</v>
      </c>
      <c r="I49" s="72">
        <v>0</v>
      </c>
      <c r="J49" s="72">
        <v>0</v>
      </c>
      <c r="K49" s="72">
        <v>0</v>
      </c>
    </row>
    <row r="50" spans="1:11" x14ac:dyDescent="0.2">
      <c r="A50" s="202" t="s">
        <v>92</v>
      </c>
      <c r="B50" s="202"/>
      <c r="C50" s="202"/>
      <c r="D50" s="202"/>
      <c r="E50" s="202"/>
      <c r="F50" s="202"/>
      <c r="G50" s="67">
        <v>42</v>
      </c>
      <c r="H50" s="72">
        <v>0</v>
      </c>
      <c r="I50" s="72">
        <v>0</v>
      </c>
      <c r="J50" s="72">
        <v>0</v>
      </c>
      <c r="K50" s="72">
        <v>0</v>
      </c>
    </row>
    <row r="51" spans="1:11" ht="23.45" customHeight="1" x14ac:dyDescent="0.2">
      <c r="A51" s="202" t="s">
        <v>258</v>
      </c>
      <c r="B51" s="202"/>
      <c r="C51" s="202"/>
      <c r="D51" s="202"/>
      <c r="E51" s="202"/>
      <c r="F51" s="202"/>
      <c r="G51" s="67">
        <v>43</v>
      </c>
      <c r="H51" s="72">
        <v>0</v>
      </c>
      <c r="I51" s="72">
        <v>0</v>
      </c>
      <c r="J51" s="72">
        <v>0</v>
      </c>
      <c r="K51" s="72">
        <v>0</v>
      </c>
    </row>
    <row r="52" spans="1:11" ht="27" customHeight="1" x14ac:dyDescent="0.2">
      <c r="A52" s="202" t="s">
        <v>93</v>
      </c>
      <c r="B52" s="202"/>
      <c r="C52" s="202"/>
      <c r="D52" s="202"/>
      <c r="E52" s="202"/>
      <c r="F52" s="202"/>
      <c r="G52" s="67">
        <v>44</v>
      </c>
      <c r="H52" s="72">
        <v>0</v>
      </c>
      <c r="I52" s="72">
        <v>0</v>
      </c>
      <c r="J52" s="72">
        <v>0</v>
      </c>
      <c r="K52" s="72">
        <v>0</v>
      </c>
    </row>
    <row r="53" spans="1:11" ht="27" customHeight="1" x14ac:dyDescent="0.2">
      <c r="A53" s="202" t="s">
        <v>259</v>
      </c>
      <c r="B53" s="202"/>
      <c r="C53" s="202"/>
      <c r="D53" s="202"/>
      <c r="E53" s="202"/>
      <c r="F53" s="202"/>
      <c r="G53" s="67">
        <v>45</v>
      </c>
      <c r="H53" s="72">
        <v>0</v>
      </c>
      <c r="I53" s="72">
        <v>0</v>
      </c>
      <c r="J53" s="72">
        <v>0</v>
      </c>
      <c r="K53" s="72">
        <v>0</v>
      </c>
    </row>
    <row r="54" spans="1:11" ht="27.6" customHeight="1" x14ac:dyDescent="0.2">
      <c r="A54" s="202" t="s">
        <v>260</v>
      </c>
      <c r="B54" s="202"/>
      <c r="C54" s="202"/>
      <c r="D54" s="202"/>
      <c r="E54" s="202"/>
      <c r="F54" s="202"/>
      <c r="G54" s="67">
        <v>46</v>
      </c>
      <c r="H54" s="72">
        <v>183279</v>
      </c>
      <c r="I54" s="72">
        <v>170358</v>
      </c>
      <c r="J54" s="72">
        <v>53376.930000000008</v>
      </c>
      <c r="K54" s="72">
        <v>30946</v>
      </c>
    </row>
    <row r="55" spans="1:11" ht="44.25" customHeight="1" x14ac:dyDescent="0.2">
      <c r="A55" s="199" t="s">
        <v>239</v>
      </c>
      <c r="B55" s="199"/>
      <c r="C55" s="199"/>
      <c r="D55" s="199"/>
      <c r="E55" s="199"/>
      <c r="F55" s="199"/>
      <c r="G55" s="67">
        <v>47</v>
      </c>
      <c r="H55" s="72">
        <v>0</v>
      </c>
      <c r="I55" s="72">
        <v>0</v>
      </c>
      <c r="J55" s="72">
        <v>0</v>
      </c>
      <c r="K55" s="72">
        <v>0</v>
      </c>
    </row>
    <row r="56" spans="1:11" ht="33" customHeight="1" x14ac:dyDescent="0.2">
      <c r="A56" s="199" t="s">
        <v>261</v>
      </c>
      <c r="B56" s="199"/>
      <c r="C56" s="199"/>
      <c r="D56" s="199"/>
      <c r="E56" s="199"/>
      <c r="F56" s="199"/>
      <c r="G56" s="67">
        <v>48</v>
      </c>
      <c r="H56" s="72">
        <v>0</v>
      </c>
      <c r="I56" s="72">
        <v>0</v>
      </c>
      <c r="J56" s="72">
        <v>0</v>
      </c>
      <c r="K56" s="72">
        <v>0</v>
      </c>
    </row>
    <row r="57" spans="1:11" ht="28.5" customHeight="1" x14ac:dyDescent="0.2">
      <c r="A57" s="199" t="s">
        <v>262</v>
      </c>
      <c r="B57" s="199"/>
      <c r="C57" s="199"/>
      <c r="D57" s="199"/>
      <c r="E57" s="199"/>
      <c r="F57" s="199"/>
      <c r="G57" s="67">
        <v>49</v>
      </c>
      <c r="H57" s="72">
        <v>0</v>
      </c>
      <c r="I57" s="72">
        <v>0</v>
      </c>
      <c r="J57" s="72">
        <v>0</v>
      </c>
      <c r="K57" s="72">
        <v>0</v>
      </c>
    </row>
    <row r="58" spans="1:11" ht="39" customHeight="1" x14ac:dyDescent="0.2">
      <c r="A58" s="199" t="s">
        <v>263</v>
      </c>
      <c r="B58" s="199"/>
      <c r="C58" s="199"/>
      <c r="D58" s="199"/>
      <c r="E58" s="199"/>
      <c r="F58" s="199"/>
      <c r="G58" s="67">
        <v>50</v>
      </c>
      <c r="H58" s="72">
        <v>0</v>
      </c>
      <c r="I58" s="72">
        <v>0</v>
      </c>
      <c r="J58" s="72">
        <v>0</v>
      </c>
      <c r="K58" s="72">
        <v>0</v>
      </c>
    </row>
    <row r="59" spans="1:11" ht="24" customHeight="1" x14ac:dyDescent="0.2">
      <c r="A59" s="199" t="s">
        <v>264</v>
      </c>
      <c r="B59" s="199"/>
      <c r="C59" s="199"/>
      <c r="D59" s="199"/>
      <c r="E59" s="199"/>
      <c r="F59" s="199"/>
      <c r="G59" s="67">
        <v>51</v>
      </c>
      <c r="H59" s="72">
        <v>0</v>
      </c>
      <c r="I59" s="72">
        <v>0</v>
      </c>
      <c r="J59" s="72">
        <v>0</v>
      </c>
      <c r="K59" s="72">
        <v>0</v>
      </c>
    </row>
    <row r="60" spans="1:11" ht="25.15" customHeight="1" x14ac:dyDescent="0.2">
      <c r="A60" s="200" t="s">
        <v>265</v>
      </c>
      <c r="B60" s="200"/>
      <c r="C60" s="200"/>
      <c r="D60" s="200"/>
      <c r="E60" s="200"/>
      <c r="F60" s="200"/>
      <c r="G60" s="69">
        <v>52</v>
      </c>
      <c r="H60" s="70">
        <f>SUM(H61:H68)</f>
        <v>0</v>
      </c>
      <c r="I60" s="70">
        <f>SUM(I61:I68)</f>
        <v>0</v>
      </c>
      <c r="J60" s="70">
        <f t="shared" ref="J60:K60" si="8">SUM(J61:J68)</f>
        <v>0</v>
      </c>
      <c r="K60" s="70">
        <f t="shared" si="8"/>
        <v>0</v>
      </c>
    </row>
    <row r="61" spans="1:11" ht="12.75" customHeight="1" x14ac:dyDescent="0.2">
      <c r="A61" s="199" t="s">
        <v>94</v>
      </c>
      <c r="B61" s="199"/>
      <c r="C61" s="199"/>
      <c r="D61" s="199"/>
      <c r="E61" s="199"/>
      <c r="F61" s="199"/>
      <c r="G61" s="67">
        <v>53</v>
      </c>
      <c r="H61" s="72">
        <v>0</v>
      </c>
      <c r="I61" s="72">
        <v>0</v>
      </c>
      <c r="J61" s="72">
        <v>0</v>
      </c>
      <c r="K61" s="72">
        <v>0</v>
      </c>
    </row>
    <row r="62" spans="1:11" ht="12.75" customHeight="1" x14ac:dyDescent="0.2">
      <c r="A62" s="199" t="s">
        <v>266</v>
      </c>
      <c r="B62" s="199"/>
      <c r="C62" s="199"/>
      <c r="D62" s="199"/>
      <c r="E62" s="199"/>
      <c r="F62" s="199"/>
      <c r="G62" s="67">
        <v>54</v>
      </c>
      <c r="H62" s="72">
        <v>0</v>
      </c>
      <c r="I62" s="72">
        <v>0</v>
      </c>
      <c r="J62" s="72">
        <v>0</v>
      </c>
      <c r="K62" s="72">
        <v>0</v>
      </c>
    </row>
    <row r="63" spans="1:11" ht="12.75" customHeight="1" x14ac:dyDescent="0.2">
      <c r="A63" s="199" t="s">
        <v>267</v>
      </c>
      <c r="B63" s="199"/>
      <c r="C63" s="199"/>
      <c r="D63" s="199"/>
      <c r="E63" s="199"/>
      <c r="F63" s="199"/>
      <c r="G63" s="67">
        <v>55</v>
      </c>
      <c r="H63" s="72">
        <v>0</v>
      </c>
      <c r="I63" s="72">
        <v>0</v>
      </c>
      <c r="J63" s="72">
        <v>0</v>
      </c>
      <c r="K63" s="72">
        <v>0</v>
      </c>
    </row>
    <row r="64" spans="1:11" ht="12.75" customHeight="1" x14ac:dyDescent="0.2">
      <c r="A64" s="199" t="s">
        <v>95</v>
      </c>
      <c r="B64" s="199"/>
      <c r="C64" s="199"/>
      <c r="D64" s="199"/>
      <c r="E64" s="199"/>
      <c r="F64" s="199"/>
      <c r="G64" s="67">
        <v>56</v>
      </c>
      <c r="H64" s="72">
        <v>0</v>
      </c>
      <c r="I64" s="72">
        <v>0</v>
      </c>
      <c r="J64" s="72">
        <v>0</v>
      </c>
      <c r="K64" s="72">
        <v>0</v>
      </c>
    </row>
    <row r="65" spans="1:11" ht="25.5" customHeight="1" x14ac:dyDescent="0.2">
      <c r="A65" s="199" t="s">
        <v>96</v>
      </c>
      <c r="B65" s="199"/>
      <c r="C65" s="199"/>
      <c r="D65" s="199"/>
      <c r="E65" s="199"/>
      <c r="F65" s="199"/>
      <c r="G65" s="67">
        <v>57</v>
      </c>
      <c r="H65" s="72">
        <v>0</v>
      </c>
      <c r="I65" s="72">
        <v>0</v>
      </c>
      <c r="J65" s="72">
        <v>0</v>
      </c>
      <c r="K65" s="72">
        <v>0</v>
      </c>
    </row>
    <row r="66" spans="1:11" ht="12.75" customHeight="1" x14ac:dyDescent="0.2">
      <c r="A66" s="199" t="s">
        <v>93</v>
      </c>
      <c r="B66" s="199"/>
      <c r="C66" s="199"/>
      <c r="D66" s="199"/>
      <c r="E66" s="199"/>
      <c r="F66" s="199"/>
      <c r="G66" s="67">
        <v>58</v>
      </c>
      <c r="H66" s="72">
        <v>0</v>
      </c>
      <c r="I66" s="72">
        <v>0</v>
      </c>
      <c r="J66" s="72">
        <v>0</v>
      </c>
      <c r="K66" s="72">
        <v>0</v>
      </c>
    </row>
    <row r="67" spans="1:11" ht="24.75" customHeight="1" x14ac:dyDescent="0.2">
      <c r="A67" s="199" t="s">
        <v>97</v>
      </c>
      <c r="B67" s="199"/>
      <c r="C67" s="199"/>
      <c r="D67" s="199"/>
      <c r="E67" s="199"/>
      <c r="F67" s="199"/>
      <c r="G67" s="67">
        <v>59</v>
      </c>
      <c r="H67" s="72">
        <v>0</v>
      </c>
      <c r="I67" s="72">
        <v>0</v>
      </c>
      <c r="J67" s="72">
        <v>0</v>
      </c>
      <c r="K67" s="72">
        <v>0</v>
      </c>
    </row>
    <row r="68" spans="1:11" ht="22.9" customHeight="1" x14ac:dyDescent="0.2">
      <c r="A68" s="199" t="s">
        <v>98</v>
      </c>
      <c r="B68" s="199"/>
      <c r="C68" s="199"/>
      <c r="D68" s="199"/>
      <c r="E68" s="199"/>
      <c r="F68" s="199"/>
      <c r="G68" s="67">
        <v>60</v>
      </c>
      <c r="H68" s="72">
        <v>0</v>
      </c>
      <c r="I68" s="72">
        <v>0</v>
      </c>
      <c r="J68" s="72">
        <v>0</v>
      </c>
      <c r="K68" s="72">
        <v>0</v>
      </c>
    </row>
    <row r="69" spans="1:11" ht="12.75" customHeight="1" x14ac:dyDescent="0.2">
      <c r="A69" s="200" t="s">
        <v>268</v>
      </c>
      <c r="B69" s="200"/>
      <c r="C69" s="200"/>
      <c r="D69" s="200"/>
      <c r="E69" s="200"/>
      <c r="F69" s="200"/>
      <c r="G69" s="69">
        <v>61</v>
      </c>
      <c r="H69" s="73">
        <f>H46+H47</f>
        <v>1372006</v>
      </c>
      <c r="I69" s="73">
        <f>I46+I47</f>
        <v>429430</v>
      </c>
      <c r="J69" s="73">
        <f t="shared" ref="J69:K69" si="9">J46+J47</f>
        <v>1676938.93</v>
      </c>
      <c r="K69" s="73">
        <f t="shared" si="9"/>
        <v>556993</v>
      </c>
    </row>
    <row r="70" spans="1:11" ht="12.75" customHeight="1" x14ac:dyDescent="0.2">
      <c r="A70" s="201" t="s">
        <v>99</v>
      </c>
      <c r="B70" s="201"/>
      <c r="C70" s="201"/>
      <c r="D70" s="201"/>
      <c r="E70" s="201"/>
      <c r="F70" s="201"/>
      <c r="G70" s="67">
        <v>62</v>
      </c>
      <c r="H70" s="68">
        <v>0</v>
      </c>
      <c r="I70" s="68">
        <v>0</v>
      </c>
      <c r="J70" s="68">
        <v>0</v>
      </c>
      <c r="K70" s="68">
        <v>0</v>
      </c>
    </row>
    <row r="71" spans="1:11" x14ac:dyDescent="0.2">
      <c r="A71" s="204" t="s">
        <v>100</v>
      </c>
      <c r="B71" s="204"/>
      <c r="C71" s="204"/>
      <c r="D71" s="204"/>
      <c r="E71" s="204"/>
      <c r="F71" s="204"/>
      <c r="G71" s="67">
        <v>63</v>
      </c>
      <c r="H71" s="74">
        <v>1372006</v>
      </c>
      <c r="I71" s="74">
        <v>429430</v>
      </c>
      <c r="J71" s="74">
        <v>1676938.93</v>
      </c>
      <c r="K71" s="74">
        <v>556993</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19" t="s">
        <v>154</v>
      </c>
      <c r="B1" s="229"/>
      <c r="C1" s="229"/>
      <c r="D1" s="229"/>
      <c r="E1" s="229"/>
      <c r="F1" s="229"/>
      <c r="G1" s="229"/>
      <c r="H1" s="229"/>
    </row>
    <row r="2" spans="1:9" ht="12.75" customHeight="1" x14ac:dyDescent="0.2">
      <c r="A2" s="221" t="s">
        <v>301</v>
      </c>
      <c r="B2" s="222"/>
      <c r="C2" s="222"/>
      <c r="D2" s="222"/>
      <c r="E2" s="222"/>
      <c r="F2" s="222"/>
      <c r="G2" s="222"/>
      <c r="H2" s="222"/>
    </row>
    <row r="3" spans="1:9" x14ac:dyDescent="0.2">
      <c r="A3" s="209" t="s">
        <v>282</v>
      </c>
      <c r="B3" s="230"/>
      <c r="C3" s="230"/>
      <c r="D3" s="230"/>
      <c r="E3" s="230"/>
      <c r="F3" s="230"/>
      <c r="G3" s="230"/>
      <c r="H3" s="230"/>
      <c r="I3" s="210"/>
    </row>
    <row r="4" spans="1:9" ht="12.75" customHeight="1" x14ac:dyDescent="0.2">
      <c r="A4" s="231" t="s">
        <v>297</v>
      </c>
      <c r="B4" s="232"/>
      <c r="C4" s="232"/>
      <c r="D4" s="232"/>
      <c r="E4" s="232"/>
      <c r="F4" s="232"/>
      <c r="G4" s="232"/>
      <c r="H4" s="232"/>
      <c r="I4" s="213"/>
    </row>
    <row r="5" spans="1:9" ht="45" x14ac:dyDescent="0.2">
      <c r="A5" s="233" t="s">
        <v>2</v>
      </c>
      <c r="B5" s="228"/>
      <c r="C5" s="228"/>
      <c r="D5" s="228"/>
      <c r="E5" s="228"/>
      <c r="F5" s="228"/>
      <c r="G5" s="75" t="s">
        <v>5</v>
      </c>
      <c r="H5" s="66" t="s">
        <v>194</v>
      </c>
      <c r="I5" s="66" t="s">
        <v>269</v>
      </c>
    </row>
    <row r="6" spans="1:9" x14ac:dyDescent="0.2">
      <c r="A6" s="227">
        <v>1</v>
      </c>
      <c r="B6" s="228"/>
      <c r="C6" s="228"/>
      <c r="D6" s="228"/>
      <c r="E6" s="228"/>
      <c r="F6" s="228"/>
      <c r="G6" s="65">
        <v>2</v>
      </c>
      <c r="H6" s="66" t="s">
        <v>6</v>
      </c>
      <c r="I6" s="66" t="s">
        <v>7</v>
      </c>
    </row>
    <row r="7" spans="1:9" x14ac:dyDescent="0.2">
      <c r="A7" s="225" t="s">
        <v>108</v>
      </c>
      <c r="B7" s="226"/>
      <c r="C7" s="226"/>
      <c r="D7" s="226"/>
      <c r="E7" s="226"/>
      <c r="F7" s="226"/>
      <c r="G7" s="226"/>
      <c r="H7" s="226"/>
      <c r="I7" s="226"/>
    </row>
    <row r="8" spans="1:9" x14ac:dyDescent="0.2">
      <c r="A8" s="224" t="s">
        <v>101</v>
      </c>
      <c r="B8" s="224"/>
      <c r="C8" s="224"/>
      <c r="D8" s="224"/>
      <c r="E8" s="224"/>
      <c r="F8" s="224"/>
      <c r="G8" s="67">
        <v>1</v>
      </c>
      <c r="H8" s="76">
        <v>0</v>
      </c>
      <c r="I8" s="76">
        <v>0</v>
      </c>
    </row>
    <row r="9" spans="1:9" x14ac:dyDescent="0.2">
      <c r="A9" s="224" t="s">
        <v>102</v>
      </c>
      <c r="B9" s="224"/>
      <c r="C9" s="224"/>
      <c r="D9" s="224"/>
      <c r="E9" s="224"/>
      <c r="F9" s="224"/>
      <c r="G9" s="67">
        <v>2</v>
      </c>
      <c r="H9" s="76">
        <v>0</v>
      </c>
      <c r="I9" s="76">
        <v>0</v>
      </c>
    </row>
    <row r="10" spans="1:9" x14ac:dyDescent="0.2">
      <c r="A10" s="224" t="s">
        <v>103</v>
      </c>
      <c r="B10" s="224"/>
      <c r="C10" s="224"/>
      <c r="D10" s="224"/>
      <c r="E10" s="224"/>
      <c r="F10" s="224"/>
      <c r="G10" s="67">
        <v>3</v>
      </c>
      <c r="H10" s="76">
        <v>0</v>
      </c>
      <c r="I10" s="76">
        <v>0</v>
      </c>
    </row>
    <row r="11" spans="1:9" x14ac:dyDescent="0.2">
      <c r="A11" s="224" t="s">
        <v>104</v>
      </c>
      <c r="B11" s="224"/>
      <c r="C11" s="224"/>
      <c r="D11" s="224"/>
      <c r="E11" s="224"/>
      <c r="F11" s="224"/>
      <c r="G11" s="67">
        <v>4</v>
      </c>
      <c r="H11" s="76">
        <v>0</v>
      </c>
      <c r="I11" s="76">
        <v>0</v>
      </c>
    </row>
    <row r="12" spans="1:9" x14ac:dyDescent="0.2">
      <c r="A12" s="224" t="s">
        <v>105</v>
      </c>
      <c r="B12" s="224"/>
      <c r="C12" s="224"/>
      <c r="D12" s="224"/>
      <c r="E12" s="224"/>
      <c r="F12" s="224"/>
      <c r="G12" s="67">
        <v>5</v>
      </c>
      <c r="H12" s="76">
        <v>0</v>
      </c>
      <c r="I12" s="76">
        <v>0</v>
      </c>
    </row>
    <row r="13" spans="1:9" ht="22.5" customHeight="1" x14ac:dyDescent="0.2">
      <c r="A13" s="224" t="s">
        <v>125</v>
      </c>
      <c r="B13" s="224"/>
      <c r="C13" s="224"/>
      <c r="D13" s="224"/>
      <c r="E13" s="224"/>
      <c r="F13" s="224"/>
      <c r="G13" s="67">
        <v>6</v>
      </c>
      <c r="H13" s="76">
        <v>0</v>
      </c>
      <c r="I13" s="76">
        <v>0</v>
      </c>
    </row>
    <row r="14" spans="1:9" x14ac:dyDescent="0.2">
      <c r="A14" s="224" t="s">
        <v>106</v>
      </c>
      <c r="B14" s="224"/>
      <c r="C14" s="224"/>
      <c r="D14" s="224"/>
      <c r="E14" s="224"/>
      <c r="F14" s="224"/>
      <c r="G14" s="67">
        <v>7</v>
      </c>
      <c r="H14" s="76">
        <v>0</v>
      </c>
      <c r="I14" s="76">
        <v>0</v>
      </c>
    </row>
    <row r="15" spans="1:9" x14ac:dyDescent="0.2">
      <c r="A15" s="224" t="s">
        <v>107</v>
      </c>
      <c r="B15" s="224"/>
      <c r="C15" s="224"/>
      <c r="D15" s="224"/>
      <c r="E15" s="224"/>
      <c r="F15" s="224"/>
      <c r="G15" s="67">
        <v>8</v>
      </c>
      <c r="H15" s="76">
        <v>0</v>
      </c>
      <c r="I15" s="76">
        <v>0</v>
      </c>
    </row>
    <row r="16" spans="1:9" x14ac:dyDescent="0.2">
      <c r="A16" s="225" t="s">
        <v>109</v>
      </c>
      <c r="B16" s="226"/>
      <c r="C16" s="226"/>
      <c r="D16" s="226"/>
      <c r="E16" s="226"/>
      <c r="F16" s="226"/>
      <c r="G16" s="226"/>
      <c r="H16" s="226"/>
      <c r="I16" s="226"/>
    </row>
    <row r="17" spans="1:9" x14ac:dyDescent="0.2">
      <c r="A17" s="224" t="s">
        <v>110</v>
      </c>
      <c r="B17" s="224"/>
      <c r="C17" s="224"/>
      <c r="D17" s="224"/>
      <c r="E17" s="224"/>
      <c r="F17" s="224"/>
      <c r="G17" s="67">
        <v>9</v>
      </c>
      <c r="H17" s="76">
        <v>1259920</v>
      </c>
      <c r="I17" s="76">
        <v>2065737</v>
      </c>
    </row>
    <row r="18" spans="1:9" x14ac:dyDescent="0.2">
      <c r="A18" s="224" t="s">
        <v>111</v>
      </c>
      <c r="B18" s="224"/>
      <c r="C18" s="224"/>
      <c r="D18" s="224"/>
      <c r="E18" s="224"/>
      <c r="F18" s="224"/>
      <c r="G18" s="67"/>
      <c r="H18" s="76"/>
      <c r="I18" s="76"/>
    </row>
    <row r="19" spans="1:9" x14ac:dyDescent="0.2">
      <c r="A19" s="224" t="s">
        <v>112</v>
      </c>
      <c r="B19" s="224"/>
      <c r="C19" s="224"/>
      <c r="D19" s="224"/>
      <c r="E19" s="224"/>
      <c r="F19" s="224"/>
      <c r="G19" s="67">
        <v>10</v>
      </c>
      <c r="H19" s="76">
        <v>282560</v>
      </c>
      <c r="I19" s="76">
        <v>68866</v>
      </c>
    </row>
    <row r="20" spans="1:9" x14ac:dyDescent="0.2">
      <c r="A20" s="224" t="s">
        <v>113</v>
      </c>
      <c r="B20" s="224"/>
      <c r="C20" s="224"/>
      <c r="D20" s="224"/>
      <c r="E20" s="224"/>
      <c r="F20" s="224"/>
      <c r="G20" s="67">
        <v>11</v>
      </c>
      <c r="H20" s="76">
        <v>525185</v>
      </c>
      <c r="I20" s="76">
        <v>636719</v>
      </c>
    </row>
    <row r="21" spans="1:9" ht="23.25" customHeight="1" x14ac:dyDescent="0.2">
      <c r="A21" s="224" t="s">
        <v>114</v>
      </c>
      <c r="B21" s="224"/>
      <c r="C21" s="224"/>
      <c r="D21" s="224"/>
      <c r="E21" s="224"/>
      <c r="F21" s="224"/>
      <c r="G21" s="67">
        <v>12</v>
      </c>
      <c r="H21" s="76">
        <v>0</v>
      </c>
      <c r="I21" s="76">
        <v>0</v>
      </c>
    </row>
    <row r="22" spans="1:9" x14ac:dyDescent="0.2">
      <c r="A22" s="224" t="s">
        <v>115</v>
      </c>
      <c r="B22" s="224"/>
      <c r="C22" s="224"/>
      <c r="D22" s="224"/>
      <c r="E22" s="224"/>
      <c r="F22" s="224"/>
      <c r="G22" s="67">
        <v>13</v>
      </c>
      <c r="H22" s="76">
        <v>0</v>
      </c>
      <c r="I22" s="76">
        <v>0</v>
      </c>
    </row>
    <row r="23" spans="1:9" x14ac:dyDescent="0.2">
      <c r="A23" s="224" t="s">
        <v>116</v>
      </c>
      <c r="B23" s="224"/>
      <c r="C23" s="224"/>
      <c r="D23" s="224"/>
      <c r="E23" s="224"/>
      <c r="F23" s="224"/>
      <c r="G23" s="67">
        <v>14</v>
      </c>
      <c r="H23" s="76">
        <v>-299851</v>
      </c>
      <c r="I23" s="76">
        <v>-457664</v>
      </c>
    </row>
    <row r="24" spans="1:9" x14ac:dyDescent="0.2">
      <c r="A24" s="225" t="s">
        <v>117</v>
      </c>
      <c r="B24" s="226"/>
      <c r="C24" s="226"/>
      <c r="D24" s="226"/>
      <c r="E24" s="226"/>
      <c r="F24" s="226"/>
      <c r="G24" s="226"/>
      <c r="H24" s="226"/>
      <c r="I24" s="226"/>
    </row>
    <row r="25" spans="1:9" x14ac:dyDescent="0.2">
      <c r="A25" s="224" t="s">
        <v>118</v>
      </c>
      <c r="B25" s="224"/>
      <c r="C25" s="224"/>
      <c r="D25" s="224"/>
      <c r="E25" s="224"/>
      <c r="F25" s="224"/>
      <c r="G25" s="67">
        <v>15</v>
      </c>
      <c r="H25" s="76">
        <v>0</v>
      </c>
      <c r="I25" s="76">
        <v>0</v>
      </c>
    </row>
    <row r="26" spans="1:9" x14ac:dyDescent="0.2">
      <c r="A26" s="224" t="s">
        <v>119</v>
      </c>
      <c r="B26" s="224"/>
      <c r="C26" s="224"/>
      <c r="D26" s="224"/>
      <c r="E26" s="224"/>
      <c r="F26" s="224"/>
      <c r="G26" s="67">
        <v>16</v>
      </c>
      <c r="H26" s="76">
        <v>-4185520</v>
      </c>
      <c r="I26" s="76">
        <v>2000000</v>
      </c>
    </row>
    <row r="27" spans="1:9" x14ac:dyDescent="0.2">
      <c r="A27" s="224" t="s">
        <v>120</v>
      </c>
      <c r="B27" s="224"/>
      <c r="C27" s="224"/>
      <c r="D27" s="224"/>
      <c r="E27" s="224"/>
      <c r="F27" s="224"/>
      <c r="G27" s="67">
        <v>17</v>
      </c>
      <c r="H27" s="76">
        <v>-29157144</v>
      </c>
      <c r="I27" s="76">
        <v>-21713571</v>
      </c>
    </row>
    <row r="28" spans="1:9" ht="25.5" customHeight="1" x14ac:dyDescent="0.2">
      <c r="A28" s="224" t="s">
        <v>121</v>
      </c>
      <c r="B28" s="224"/>
      <c r="C28" s="224"/>
      <c r="D28" s="224"/>
      <c r="E28" s="224"/>
      <c r="F28" s="224"/>
      <c r="G28" s="67">
        <v>18</v>
      </c>
      <c r="H28" s="76">
        <v>-773802</v>
      </c>
      <c r="I28" s="76">
        <v>-1765071</v>
      </c>
    </row>
    <row r="29" spans="1:9" ht="23.25" customHeight="1" x14ac:dyDescent="0.2">
      <c r="A29" s="224" t="s">
        <v>122</v>
      </c>
      <c r="B29" s="224"/>
      <c r="C29" s="224"/>
      <c r="D29" s="224"/>
      <c r="E29" s="224"/>
      <c r="F29" s="224"/>
      <c r="G29" s="67">
        <v>19</v>
      </c>
      <c r="H29" s="76">
        <v>0</v>
      </c>
      <c r="I29" s="76">
        <v>0</v>
      </c>
    </row>
    <row r="30" spans="1:9" ht="27.75" customHeight="1" x14ac:dyDescent="0.2">
      <c r="A30" s="224" t="s">
        <v>123</v>
      </c>
      <c r="B30" s="224"/>
      <c r="C30" s="224"/>
      <c r="D30" s="224"/>
      <c r="E30" s="224"/>
      <c r="F30" s="224"/>
      <c r="G30" s="67">
        <v>20</v>
      </c>
      <c r="H30" s="76">
        <v>0</v>
      </c>
      <c r="I30" s="76">
        <v>0</v>
      </c>
    </row>
    <row r="31" spans="1:9" ht="27.75" customHeight="1" x14ac:dyDescent="0.2">
      <c r="A31" s="224" t="s">
        <v>124</v>
      </c>
      <c r="B31" s="224"/>
      <c r="C31" s="224"/>
      <c r="D31" s="224"/>
      <c r="E31" s="224"/>
      <c r="F31" s="224"/>
      <c r="G31" s="67">
        <v>21</v>
      </c>
      <c r="H31" s="76">
        <v>0</v>
      </c>
      <c r="I31" s="76">
        <v>0</v>
      </c>
    </row>
    <row r="32" spans="1:9" ht="29.25" customHeight="1" x14ac:dyDescent="0.2">
      <c r="A32" s="224" t="s">
        <v>126</v>
      </c>
      <c r="B32" s="224"/>
      <c r="C32" s="224"/>
      <c r="D32" s="224"/>
      <c r="E32" s="224"/>
      <c r="F32" s="224"/>
      <c r="G32" s="67">
        <v>22</v>
      </c>
      <c r="H32" s="76">
        <v>-2304085</v>
      </c>
      <c r="I32" s="76">
        <v>-3322833</v>
      </c>
    </row>
    <row r="33" spans="1:9" x14ac:dyDescent="0.2">
      <c r="A33" s="224" t="s">
        <v>127</v>
      </c>
      <c r="B33" s="224"/>
      <c r="C33" s="224"/>
      <c r="D33" s="224"/>
      <c r="E33" s="224"/>
      <c r="F33" s="224"/>
      <c r="G33" s="67">
        <v>23</v>
      </c>
      <c r="H33" s="76">
        <v>347688</v>
      </c>
      <c r="I33" s="76">
        <v>35639</v>
      </c>
    </row>
    <row r="34" spans="1:9" x14ac:dyDescent="0.2">
      <c r="A34" s="224" t="s">
        <v>128</v>
      </c>
      <c r="B34" s="224"/>
      <c r="C34" s="224"/>
      <c r="D34" s="224"/>
      <c r="E34" s="224"/>
      <c r="F34" s="224"/>
      <c r="G34" s="67">
        <v>24</v>
      </c>
      <c r="H34" s="76">
        <v>8430932</v>
      </c>
      <c r="I34" s="76">
        <v>-5585420</v>
      </c>
    </row>
    <row r="35" spans="1:9" x14ac:dyDescent="0.2">
      <c r="A35" s="224" t="s">
        <v>129</v>
      </c>
      <c r="B35" s="224"/>
      <c r="C35" s="224"/>
      <c r="D35" s="224"/>
      <c r="E35" s="224"/>
      <c r="F35" s="224"/>
      <c r="G35" s="67">
        <v>25</v>
      </c>
      <c r="H35" s="76">
        <v>11044316</v>
      </c>
      <c r="I35" s="76">
        <v>-5560746</v>
      </c>
    </row>
    <row r="36" spans="1:9" x14ac:dyDescent="0.2">
      <c r="A36" s="224" t="s">
        <v>130</v>
      </c>
      <c r="B36" s="224"/>
      <c r="C36" s="224"/>
      <c r="D36" s="224"/>
      <c r="E36" s="224"/>
      <c r="F36" s="224"/>
      <c r="G36" s="67">
        <v>26</v>
      </c>
      <c r="H36" s="76">
        <v>-2250943</v>
      </c>
      <c r="I36" s="76">
        <v>115593</v>
      </c>
    </row>
    <row r="37" spans="1:9" x14ac:dyDescent="0.2">
      <c r="A37" s="224" t="s">
        <v>131</v>
      </c>
      <c r="B37" s="224"/>
      <c r="C37" s="224"/>
      <c r="D37" s="224"/>
      <c r="E37" s="224"/>
      <c r="F37" s="224"/>
      <c r="G37" s="67">
        <v>27</v>
      </c>
      <c r="H37" s="76">
        <v>4160172</v>
      </c>
      <c r="I37" s="76">
        <v>15225122</v>
      </c>
    </row>
    <row r="38" spans="1:9" x14ac:dyDescent="0.2">
      <c r="A38" s="224" t="s">
        <v>132</v>
      </c>
      <c r="B38" s="224"/>
      <c r="C38" s="224"/>
      <c r="D38" s="224"/>
      <c r="E38" s="224"/>
      <c r="F38" s="224"/>
      <c r="G38" s="67">
        <v>28</v>
      </c>
      <c r="H38" s="76">
        <v>0</v>
      </c>
      <c r="I38" s="76">
        <v>0</v>
      </c>
    </row>
    <row r="39" spans="1:9" x14ac:dyDescent="0.2">
      <c r="A39" s="224" t="s">
        <v>133</v>
      </c>
      <c r="B39" s="224"/>
      <c r="C39" s="224"/>
      <c r="D39" s="224"/>
      <c r="E39" s="224"/>
      <c r="F39" s="224"/>
      <c r="G39" s="67">
        <v>29</v>
      </c>
      <c r="H39" s="76">
        <v>-93437</v>
      </c>
      <c r="I39" s="76">
        <v>-1077557</v>
      </c>
    </row>
    <row r="40" spans="1:9" x14ac:dyDescent="0.2">
      <c r="A40" s="224" t="s">
        <v>134</v>
      </c>
      <c r="B40" s="224"/>
      <c r="C40" s="224"/>
      <c r="D40" s="224"/>
      <c r="E40" s="224"/>
      <c r="F40" s="224"/>
      <c r="G40" s="67">
        <v>30</v>
      </c>
      <c r="H40" s="76">
        <v>8273530</v>
      </c>
      <c r="I40" s="76">
        <v>9362476</v>
      </c>
    </row>
    <row r="41" spans="1:9" x14ac:dyDescent="0.2">
      <c r="A41" s="224" t="s">
        <v>135</v>
      </c>
      <c r="B41" s="224"/>
      <c r="C41" s="224"/>
      <c r="D41" s="224"/>
      <c r="E41" s="224"/>
      <c r="F41" s="224"/>
      <c r="G41" s="67">
        <v>31</v>
      </c>
      <c r="H41" s="76">
        <v>0</v>
      </c>
      <c r="I41" s="76">
        <v>0</v>
      </c>
    </row>
    <row r="42" spans="1:9" x14ac:dyDescent="0.2">
      <c r="A42" s="224" t="s">
        <v>136</v>
      </c>
      <c r="B42" s="224"/>
      <c r="C42" s="224"/>
      <c r="D42" s="224"/>
      <c r="E42" s="224"/>
      <c r="F42" s="224"/>
      <c r="G42" s="67">
        <v>32</v>
      </c>
      <c r="H42" s="76">
        <v>46746</v>
      </c>
      <c r="I42" s="76">
        <v>483457</v>
      </c>
    </row>
    <row r="43" spans="1:9" x14ac:dyDescent="0.2">
      <c r="A43" s="224" t="s">
        <v>137</v>
      </c>
      <c r="B43" s="224"/>
      <c r="C43" s="224"/>
      <c r="D43" s="224"/>
      <c r="E43" s="224"/>
      <c r="F43" s="224"/>
      <c r="G43" s="67">
        <v>33</v>
      </c>
      <c r="H43" s="76">
        <v>141133</v>
      </c>
      <c r="I43" s="76">
        <v>229703</v>
      </c>
    </row>
    <row r="44" spans="1:9" ht="13.5" customHeight="1" x14ac:dyDescent="0.2">
      <c r="A44" s="223" t="s">
        <v>138</v>
      </c>
      <c r="B44" s="223"/>
      <c r="C44" s="223"/>
      <c r="D44" s="223"/>
      <c r="E44" s="223"/>
      <c r="F44" s="223"/>
      <c r="G44" s="67">
        <v>34</v>
      </c>
      <c r="H44" s="77">
        <f>SUM(H25:H43)+SUM(H17:H23)+SUM(H8:H15)</f>
        <v>-4552600</v>
      </c>
      <c r="I44" s="77">
        <f>SUM(I25:I43)+SUM(I17:I23)+SUM(I8:I15)</f>
        <v>-9259550</v>
      </c>
    </row>
    <row r="45" spans="1:9" x14ac:dyDescent="0.2">
      <c r="A45" s="225" t="s">
        <v>15</v>
      </c>
      <c r="B45" s="226"/>
      <c r="C45" s="226"/>
      <c r="D45" s="226"/>
      <c r="E45" s="226"/>
      <c r="F45" s="226"/>
      <c r="G45" s="226"/>
      <c r="H45" s="226"/>
      <c r="I45" s="226"/>
    </row>
    <row r="46" spans="1:9" ht="24.75" customHeight="1" x14ac:dyDescent="0.2">
      <c r="A46" s="224" t="s">
        <v>139</v>
      </c>
      <c r="B46" s="224"/>
      <c r="C46" s="224"/>
      <c r="D46" s="224"/>
      <c r="E46" s="224"/>
      <c r="F46" s="224"/>
      <c r="G46" s="67">
        <v>35</v>
      </c>
      <c r="H46" s="76">
        <v>-441470</v>
      </c>
      <c r="I46" s="76">
        <v>-105751</v>
      </c>
    </row>
    <row r="47" spans="1:9" ht="26.25" customHeight="1" x14ac:dyDescent="0.2">
      <c r="A47" s="224" t="s">
        <v>140</v>
      </c>
      <c r="B47" s="224"/>
      <c r="C47" s="224"/>
      <c r="D47" s="224"/>
      <c r="E47" s="224"/>
      <c r="F47" s="224"/>
      <c r="G47" s="67">
        <v>36</v>
      </c>
      <c r="H47" s="76">
        <v>0</v>
      </c>
      <c r="I47" s="76">
        <v>-5100000</v>
      </c>
    </row>
    <row r="48" spans="1:9" ht="24" customHeight="1" x14ac:dyDescent="0.2">
      <c r="A48" s="224" t="s">
        <v>141</v>
      </c>
      <c r="B48" s="224"/>
      <c r="C48" s="224"/>
      <c r="D48" s="224"/>
      <c r="E48" s="224"/>
      <c r="F48" s="224"/>
      <c r="G48" s="67">
        <v>37</v>
      </c>
      <c r="H48" s="76">
        <v>0</v>
      </c>
      <c r="I48" s="76">
        <v>0</v>
      </c>
    </row>
    <row r="49" spans="1:9" x14ac:dyDescent="0.2">
      <c r="A49" s="224" t="s">
        <v>142</v>
      </c>
      <c r="B49" s="224"/>
      <c r="C49" s="224"/>
      <c r="D49" s="224"/>
      <c r="E49" s="224"/>
      <c r="F49" s="224"/>
      <c r="G49" s="67">
        <v>38</v>
      </c>
      <c r="H49" s="76">
        <v>0</v>
      </c>
      <c r="I49" s="76">
        <v>0</v>
      </c>
    </row>
    <row r="50" spans="1:9" x14ac:dyDescent="0.2">
      <c r="A50" s="224" t="s">
        <v>143</v>
      </c>
      <c r="B50" s="224"/>
      <c r="C50" s="224"/>
      <c r="D50" s="224"/>
      <c r="E50" s="224"/>
      <c r="F50" s="224"/>
      <c r="G50" s="67">
        <v>39</v>
      </c>
      <c r="H50" s="76">
        <v>0</v>
      </c>
      <c r="I50" s="76">
        <v>0</v>
      </c>
    </row>
    <row r="51" spans="1:9" x14ac:dyDescent="0.2">
      <c r="A51" s="223" t="s">
        <v>144</v>
      </c>
      <c r="B51" s="223"/>
      <c r="C51" s="223"/>
      <c r="D51" s="223"/>
      <c r="E51" s="223"/>
      <c r="F51" s="223"/>
      <c r="G51" s="67">
        <v>40</v>
      </c>
      <c r="H51" s="77">
        <f>SUM(H46:H50)</f>
        <v>-441470</v>
      </c>
      <c r="I51" s="77">
        <f>SUM(I46:I50)</f>
        <v>-5205751</v>
      </c>
    </row>
    <row r="52" spans="1:9" x14ac:dyDescent="0.2">
      <c r="A52" s="225" t="s">
        <v>16</v>
      </c>
      <c r="B52" s="226"/>
      <c r="C52" s="226"/>
      <c r="D52" s="226"/>
      <c r="E52" s="226"/>
      <c r="F52" s="226"/>
      <c r="G52" s="226"/>
      <c r="H52" s="226"/>
      <c r="I52" s="226"/>
    </row>
    <row r="53" spans="1:9" ht="23.25" customHeight="1" x14ac:dyDescent="0.2">
      <c r="A53" s="224" t="s">
        <v>145</v>
      </c>
      <c r="B53" s="224"/>
      <c r="C53" s="224"/>
      <c r="D53" s="224"/>
      <c r="E53" s="224"/>
      <c r="F53" s="224"/>
      <c r="G53" s="67">
        <v>41</v>
      </c>
      <c r="H53" s="76">
        <v>11775417</v>
      </c>
      <c r="I53" s="76">
        <v>-4806518</v>
      </c>
    </row>
    <row r="54" spans="1:9" x14ac:dyDescent="0.2">
      <c r="A54" s="224" t="s">
        <v>146</v>
      </c>
      <c r="B54" s="224"/>
      <c r="C54" s="224"/>
      <c r="D54" s="224"/>
      <c r="E54" s="224"/>
      <c r="F54" s="224"/>
      <c r="G54" s="67">
        <v>42</v>
      </c>
      <c r="H54" s="76">
        <v>4000000</v>
      </c>
      <c r="I54" s="76">
        <v>-58132</v>
      </c>
    </row>
    <row r="55" spans="1:9" x14ac:dyDescent="0.2">
      <c r="A55" s="224" t="s">
        <v>147</v>
      </c>
      <c r="B55" s="224"/>
      <c r="C55" s="224"/>
      <c r="D55" s="224"/>
      <c r="E55" s="224"/>
      <c r="F55" s="224"/>
      <c r="G55" s="67">
        <v>43</v>
      </c>
      <c r="H55" s="76">
        <v>0</v>
      </c>
      <c r="I55" s="76">
        <v>0</v>
      </c>
    </row>
    <row r="56" spans="1:9" x14ac:dyDescent="0.2">
      <c r="A56" s="224" t="s">
        <v>148</v>
      </c>
      <c r="B56" s="224"/>
      <c r="C56" s="224"/>
      <c r="D56" s="224"/>
      <c r="E56" s="224"/>
      <c r="F56" s="224"/>
      <c r="G56" s="67">
        <v>44</v>
      </c>
      <c r="H56" s="76">
        <v>0</v>
      </c>
      <c r="I56" s="76">
        <v>0</v>
      </c>
    </row>
    <row r="57" spans="1:9" x14ac:dyDescent="0.2">
      <c r="A57" s="224" t="s">
        <v>149</v>
      </c>
      <c r="B57" s="224"/>
      <c r="C57" s="224"/>
      <c r="D57" s="224"/>
      <c r="E57" s="224"/>
      <c r="F57" s="224"/>
      <c r="G57" s="67">
        <v>45</v>
      </c>
      <c r="H57" s="76">
        <v>0</v>
      </c>
      <c r="I57" s="76">
        <v>0</v>
      </c>
    </row>
    <row r="58" spans="1:9" x14ac:dyDescent="0.2">
      <c r="A58" s="224" t="s">
        <v>150</v>
      </c>
      <c r="B58" s="224"/>
      <c r="C58" s="224"/>
      <c r="D58" s="224"/>
      <c r="E58" s="224"/>
      <c r="F58" s="224"/>
      <c r="G58" s="67">
        <v>46</v>
      </c>
      <c r="H58" s="76">
        <v>0</v>
      </c>
      <c r="I58" s="76">
        <v>0</v>
      </c>
    </row>
    <row r="59" spans="1:9" x14ac:dyDescent="0.2">
      <c r="A59" s="223" t="s">
        <v>152</v>
      </c>
      <c r="B59" s="224"/>
      <c r="C59" s="224"/>
      <c r="D59" s="224"/>
      <c r="E59" s="224"/>
      <c r="F59" s="224"/>
      <c r="G59" s="67">
        <v>47</v>
      </c>
      <c r="H59" s="77">
        <f>H53+H54+H55+H56+H57+H58</f>
        <v>15775417</v>
      </c>
      <c r="I59" s="77">
        <f>I53+I54+I55+I56+I57+I58</f>
        <v>-4864650</v>
      </c>
    </row>
    <row r="60" spans="1:9" ht="25.5" customHeight="1" x14ac:dyDescent="0.2">
      <c r="A60" s="223" t="s">
        <v>151</v>
      </c>
      <c r="B60" s="223"/>
      <c r="C60" s="223"/>
      <c r="D60" s="223"/>
      <c r="E60" s="223"/>
      <c r="F60" s="223"/>
      <c r="G60" s="67">
        <v>48</v>
      </c>
      <c r="H60" s="77">
        <f>H44+H51+H59</f>
        <v>10781347</v>
      </c>
      <c r="I60" s="77">
        <f>I44+I51+I59</f>
        <v>-19329951</v>
      </c>
    </row>
    <row r="61" spans="1:9" x14ac:dyDescent="0.2">
      <c r="A61" s="223" t="s">
        <v>195</v>
      </c>
      <c r="B61" s="224"/>
      <c r="C61" s="224"/>
      <c r="D61" s="224"/>
      <c r="E61" s="224"/>
      <c r="F61" s="224"/>
      <c r="G61" s="67">
        <v>49</v>
      </c>
      <c r="H61" s="78">
        <v>57256868</v>
      </c>
      <c r="I61" s="78">
        <v>78984660</v>
      </c>
    </row>
    <row r="62" spans="1:9" x14ac:dyDescent="0.2">
      <c r="A62" s="224" t="s">
        <v>153</v>
      </c>
      <c r="B62" s="224"/>
      <c r="C62" s="224"/>
      <c r="D62" s="224"/>
      <c r="E62" s="224"/>
      <c r="F62" s="224"/>
      <c r="G62" s="67">
        <v>50</v>
      </c>
      <c r="H62" s="78">
        <v>0</v>
      </c>
      <c r="I62" s="78">
        <v>0</v>
      </c>
    </row>
    <row r="63" spans="1:9" x14ac:dyDescent="0.2">
      <c r="A63" s="223" t="s">
        <v>196</v>
      </c>
      <c r="B63" s="224"/>
      <c r="C63" s="224"/>
      <c r="D63" s="224"/>
      <c r="E63" s="224"/>
      <c r="F63" s="224"/>
      <c r="G63" s="67">
        <v>51</v>
      </c>
      <c r="H63" s="77">
        <f>H60+H61+H62</f>
        <v>68038215</v>
      </c>
      <c r="I63" s="77">
        <f>I60+I61+I62</f>
        <v>59654709</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Normal="100" zoomScaleSheetLayoutView="100" workbookViewId="0">
      <selection sqref="A1:I1"/>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41" t="s">
        <v>8</v>
      </c>
      <c r="B1" s="220"/>
      <c r="C1" s="220"/>
      <c r="D1" s="220"/>
      <c r="E1" s="220"/>
      <c r="F1" s="220"/>
      <c r="G1" s="220"/>
      <c r="H1" s="220"/>
      <c r="I1" s="220"/>
      <c r="J1" s="79"/>
      <c r="K1" s="79"/>
      <c r="L1" s="79"/>
      <c r="M1" s="79"/>
      <c r="N1" s="79"/>
      <c r="O1" s="79"/>
    </row>
    <row r="2" spans="1:18" ht="15.75" x14ac:dyDescent="0.2">
      <c r="A2" s="49"/>
      <c r="B2" s="80"/>
      <c r="C2" s="242" t="s">
        <v>270</v>
      </c>
      <c r="D2" s="242"/>
      <c r="E2" s="1" t="s">
        <v>0</v>
      </c>
      <c r="F2" s="81">
        <v>45930</v>
      </c>
      <c r="G2" s="82"/>
      <c r="H2" s="82"/>
      <c r="I2" s="82"/>
      <c r="J2" s="79"/>
      <c r="K2" s="79"/>
      <c r="L2" s="79"/>
      <c r="M2" s="79"/>
      <c r="N2" s="79"/>
      <c r="O2" s="79"/>
      <c r="R2" s="63" t="s">
        <v>282</v>
      </c>
    </row>
    <row r="3" spans="1:18" ht="13.5" customHeight="1" x14ac:dyDescent="0.2">
      <c r="A3" s="243" t="s">
        <v>271</v>
      </c>
      <c r="B3" s="244"/>
      <c r="C3" s="244"/>
      <c r="D3" s="243" t="s">
        <v>272</v>
      </c>
      <c r="E3" s="246" t="s">
        <v>9</v>
      </c>
      <c r="F3" s="247"/>
      <c r="G3" s="247"/>
      <c r="H3" s="247"/>
      <c r="I3" s="247"/>
      <c r="J3" s="247"/>
      <c r="K3" s="247"/>
      <c r="L3" s="247"/>
      <c r="M3" s="247"/>
      <c r="N3" s="247"/>
      <c r="O3" s="247"/>
      <c r="P3" s="237" t="s">
        <v>17</v>
      </c>
      <c r="Q3" s="239"/>
      <c r="R3" s="237" t="s">
        <v>165</v>
      </c>
    </row>
    <row r="4" spans="1:18" ht="56.25" x14ac:dyDescent="0.2">
      <c r="A4" s="244"/>
      <c r="B4" s="244"/>
      <c r="C4" s="244"/>
      <c r="D4" s="245"/>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37"/>
    </row>
    <row r="5" spans="1:18" x14ac:dyDescent="0.2">
      <c r="A5" s="238">
        <v>1</v>
      </c>
      <c r="B5" s="238"/>
      <c r="C5" s="238"/>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34" t="s">
        <v>166</v>
      </c>
      <c r="B6" s="234"/>
      <c r="C6" s="234"/>
      <c r="D6" s="67">
        <v>1</v>
      </c>
      <c r="E6" s="88">
        <v>11946636</v>
      </c>
      <c r="F6" s="88">
        <v>19725</v>
      </c>
      <c r="G6" s="88">
        <v>0</v>
      </c>
      <c r="H6" s="88">
        <v>0</v>
      </c>
      <c r="I6" s="88">
        <v>180525</v>
      </c>
      <c r="J6" s="88">
        <v>11702231</v>
      </c>
      <c r="K6" s="88">
        <v>0</v>
      </c>
      <c r="L6" s="88">
        <v>1772324</v>
      </c>
      <c r="M6" s="88">
        <v>-465263</v>
      </c>
      <c r="N6" s="88">
        <v>1005644</v>
      </c>
      <c r="O6" s="88">
        <v>0</v>
      </c>
      <c r="P6" s="88">
        <v>0</v>
      </c>
      <c r="Q6" s="88">
        <v>0</v>
      </c>
      <c r="R6" s="89">
        <f>SUM(E6:Q6)</f>
        <v>26161822</v>
      </c>
    </row>
    <row r="7" spans="1:18" ht="30" customHeight="1" x14ac:dyDescent="0.2">
      <c r="A7" s="236" t="s">
        <v>167</v>
      </c>
      <c r="B7" s="236"/>
      <c r="C7" s="236"/>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34" t="s">
        <v>168</v>
      </c>
      <c r="B8" s="234"/>
      <c r="C8" s="234"/>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40" t="s">
        <v>169</v>
      </c>
      <c r="B9" s="240"/>
      <c r="C9" s="240"/>
      <c r="D9" s="69">
        <v>4</v>
      </c>
      <c r="E9" s="90">
        <f>E6+E7+E8</f>
        <v>11946636</v>
      </c>
      <c r="F9" s="90">
        <f t="shared" ref="F9:Q9" si="1">F6+F7+F8</f>
        <v>19725</v>
      </c>
      <c r="G9" s="90">
        <f t="shared" si="1"/>
        <v>0</v>
      </c>
      <c r="H9" s="90">
        <f t="shared" si="1"/>
        <v>0</v>
      </c>
      <c r="I9" s="90">
        <f t="shared" si="1"/>
        <v>180525</v>
      </c>
      <c r="J9" s="90">
        <f t="shared" si="1"/>
        <v>11702231</v>
      </c>
      <c r="K9" s="90">
        <f t="shared" si="1"/>
        <v>0</v>
      </c>
      <c r="L9" s="90">
        <f t="shared" si="1"/>
        <v>1772324</v>
      </c>
      <c r="M9" s="90">
        <f t="shared" si="1"/>
        <v>-465263</v>
      </c>
      <c r="N9" s="90">
        <f t="shared" si="1"/>
        <v>1005644</v>
      </c>
      <c r="O9" s="90">
        <f t="shared" si="1"/>
        <v>0</v>
      </c>
      <c r="P9" s="90">
        <f t="shared" si="1"/>
        <v>0</v>
      </c>
      <c r="Q9" s="90">
        <f t="shared" si="1"/>
        <v>0</v>
      </c>
      <c r="R9" s="89">
        <f t="shared" si="0"/>
        <v>26161822</v>
      </c>
    </row>
    <row r="10" spans="1:18" ht="33" customHeight="1" x14ac:dyDescent="0.2">
      <c r="A10" s="236" t="s">
        <v>170</v>
      </c>
      <c r="B10" s="236"/>
      <c r="C10" s="236"/>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36" t="s">
        <v>171</v>
      </c>
      <c r="B11" s="236"/>
      <c r="C11" s="236"/>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36" t="s">
        <v>274</v>
      </c>
      <c r="B12" s="236"/>
      <c r="C12" s="236"/>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36" t="s">
        <v>172</v>
      </c>
      <c r="B13" s="236"/>
      <c r="C13" s="236"/>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36" t="s">
        <v>275</v>
      </c>
      <c r="B14" s="236"/>
      <c r="C14" s="236"/>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36" t="s">
        <v>173</v>
      </c>
      <c r="B15" s="236"/>
      <c r="C15" s="236"/>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36" t="s">
        <v>174</v>
      </c>
      <c r="B16" s="236"/>
      <c r="C16" s="236"/>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
      <c r="A17" s="236" t="s">
        <v>276</v>
      </c>
      <c r="B17" s="236"/>
      <c r="C17" s="236"/>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36" t="s">
        <v>175</v>
      </c>
      <c r="B18" s="236"/>
      <c r="C18" s="236"/>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36" t="s">
        <v>277</v>
      </c>
      <c r="B19" s="236"/>
      <c r="C19" s="236"/>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36" t="s">
        <v>278</v>
      </c>
      <c r="B20" s="236"/>
      <c r="C20" s="236"/>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34" t="s">
        <v>279</v>
      </c>
      <c r="B21" s="234"/>
      <c r="C21" s="234"/>
      <c r="D21" s="67">
        <v>16</v>
      </c>
      <c r="E21" s="88">
        <v>0</v>
      </c>
      <c r="F21" s="88">
        <v>0</v>
      </c>
      <c r="G21" s="88">
        <v>0</v>
      </c>
      <c r="H21" s="88">
        <v>0</v>
      </c>
      <c r="I21" s="88">
        <v>0</v>
      </c>
      <c r="J21" s="88">
        <v>1005644</v>
      </c>
      <c r="K21" s="88">
        <v>0</v>
      </c>
      <c r="L21" s="88">
        <v>0</v>
      </c>
      <c r="M21" s="88">
        <v>0</v>
      </c>
      <c r="N21" s="88">
        <v>-1005644</v>
      </c>
      <c r="O21" s="88">
        <v>0</v>
      </c>
      <c r="P21" s="88">
        <v>0</v>
      </c>
      <c r="Q21" s="88">
        <v>0</v>
      </c>
      <c r="R21" s="89">
        <f t="shared" si="0"/>
        <v>0</v>
      </c>
    </row>
    <row r="22" spans="1:18" ht="20.25" customHeight="1" x14ac:dyDescent="0.2">
      <c r="A22" s="234" t="s">
        <v>280</v>
      </c>
      <c r="B22" s="234"/>
      <c r="C22" s="234"/>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34" t="s">
        <v>176</v>
      </c>
      <c r="B23" s="234"/>
      <c r="C23" s="234"/>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34" t="s">
        <v>281</v>
      </c>
      <c r="B24" s="234"/>
      <c r="C24" s="234"/>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34" t="s">
        <v>177</v>
      </c>
      <c r="B25" s="234"/>
      <c r="C25" s="234"/>
      <c r="D25" s="67">
        <v>20</v>
      </c>
      <c r="E25" s="88">
        <v>0</v>
      </c>
      <c r="F25" s="88">
        <v>0</v>
      </c>
      <c r="G25" s="88">
        <v>0</v>
      </c>
      <c r="H25" s="88">
        <v>0</v>
      </c>
      <c r="I25" s="88">
        <v>-96698</v>
      </c>
      <c r="J25" s="88">
        <v>150075</v>
      </c>
      <c r="K25" s="88">
        <v>0</v>
      </c>
      <c r="L25" s="88">
        <v>0</v>
      </c>
      <c r="M25" s="88">
        <v>0</v>
      </c>
      <c r="N25" s="88">
        <v>1623562</v>
      </c>
      <c r="O25" s="88">
        <v>0</v>
      </c>
      <c r="P25" s="88">
        <v>0</v>
      </c>
      <c r="Q25" s="88">
        <v>0</v>
      </c>
      <c r="R25" s="89">
        <f t="shared" si="0"/>
        <v>1676939</v>
      </c>
    </row>
    <row r="26" spans="1:18" ht="21" customHeight="1" x14ac:dyDescent="0.2">
      <c r="A26" s="235" t="s">
        <v>178</v>
      </c>
      <c r="B26" s="235"/>
      <c r="C26" s="235"/>
      <c r="D26" s="69">
        <v>21</v>
      </c>
      <c r="E26" s="89">
        <f>SUM(E9:E25)</f>
        <v>11946636</v>
      </c>
      <c r="F26" s="89">
        <f t="shared" ref="F26:Q26" si="2">SUM(F9:F25)</f>
        <v>19725</v>
      </c>
      <c r="G26" s="89">
        <f t="shared" si="2"/>
        <v>0</v>
      </c>
      <c r="H26" s="89">
        <f t="shared" si="2"/>
        <v>0</v>
      </c>
      <c r="I26" s="89">
        <f t="shared" si="2"/>
        <v>83827</v>
      </c>
      <c r="J26" s="89">
        <f t="shared" si="2"/>
        <v>12857950</v>
      </c>
      <c r="K26" s="89">
        <f t="shared" si="2"/>
        <v>0</v>
      </c>
      <c r="L26" s="89">
        <f t="shared" si="2"/>
        <v>1772324</v>
      </c>
      <c r="M26" s="89">
        <f t="shared" si="2"/>
        <v>-465263</v>
      </c>
      <c r="N26" s="89">
        <f t="shared" si="2"/>
        <v>1623562</v>
      </c>
      <c r="O26" s="89">
        <f t="shared" si="2"/>
        <v>0</v>
      </c>
      <c r="P26" s="89">
        <f t="shared" si="2"/>
        <v>0</v>
      </c>
      <c r="Q26" s="89">
        <f t="shared" si="2"/>
        <v>0</v>
      </c>
      <c r="R26" s="89">
        <f t="shared" si="0"/>
        <v>27838761</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Normal="100" workbookViewId="0">
      <selection sqref="A1:I40"/>
    </sheetView>
  </sheetViews>
  <sheetFormatPr defaultRowHeight="12.75" x14ac:dyDescent="0.2"/>
  <cols>
    <col min="9" max="9" width="63.42578125" customWidth="1"/>
  </cols>
  <sheetData>
    <row r="1" spans="1:9" ht="12.75" customHeight="1" x14ac:dyDescent="0.2">
      <c r="A1" s="248" t="s">
        <v>302</v>
      </c>
      <c r="B1" s="248"/>
      <c r="C1" s="248"/>
      <c r="D1" s="248"/>
      <c r="E1" s="248"/>
      <c r="F1" s="248"/>
      <c r="G1" s="248"/>
      <c r="H1" s="248"/>
      <c r="I1" s="248"/>
    </row>
    <row r="2" spans="1:9" x14ac:dyDescent="0.2">
      <c r="A2" s="248"/>
      <c r="B2" s="248"/>
      <c r="C2" s="248"/>
      <c r="D2" s="248"/>
      <c r="E2" s="248"/>
      <c r="F2" s="248"/>
      <c r="G2" s="248"/>
      <c r="H2" s="248"/>
      <c r="I2" s="248"/>
    </row>
    <row r="3" spans="1:9" x14ac:dyDescent="0.2">
      <c r="A3" s="248"/>
      <c r="B3" s="248"/>
      <c r="C3" s="248"/>
      <c r="D3" s="248"/>
      <c r="E3" s="248"/>
      <c r="F3" s="248"/>
      <c r="G3" s="248"/>
      <c r="H3" s="248"/>
      <c r="I3" s="248"/>
    </row>
    <row r="4" spans="1:9" x14ac:dyDescent="0.2">
      <c r="A4" s="248"/>
      <c r="B4" s="248"/>
      <c r="C4" s="248"/>
      <c r="D4" s="248"/>
      <c r="E4" s="248"/>
      <c r="F4" s="248"/>
      <c r="G4" s="248"/>
      <c r="H4" s="248"/>
      <c r="I4" s="248"/>
    </row>
    <row r="5" spans="1:9" x14ac:dyDescent="0.2">
      <c r="A5" s="248"/>
      <c r="B5" s="248"/>
      <c r="C5" s="248"/>
      <c r="D5" s="248"/>
      <c r="E5" s="248"/>
      <c r="F5" s="248"/>
      <c r="G5" s="248"/>
      <c r="H5" s="248"/>
      <c r="I5" s="248"/>
    </row>
    <row r="6" spans="1:9" x14ac:dyDescent="0.2">
      <c r="A6" s="248"/>
      <c r="B6" s="248"/>
      <c r="C6" s="248"/>
      <c r="D6" s="248"/>
      <c r="E6" s="248"/>
      <c r="F6" s="248"/>
      <c r="G6" s="248"/>
      <c r="H6" s="248"/>
      <c r="I6" s="248"/>
    </row>
    <row r="7" spans="1:9" x14ac:dyDescent="0.2">
      <c r="A7" s="248"/>
      <c r="B7" s="248"/>
      <c r="C7" s="248"/>
      <c r="D7" s="248"/>
      <c r="E7" s="248"/>
      <c r="F7" s="248"/>
      <c r="G7" s="248"/>
      <c r="H7" s="248"/>
      <c r="I7" s="248"/>
    </row>
    <row r="8" spans="1:9" x14ac:dyDescent="0.2">
      <c r="A8" s="248"/>
      <c r="B8" s="248"/>
      <c r="C8" s="248"/>
      <c r="D8" s="248"/>
      <c r="E8" s="248"/>
      <c r="F8" s="248"/>
      <c r="G8" s="248"/>
      <c r="H8" s="248"/>
      <c r="I8" s="248"/>
    </row>
    <row r="9" spans="1:9" x14ac:dyDescent="0.2">
      <c r="A9" s="248"/>
      <c r="B9" s="248"/>
      <c r="C9" s="248"/>
      <c r="D9" s="248"/>
      <c r="E9" s="248"/>
      <c r="F9" s="248"/>
      <c r="G9" s="248"/>
      <c r="H9" s="248"/>
      <c r="I9" s="248"/>
    </row>
    <row r="10" spans="1:9" x14ac:dyDescent="0.2">
      <c r="A10" s="248"/>
      <c r="B10" s="248"/>
      <c r="C10" s="248"/>
      <c r="D10" s="248"/>
      <c r="E10" s="248"/>
      <c r="F10" s="248"/>
      <c r="G10" s="248"/>
      <c r="H10" s="248"/>
      <c r="I10" s="248"/>
    </row>
    <row r="11" spans="1:9" x14ac:dyDescent="0.2">
      <c r="A11" s="248"/>
      <c r="B11" s="248"/>
      <c r="C11" s="248"/>
      <c r="D11" s="248"/>
      <c r="E11" s="248"/>
      <c r="F11" s="248"/>
      <c r="G11" s="248"/>
      <c r="H11" s="248"/>
      <c r="I11" s="248"/>
    </row>
    <row r="12" spans="1:9" x14ac:dyDescent="0.2">
      <c r="A12" s="248"/>
      <c r="B12" s="248"/>
      <c r="C12" s="248"/>
      <c r="D12" s="248"/>
      <c r="E12" s="248"/>
      <c r="F12" s="248"/>
      <c r="G12" s="248"/>
      <c r="H12" s="248"/>
      <c r="I12" s="248"/>
    </row>
    <row r="13" spans="1:9" x14ac:dyDescent="0.2">
      <c r="A13" s="248"/>
      <c r="B13" s="248"/>
      <c r="C13" s="248"/>
      <c r="D13" s="248"/>
      <c r="E13" s="248"/>
      <c r="F13" s="248"/>
      <c r="G13" s="248"/>
      <c r="H13" s="248"/>
      <c r="I13" s="248"/>
    </row>
    <row r="14" spans="1:9" x14ac:dyDescent="0.2">
      <c r="A14" s="248"/>
      <c r="B14" s="248"/>
      <c r="C14" s="248"/>
      <c r="D14" s="248"/>
      <c r="E14" s="248"/>
      <c r="F14" s="248"/>
      <c r="G14" s="248"/>
      <c r="H14" s="248"/>
      <c r="I14" s="248"/>
    </row>
    <row r="15" spans="1:9" x14ac:dyDescent="0.2">
      <c r="A15" s="248"/>
      <c r="B15" s="248"/>
      <c r="C15" s="248"/>
      <c r="D15" s="248"/>
      <c r="E15" s="248"/>
      <c r="F15" s="248"/>
      <c r="G15" s="248"/>
      <c r="H15" s="248"/>
      <c r="I15" s="248"/>
    </row>
    <row r="16" spans="1:9" x14ac:dyDescent="0.2">
      <c r="A16" s="248"/>
      <c r="B16" s="248"/>
      <c r="C16" s="248"/>
      <c r="D16" s="248"/>
      <c r="E16" s="248"/>
      <c r="F16" s="248"/>
      <c r="G16" s="248"/>
      <c r="H16" s="248"/>
      <c r="I16" s="248"/>
    </row>
    <row r="17" spans="1:9" x14ac:dyDescent="0.2">
      <c r="A17" s="248"/>
      <c r="B17" s="248"/>
      <c r="C17" s="248"/>
      <c r="D17" s="248"/>
      <c r="E17" s="248"/>
      <c r="F17" s="248"/>
      <c r="G17" s="248"/>
      <c r="H17" s="248"/>
      <c r="I17" s="248"/>
    </row>
    <row r="18" spans="1:9" x14ac:dyDescent="0.2">
      <c r="A18" s="248"/>
      <c r="B18" s="248"/>
      <c r="C18" s="248"/>
      <c r="D18" s="248"/>
      <c r="E18" s="248"/>
      <c r="F18" s="248"/>
      <c r="G18" s="248"/>
      <c r="H18" s="248"/>
      <c r="I18" s="248"/>
    </row>
    <row r="19" spans="1:9" x14ac:dyDescent="0.2">
      <c r="A19" s="248"/>
      <c r="B19" s="248"/>
      <c r="C19" s="248"/>
      <c r="D19" s="248"/>
      <c r="E19" s="248"/>
      <c r="F19" s="248"/>
      <c r="G19" s="248"/>
      <c r="H19" s="248"/>
      <c r="I19" s="248"/>
    </row>
    <row r="20" spans="1:9" x14ac:dyDescent="0.2">
      <c r="A20" s="248"/>
      <c r="B20" s="248"/>
      <c r="C20" s="248"/>
      <c r="D20" s="248"/>
      <c r="E20" s="248"/>
      <c r="F20" s="248"/>
      <c r="G20" s="248"/>
      <c r="H20" s="248"/>
      <c r="I20" s="248"/>
    </row>
    <row r="21" spans="1:9" x14ac:dyDescent="0.2">
      <c r="A21" s="248"/>
      <c r="B21" s="248"/>
      <c r="C21" s="248"/>
      <c r="D21" s="248"/>
      <c r="E21" s="248"/>
      <c r="F21" s="248"/>
      <c r="G21" s="248"/>
      <c r="H21" s="248"/>
      <c r="I21" s="248"/>
    </row>
    <row r="22" spans="1:9" x14ac:dyDescent="0.2">
      <c r="A22" s="248"/>
      <c r="B22" s="248"/>
      <c r="C22" s="248"/>
      <c r="D22" s="248"/>
      <c r="E22" s="248"/>
      <c r="F22" s="248"/>
      <c r="G22" s="248"/>
      <c r="H22" s="248"/>
      <c r="I22" s="248"/>
    </row>
    <row r="23" spans="1:9" x14ac:dyDescent="0.2">
      <c r="A23" s="248"/>
      <c r="B23" s="248"/>
      <c r="C23" s="248"/>
      <c r="D23" s="248"/>
      <c r="E23" s="248"/>
      <c r="F23" s="248"/>
      <c r="G23" s="248"/>
      <c r="H23" s="248"/>
      <c r="I23" s="248"/>
    </row>
    <row r="24" spans="1:9" x14ac:dyDescent="0.2">
      <c r="A24" s="248"/>
      <c r="B24" s="248"/>
      <c r="C24" s="248"/>
      <c r="D24" s="248"/>
      <c r="E24" s="248"/>
      <c r="F24" s="248"/>
      <c r="G24" s="248"/>
      <c r="H24" s="248"/>
      <c r="I24" s="248"/>
    </row>
    <row r="25" spans="1:9" x14ac:dyDescent="0.2">
      <c r="A25" s="248"/>
      <c r="B25" s="248"/>
      <c r="C25" s="248"/>
      <c r="D25" s="248"/>
      <c r="E25" s="248"/>
      <c r="F25" s="248"/>
      <c r="G25" s="248"/>
      <c r="H25" s="248"/>
      <c r="I25" s="248"/>
    </row>
    <row r="26" spans="1:9" x14ac:dyDescent="0.2">
      <c r="A26" s="248"/>
      <c r="B26" s="248"/>
      <c r="C26" s="248"/>
      <c r="D26" s="248"/>
      <c r="E26" s="248"/>
      <c r="F26" s="248"/>
      <c r="G26" s="248"/>
      <c r="H26" s="248"/>
      <c r="I26" s="248"/>
    </row>
    <row r="27" spans="1:9" x14ac:dyDescent="0.2">
      <c r="A27" s="248"/>
      <c r="B27" s="248"/>
      <c r="C27" s="248"/>
      <c r="D27" s="248"/>
      <c r="E27" s="248"/>
      <c r="F27" s="248"/>
      <c r="G27" s="248"/>
      <c r="H27" s="248"/>
      <c r="I27" s="248"/>
    </row>
    <row r="28" spans="1:9" x14ac:dyDescent="0.2">
      <c r="A28" s="248"/>
      <c r="B28" s="248"/>
      <c r="C28" s="248"/>
      <c r="D28" s="248"/>
      <c r="E28" s="248"/>
      <c r="F28" s="248"/>
      <c r="G28" s="248"/>
      <c r="H28" s="248"/>
      <c r="I28" s="248"/>
    </row>
    <row r="29" spans="1:9" x14ac:dyDescent="0.2">
      <c r="A29" s="248"/>
      <c r="B29" s="248"/>
      <c r="C29" s="248"/>
      <c r="D29" s="248"/>
      <c r="E29" s="248"/>
      <c r="F29" s="248"/>
      <c r="G29" s="248"/>
      <c r="H29" s="248"/>
      <c r="I29" s="248"/>
    </row>
    <row r="30" spans="1:9" x14ac:dyDescent="0.2">
      <c r="A30" s="248"/>
      <c r="B30" s="248"/>
      <c r="C30" s="248"/>
      <c r="D30" s="248"/>
      <c r="E30" s="248"/>
      <c r="F30" s="248"/>
      <c r="G30" s="248"/>
      <c r="H30" s="248"/>
      <c r="I30" s="248"/>
    </row>
    <row r="31" spans="1:9" x14ac:dyDescent="0.2">
      <c r="A31" s="248"/>
      <c r="B31" s="248"/>
      <c r="C31" s="248"/>
      <c r="D31" s="248"/>
      <c r="E31" s="248"/>
      <c r="F31" s="248"/>
      <c r="G31" s="248"/>
      <c r="H31" s="248"/>
      <c r="I31" s="248"/>
    </row>
    <row r="32" spans="1:9" x14ac:dyDescent="0.2">
      <c r="A32" s="248"/>
      <c r="B32" s="248"/>
      <c r="C32" s="248"/>
      <c r="D32" s="248"/>
      <c r="E32" s="248"/>
      <c r="F32" s="248"/>
      <c r="G32" s="248"/>
      <c r="H32" s="248"/>
      <c r="I32" s="248"/>
    </row>
    <row r="33" spans="1:9" x14ac:dyDescent="0.2">
      <c r="A33" s="248"/>
      <c r="B33" s="248"/>
      <c r="C33" s="248"/>
      <c r="D33" s="248"/>
      <c r="E33" s="248"/>
      <c r="F33" s="248"/>
      <c r="G33" s="248"/>
      <c r="H33" s="248"/>
      <c r="I33" s="248"/>
    </row>
    <row r="34" spans="1:9" x14ac:dyDescent="0.2">
      <c r="A34" s="248"/>
      <c r="B34" s="248"/>
      <c r="C34" s="248"/>
      <c r="D34" s="248"/>
      <c r="E34" s="248"/>
      <c r="F34" s="248"/>
      <c r="G34" s="248"/>
      <c r="H34" s="248"/>
      <c r="I34" s="248"/>
    </row>
    <row r="35" spans="1:9" x14ac:dyDescent="0.2">
      <c r="A35" s="248"/>
      <c r="B35" s="248"/>
      <c r="C35" s="248"/>
      <c r="D35" s="248"/>
      <c r="E35" s="248"/>
      <c r="F35" s="248"/>
      <c r="G35" s="248"/>
      <c r="H35" s="248"/>
      <c r="I35" s="248"/>
    </row>
    <row r="36" spans="1:9" x14ac:dyDescent="0.2">
      <c r="A36" s="248"/>
      <c r="B36" s="248"/>
      <c r="C36" s="248"/>
      <c r="D36" s="248"/>
      <c r="E36" s="248"/>
      <c r="F36" s="248"/>
      <c r="G36" s="248"/>
      <c r="H36" s="248"/>
      <c r="I36" s="248"/>
    </row>
    <row r="37" spans="1:9" x14ac:dyDescent="0.2">
      <c r="A37" s="248"/>
      <c r="B37" s="248"/>
      <c r="C37" s="248"/>
      <c r="D37" s="248"/>
      <c r="E37" s="248"/>
      <c r="F37" s="248"/>
      <c r="G37" s="248"/>
      <c r="H37" s="248"/>
      <c r="I37" s="248"/>
    </row>
    <row r="38" spans="1:9" x14ac:dyDescent="0.2">
      <c r="A38" s="248"/>
      <c r="B38" s="248"/>
      <c r="C38" s="248"/>
      <c r="D38" s="248"/>
      <c r="E38" s="248"/>
      <c r="F38" s="248"/>
      <c r="G38" s="248"/>
      <c r="H38" s="248"/>
      <c r="I38" s="248"/>
    </row>
    <row r="39" spans="1:9" ht="209.25" customHeight="1" x14ac:dyDescent="0.2">
      <c r="A39" s="248"/>
      <c r="B39" s="248"/>
      <c r="C39" s="248"/>
      <c r="D39" s="248"/>
      <c r="E39" s="248"/>
      <c r="F39" s="248"/>
      <c r="G39" s="248"/>
      <c r="H39" s="248"/>
      <c r="I39" s="248"/>
    </row>
    <row r="40" spans="1:9" ht="321.75" customHeight="1" x14ac:dyDescent="0.2">
      <c r="A40" s="248"/>
      <c r="B40" s="248"/>
      <c r="C40" s="248"/>
      <c r="D40" s="248"/>
      <c r="E40" s="248"/>
      <c r="F40" s="248"/>
      <c r="G40" s="248"/>
      <c r="H40" s="248"/>
      <c r="I40" s="24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schemas.microsoft.com/office/2006/documentManagement/types"/>
    <ds:schemaRef ds:uri="http://purl.org/dc/dcmitype/"/>
    <ds:schemaRef ds:uri="2090b57c-2e4d-4ed9-b313-510fc704fe75"/>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Kupres</cp:lastModifiedBy>
  <cp:lastPrinted>2018-04-25T06:49:36Z</cp:lastPrinted>
  <dcterms:created xsi:type="dcterms:W3CDTF">2008-10-17T11:51:54Z</dcterms:created>
  <dcterms:modified xsi:type="dcterms:W3CDTF">2025-10-24T10:56:54Z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