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s>
  <calcPr calcId="124519"/>
</workbook>
</file>

<file path=xl/calcChain.xml><?xml version="1.0" encoding="utf-8"?>
<calcChain xmlns="http://schemas.openxmlformats.org/spreadsheetml/2006/main">
  <c r="I10" i="22"/>
  <c r="I29"/>
  <c r="I31"/>
  <c r="I32"/>
  <c r="I33"/>
  <c r="I38"/>
  <c r="I57" s="1"/>
  <c r="I59"/>
  <c r="I60" s="1"/>
  <c r="I61"/>
  <c r="K10"/>
  <c r="L10"/>
  <c r="M10"/>
  <c r="N10"/>
  <c r="O10"/>
  <c r="P10"/>
  <c r="Q10"/>
  <c r="R10"/>
  <c r="K29"/>
  <c r="L29"/>
  <c r="M29"/>
  <c r="N29"/>
  <c r="O29"/>
  <c r="P29"/>
  <c r="Q29"/>
  <c r="R29"/>
  <c r="K31"/>
  <c r="L31"/>
  <c r="M31"/>
  <c r="N31"/>
  <c r="O31"/>
  <c r="P31"/>
  <c r="Q31"/>
  <c r="R31"/>
  <c r="K32"/>
  <c r="L32"/>
  <c r="M32"/>
  <c r="N32"/>
  <c r="O32"/>
  <c r="P32"/>
  <c r="Q32"/>
  <c r="R32"/>
  <c r="K33"/>
  <c r="L33"/>
  <c r="M33"/>
  <c r="N33"/>
  <c r="O33"/>
  <c r="P33"/>
  <c r="Q33"/>
  <c r="R33"/>
  <c r="K38"/>
  <c r="L38"/>
  <c r="M38"/>
  <c r="N38"/>
  <c r="O38"/>
  <c r="P38"/>
  <c r="Q38"/>
  <c r="R38"/>
  <c r="K57"/>
  <c r="L57"/>
  <c r="M57"/>
  <c r="N57"/>
  <c r="O57"/>
  <c r="P57"/>
  <c r="Q57"/>
  <c r="R57"/>
  <c r="K59"/>
  <c r="L59"/>
  <c r="M59"/>
  <c r="N59"/>
  <c r="O59"/>
  <c r="P59"/>
  <c r="Q59"/>
  <c r="R59"/>
  <c r="K60"/>
  <c r="L60"/>
  <c r="M60"/>
  <c r="N60"/>
  <c r="O60"/>
  <c r="P60"/>
  <c r="Q60"/>
  <c r="R60"/>
  <c r="K61"/>
  <c r="L61"/>
  <c r="M61"/>
  <c r="N61"/>
  <c r="O61"/>
  <c r="P61"/>
  <c r="Q61"/>
  <c r="R61"/>
  <c r="I78" i="18" l="1"/>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H47" i="21" l="1"/>
  <c r="H34"/>
  <c r="H55" i="20"/>
  <c r="H42"/>
  <c r="I60" i="19"/>
  <c r="H75" i="18"/>
  <c r="H131" s="1"/>
  <c r="H9"/>
  <c r="H14" i="19"/>
  <c r="H44" i="18"/>
  <c r="V61" i="22"/>
  <c r="T61"/>
  <c r="S61"/>
  <c r="J61"/>
  <c r="V59"/>
  <c r="V60" s="1"/>
  <c r="T59"/>
  <c r="T60" s="1"/>
  <c r="S59"/>
  <c r="S60" s="1"/>
  <c r="J59"/>
  <c r="J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J38"/>
  <c r="J57" s="1"/>
  <c r="U37"/>
  <c r="W37" s="1"/>
  <c r="U36"/>
  <c r="W36" s="1"/>
  <c r="U35"/>
  <c r="W35" s="1"/>
  <c r="V33"/>
  <c r="T33"/>
  <c r="S33"/>
  <c r="J33"/>
  <c r="V31"/>
  <c r="V32" s="1"/>
  <c r="T31"/>
  <c r="T32" s="1"/>
  <c r="S31"/>
  <c r="S32" s="1"/>
  <c r="J31"/>
  <c r="J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J10"/>
  <c r="J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J14"/>
  <c r="J61" s="1"/>
  <c r="U61" i="22"/>
  <c r="I9" i="18"/>
  <c r="I42" i="20"/>
  <c r="W59" i="22"/>
  <c r="W60" s="1"/>
  <c r="U59"/>
  <c r="U60" s="1"/>
  <c r="W31"/>
  <c r="W32" s="1"/>
  <c r="U31"/>
  <c r="U32" s="1"/>
  <c r="W33"/>
  <c r="U33"/>
  <c r="W38"/>
  <c r="W57" s="1"/>
  <c r="U38"/>
  <c r="U57" s="1"/>
  <c r="W10"/>
  <c r="W29" s="1"/>
  <c r="U10"/>
  <c r="U29" s="1"/>
  <c r="H64" i="19" l="1"/>
  <c r="I49" i="21"/>
  <c r="I51" s="1"/>
  <c r="I57" i="20"/>
  <c r="I59" s="1"/>
  <c r="K62" i="19"/>
  <c r="K67" s="1"/>
  <c r="K64"/>
  <c r="K63"/>
  <c r="J63"/>
  <c r="I66"/>
  <c r="I68"/>
  <c r="I63"/>
  <c r="I64"/>
  <c r="I72" i="18"/>
  <c r="H62" i="19"/>
  <c r="H68" s="1"/>
  <c r="H63"/>
  <c r="J62"/>
  <c r="J66" s="1"/>
  <c r="J64"/>
  <c r="H67" l="1"/>
  <c r="K66"/>
  <c r="K68"/>
  <c r="H66"/>
  <c r="J67"/>
  <c r="J68"/>
</calcChain>
</file>

<file path=xl/sharedStrings.xml><?xml version="1.0" encoding="utf-8"?>
<sst xmlns="http://schemas.openxmlformats.org/spreadsheetml/2006/main" count="517" uniqueCount="451">
  <si>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</si>
  <si>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</si>
  <si>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</si>
  <si>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</si>
  <si>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</si>
  <si>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</si>
  <si>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</si>
  <si>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</si>
  <si>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</si>
  <si>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</si>
  <si>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</si>
  <si>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</si>
  <si>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</si>
  <si>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</si>
  <si>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</si>
  <si>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</si>
  <si>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</si>
  <si>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</si>
  <si>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</si>
  <si>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</si>
  <si>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</si>
  <si>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</si>
  <si>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</si>
  <si>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</si>
  <si>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</si>
  <si>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</si>
  <si>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</si>
  <si>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</si>
  <si>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</si>
  <si>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</si>
  <si>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</si>
  <si>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</si>
  <si>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</si>
  <si>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</si>
  <si>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</si>
  <si>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</si>
  <si>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</si>
  <si>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</si>
  <si>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</si>
  <si>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</si>
  <si>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</si>
  <si>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</si>
  <si>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</si>
  <si>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</si>
  <si>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</si>
  <si>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</si>
  <si>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</si>
  <si>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</si>
  <si>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</si>
  <si>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</si>
  <si>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</si>
  <si>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</si>
  <si>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</si>
  <si>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</si>
  <si>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</si>
  <si>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</si>
  <si>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</si>
  <si>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</si>
  <si>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</si>
  <si>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</si>
  <si>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</si>
  <si>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</si>
  <si>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</si>
  <si>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</si>
  <si>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</si>
  <si>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</si>
  <si>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</si>
  <si>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</si>
  <si>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</si>
  <si>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</si>
  <si>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</si>
  <si>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</si>
  <si>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</si>
  <si>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</si>
  <si>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</si>
  <si>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</si>
  <si>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</si>
  <si>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</si>
  <si>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</si>
  <si>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</si>
  <si>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</si>
  <si>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</si>
  <si>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</si>
  <si>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</si>
  <si>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</si>
  <si>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</si>
  <si>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</si>
  <si>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</si>
  <si>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</si>
  <si>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</si>
  <si>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</si>
  <si>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</si>
  <si>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</si>
  <si>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</si>
  <si>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</si>
  <si>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</si>
  <si>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</si>
  <si>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</si>
  <si>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</si>
  <si>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</si>
  <si>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</si>
  <si>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</si>
  <si>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</si>
  <si>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</si>
  <si>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</si>
  <si>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</si>
  <si>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</si>
  <si>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</si>
  <si>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</si>
  <si>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</si>
  <si>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</si>
  <si>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</si>
  <si>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</si>
  <si>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</si>
  <si>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</si>
  <si>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</si>
  <si>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</si>
  <si>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</si>
  <si>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</si>
  <si>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</si>
  <si>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</si>
  <si>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</si>
  <si>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</si>
  <si>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</si>
  <si>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</si>
  <si>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</si>
  <si>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</si>
  <si>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</si>
  <si>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</si>
  <si>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</si>
  <si>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</si>
  <si>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</si>
  <si>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</si>
  <si>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</si>
  <si>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</si>
  <si>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</si>
  <si>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</si>
  <si>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</si>
  <si>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</si>
  <si>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</si>
  <si>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</si>
  <si>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</si>
  <si>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</si>
  <si>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</si>
  <si>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</si>
  <si>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</si>
  <si>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</si>
  <si>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</si>
  <si>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</si>
  <si>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</si>
  <si>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</si>
  <si>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</si>
  <si>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</si>
  <si>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</si>
  <si>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</si>
  <si>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</si>
  <si>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</si>
  <si>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</si>
  <si>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</si>
  <si>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</si>
  <si>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</si>
  <si>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</si>
  <si>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</si>
  <si>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</si>
  <si>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</si>
  <si>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</si>
  <si>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</si>
  <si>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</si>
  <si>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</si>
  <si>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</si>
  <si>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</si>
  <si>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</si>
  <si>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</si>
  <si>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</si>
  <si>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</si>
  <si>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</si>
  <si>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</si>
  <si>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</si>
  <si>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</si>
  <si>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</si>
  <si>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</si>
  <si>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</si>
  <si>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</si>
  <si>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</si>
  <si>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</si>
  <si>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</si>
  <si>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</si>
  <si>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</si>
  <si>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</si>
  <si>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</si>
  <si>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</si>
  <si>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</si>
  <si>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</si>
  <si>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</si>
  <si>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</si>
  <si>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</si>
  <si>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</si>
  <si>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</si>
  <si>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</si>
  <si>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</si>
  <si>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</si>
  <si>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</si>
  <si>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</si>
  <si>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</si>
  <si>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</si>
  <si>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</si>
  <si>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</si>
  <si>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</si>
  <si>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</si>
  <si>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</si>
  <si>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</si>
  <si>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</si>
  <si>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</si>
  <si>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</si>
  <si>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</si>
  <si>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</si>
  <si>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</si>
  <si>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</si>
  <si>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</si>
  <si>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</si>
  <si>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</si>
  <si>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</si>
  <si>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</si>
  <si>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</si>
  <si>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</si>
  <si>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</si>
  <si>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</si>
  <si>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</si>
  <si>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</si>
  <si>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</si>
  <si>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</si>
  <si>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</si>
  <si>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</si>
  <si>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</si>
  <si>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</si>
  <si>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</si>
  <si>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</si>
  <si>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</si>
  <si>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</si>
  <si>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</si>
  <si>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</si>
  <si>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</si>
  <si>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</si>
  <si>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</si>
  <si>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</si>
  <si>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</si>
  <si>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</si>
  <si>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</si>
  <si>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</si>
  <si>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</si>
  <si>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</si>
  <si>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</si>
  <si>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</si>
  <si>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</si>
  <si>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</si>
  <si>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</si>
  <si>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</si>
  <si>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</si>
  <si>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</si>
  <si>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</si>
  <si>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</si>
  <si>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</si>
  <si>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</si>
  <si>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</si>
  <si>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</si>
  <si>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</si>
  <si>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</si>
  <si>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</si>
  <si>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</si>
  <si>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</si>
  <si>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</si>
  <si>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</si>
  <si>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</si>
  <si>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</si>
  <si>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</si>
  <si>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</si>
  <si>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</si>
  <si>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</si>
  <si>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</si>
  <si>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</si>
  <si>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</si>
  <si>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</si>
  <si>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</si>
  <si>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</si>
  <si>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</si>
  <si>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</si>
  <si>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</si>
  <si>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</si>
  <si>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</si>
  <si>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</si>
  <si>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</si>
  <si>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</si>
  <si>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</si>
  <si>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</si>
  <si>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</si>
  <si>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</si>
  <si>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</si>
  <si>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</si>
  <si>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</si>
  <si>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</si>
  <si>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</si>
  <si>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</si>
  <si>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</si>
  <si>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</si>
  <si>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</si>
  <si>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</si>
  <si>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</si>
  <si>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</si>
  <si>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</si>
  <si>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</si>
  <si>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</si>
  <si>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</si>
  <si>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</si>
  <si>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</si>
  <si>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</si>
  <si>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</si>
  <si>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</si>
  <si>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</si>
  <si>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</si>
  <si>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</si>
  <si>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</si>
  <si>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</si>
  <si>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</si>
  <si>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</si>
  <si>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</si>
  <si>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</si>
  <si>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</si>
  <si>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</si>
  <si>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</si>
  <si>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</si>
  <si>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</si>
  <si>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</si>
  <si>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</si>
  <si>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</si>
  <si>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</si>
  <si>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</si>
  <si>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</si>
  <si>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</si>
  <si>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</si>
  <si>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</si>
  <si>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</si>
  <si>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</si>
  <si>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</si>
  <si>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</si>
  <si>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</si>
  <si>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</si>
  <si>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</si>
  <si>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</si>
  <si>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</si>
  <si>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</si>
  <si>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</si>
  <si>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</si>
  <si>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</si>
  <si>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</si>
  <si>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</si>
  <si>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</si>
  <si>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</si>
  <si>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</si>
  <si>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</si>
  <si>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</si>
  <si>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</si>
  <si>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</si>
  <si>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</si>
  <si>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</si>
  <si>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</si>
  <si>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</si>
  <si>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</si>
  <si>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</si>
  <si>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</si>
  <si>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</si>
  <si>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</si>
  <si>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</si>
  <si>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</si>
  <si>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</si>
  <si>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</si>
  <si>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</si>
  <si>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</si>
  <si>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</si>
  <si>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</si>
  <si>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</si>
  <si>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</si>
  <si>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</si>
  <si>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</si>
  <si>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</si>
  <si>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</si>
  <si>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</si>
  <si>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</si>
  <si>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</si>
  <si>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</si>
  <si>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</si>
  <si>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</si>
  <si>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</si>
  <si>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</si>
  <si>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</si>
  <si>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</si>
  <si>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</si>
  <si>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</si>
  <si>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</si>
  <si>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</si>
  <si>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</si>
  <si>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</si>
  <si>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</si>
  <si>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</si>
  <si>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</si>
  <si>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</si>
  <si>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</si>
  <si>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</si>
  <si>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</si>
  <si>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</si>
  <si>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</si>
  <si>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</si>
  <si>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</si>
  <si>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</si>
  <si>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</si>
  <si>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</si>
  <si>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</si>
  <si>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</si>
  <si>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</si>
  <si>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</si>
  <si>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</si>
  <si>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</si>
  <si>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</si>
  <si>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</si>
  <si>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</si>
  <si>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</si>
  <si>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</si>
  <si>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</si>
  <si>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</si>
  <si>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</si>
  <si>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</si>
  <si>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</si>
  <si>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</si>
  <si>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</si>
  <si>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</si>
  <si>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</si>
  <si>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</si>
  <si>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</si>
  <si>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</si>
  <si>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</si>
  <si>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</si>
  <si>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</si>
  <si>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</si>
  <si>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</si>
  <si>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</si>
  <si>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</si>
  <si>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</si>
  <si>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</si>
  <si>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</si>
  <si>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</si>
  <si>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stanje na dan 30.09.2020</t>
  </si>
  <si>
    <t>u razdoblju 01.01.2020 do 30.09.2020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</si>
</sst>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370" r="I36" connectionId="0">
    <xmlCellPr id="1" uniqueName="P1082399">
      <xmlPr mapId="1" xpath="/TFI-IZD-POD/ISD-GFI-IZD-POD_1000375/P1082399"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5" r="J7" connectionId="0">
    <xmlCellPr id="1" uniqueName="P1078184">
      <xmlPr mapId="1" xpath="/TFI-IZD-POD/IPK-GFI-IZD-POD_1000380/P107818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1" r="J8" connectionId="0">
    <xmlCellPr id="1" uniqueName="P1078192">
      <xmlPr mapId="1" xpath="/TFI-IZD-POD/IPK-GFI-IZD-POD_1000380/P1078192"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7" r="J9" connectionId="0">
    <xmlCellPr id="1" uniqueName="P1078200">
      <xmlPr mapId="1" xpath="/TFI-IZD-POD/IPK-GFI-IZD-POD_1000380/P1078200"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9" r="J10" connectionId="0">
    <xmlCellPr id="1" uniqueName="P1078208">
      <xmlPr mapId="1" xpath="/TFI-IZD-POD/IPK-GFI-IZD-POD_1000380/P1078208"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5" r="J11" connectionId="0">
    <xmlCellPr id="1" uniqueName="P1078226">
      <xmlPr mapId="1" xpath="/TFI-IZD-POD/IPK-GFI-IZD-POD_1000380/P107822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1" r="J12" connectionId="0">
    <xmlCellPr id="1" uniqueName="P1078240">
      <xmlPr mapId="1" xpath="/TFI-IZD-POD/IPK-GFI-IZD-POD_1000380/P1078240"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7" r="J13" connectionId="0">
    <xmlCellPr id="1" uniqueName="P1079430">
      <xmlPr mapId="1" xpath="/TFI-IZD-POD/IPK-GFI-IZD-POD_1000380/P1079430"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3" r="J14" connectionId="0">
    <xmlCellPr id="1" uniqueName="P1079858">
      <xmlPr mapId="1" xpath="/TFI-IZD-POD/IPK-GFI-IZD-POD_1000380/P1079858"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9" r="J15" connectionId="0">
    <xmlCellPr id="1" uniqueName="P1079866">
      <xmlPr mapId="1" xpath="/TFI-IZD-POD/IPK-GFI-IZD-POD_1000380/P1079866"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5" r="J16" connectionId="0">
    <xmlCellPr id="1" uniqueName="P1079874">
      <xmlPr mapId="1" xpath="/TFI-IZD-POD/IPK-GFI-IZD-POD_1000380/P1079874"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1" r="J17" connectionId="0">
    <xmlCellPr id="1" uniqueName="P1079882">
      <xmlPr mapId="1" xpath="/TFI-IZD-POD/IPK-GFI-IZD-POD_1000380/P1079882"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7" r="J18" connectionId="0">
    <xmlCellPr id="1" uniqueName="P1079890">
      <xmlPr mapId="1" xpath="/TFI-IZD-POD/IPK-GFI-IZD-POD_1000380/P107989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3" r="J19" connectionId="0">
    <xmlCellPr id="1" uniqueName="P1079898">
      <xmlPr mapId="1" xpath="/TFI-IZD-POD/IPK-GFI-IZD-POD_1000380/P1079898"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9" r="J20" connectionId="0">
    <xmlCellPr id="1" uniqueName="P1079906">
      <xmlPr mapId="1" xpath="/TFI-IZD-POD/IPK-GFI-IZD-POD_1000380/P1079906"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5" r="J21" connectionId="0">
    <xmlCellPr id="1" uniqueName="P1079914">
      <xmlPr mapId="1" xpath="/TFI-IZD-POD/IPK-GFI-IZD-POD_1000380/P1079914"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1" r="J22" connectionId="0">
    <xmlCellPr id="1" uniqueName="P1079922">
      <xmlPr mapId="1" xpath="/TFI-IZD-POD/IPK-GFI-IZD-POD_1000380/P1079922"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7" r="J23" connectionId="0">
    <xmlCellPr id="1" uniqueName="P1079930">
      <xmlPr mapId="1" xpath="/TFI-IZD-POD/IPK-GFI-IZD-POD_1000380/P1079930"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3" r="J24" connectionId="0">
    <xmlCellPr id="1" uniqueName="P1079938">
      <xmlPr mapId="1" xpath="/TFI-IZD-POD/IPK-GFI-IZD-POD_1000380/P1079938"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9" r="J25" connectionId="0">
    <xmlCellPr id="1" uniqueName="P1079946">
      <xmlPr mapId="1" xpath="/TFI-IZD-POD/IPK-GFI-IZD-POD_1000380/P1079946"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5" r="J26" connectionId="0">
    <xmlCellPr id="1" uniqueName="P1079954">
      <xmlPr mapId="1" xpath="/TFI-IZD-POD/IPK-GFI-IZD-POD_1000380/P1079954"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1" r="J27" connectionId="0">
    <xmlCellPr id="1" uniqueName="P1079962">
      <xmlPr mapId="1" xpath="/TFI-IZD-POD/IPK-GFI-IZD-POD_1000380/P1079962"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7" r="J28" connectionId="0">
    <xmlCellPr id="1" uniqueName="P1079970">
      <xmlPr mapId="1" xpath="/TFI-IZD-POD/IPK-GFI-IZD-POD_1000380/P1079970"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3" r="J29" connectionId="0">
    <xmlCellPr id="1" uniqueName="P1079978">
      <xmlPr mapId="1" xpath="/TFI-IZD-POD/IPK-GFI-IZD-POD_1000380/P1079978"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9" r="J31" connectionId="0">
    <xmlCellPr id="1" uniqueName="P1079986">
      <xmlPr mapId="1" xpath="/TFI-IZD-POD/IPK-GFI-IZD-POD_1000380/P1079986"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5" r="J32" connectionId="0">
    <xmlCellPr id="1" uniqueName="P1079994">
      <xmlPr mapId="1" xpath="/TFI-IZD-POD/IPK-GFI-IZD-POD_1000380/P1079994"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1" r="J33" connectionId="0">
    <xmlCellPr id="1" uniqueName="P1080002">
      <xmlPr mapId="1" xpath="/TFI-IZD-POD/IPK-GFI-IZD-POD_1000380/P1080002"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7" r="J35" connectionId="0">
    <xmlCellPr id="1" uniqueName="P1080010">
      <xmlPr mapId="1" xpath="/TFI-IZD-POD/IPK-GFI-IZD-POD_1000380/P1080010"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3" r="J36" connectionId="0">
    <xmlCellPr id="1" uniqueName="P1080018">
      <xmlPr mapId="1" xpath="/TFI-IZD-POD/IPK-GFI-IZD-POD_1000380/P1080018"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9" r="J37" connectionId="0">
    <xmlCellPr id="1" uniqueName="P1080026">
      <xmlPr mapId="1" xpath="/TFI-IZD-POD/IPK-GFI-IZD-POD_1000380/P1080026"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5" r="J38" connectionId="0">
    <xmlCellPr id="1" uniqueName="P1080034">
      <xmlPr mapId="1" xpath="/TFI-IZD-POD/IPK-GFI-IZD-POD_1000380/P108003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1" r="J39" connectionId="0">
    <xmlCellPr id="1" uniqueName="P1080042">
      <xmlPr mapId="1" xpath="/TFI-IZD-POD/IPK-GFI-IZD-POD_1000380/P1080042"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7" r="J40" connectionId="0">
    <xmlCellPr id="1" uniqueName="P1080050">
      <xmlPr mapId="1" xpath="/TFI-IZD-POD/IPK-GFI-IZD-POD_1000380/P1080050"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3" r="J41" connectionId="0">
    <xmlCellPr id="1" uniqueName="P1080058">
      <xmlPr mapId="1" xpath="/TFI-IZD-POD/IPK-GFI-IZD-POD_1000380/P1080058"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9" r="J42" connectionId="0">
    <xmlCellPr id="1" uniqueName="P1080066">
      <xmlPr mapId="1" xpath="/TFI-IZD-POD/IPK-GFI-IZD-POD_1000380/P1080066"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5" r="J43" connectionId="0">
    <xmlCellPr id="1" uniqueName="P1080074">
      <xmlPr mapId="1" xpath="/TFI-IZD-POD/IPK-GFI-IZD-POD_1000380/P1080074"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1" r="J44" connectionId="0">
    <xmlCellPr id="1" uniqueName="P1080082">
      <xmlPr mapId="1" xpath="/TFI-IZD-POD/IPK-GFI-IZD-POD_1000380/P1080082"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7" r="J45" connectionId="0">
    <xmlCellPr id="1" uniqueName="P1080090">
      <xmlPr mapId="1" xpath="/TFI-IZD-POD/IPK-GFI-IZD-POD_1000380/P1080090"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3" r="J46" connectionId="0">
    <xmlCellPr id="1" uniqueName="P1080098">
      <xmlPr mapId="1" xpath="/TFI-IZD-POD/IPK-GFI-IZD-POD_1000380/P1080098"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9" r="J47" connectionId="0">
    <xmlCellPr id="1" uniqueName="P1080106">
      <xmlPr mapId="1" xpath="/TFI-IZD-POD/IPK-GFI-IZD-POD_1000380/P1080106"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5" r="J48" connectionId="0">
    <xmlCellPr id="1" uniqueName="P1080114">
      <xmlPr mapId="1" xpath="/TFI-IZD-POD/IPK-GFI-IZD-POD_1000380/P1080114"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1" r="J49" connectionId="0">
    <xmlCellPr id="1" uniqueName="P1080122">
      <xmlPr mapId="1" xpath="/TFI-IZD-POD/IPK-GFI-IZD-POD_1000380/P1080122"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9" r="J50" connectionId="0">
    <xmlCellPr id="1" uniqueName="P1080130">
      <xmlPr mapId="1" xpath="/TFI-IZD-POD/IPK-GFI-IZD-POD_1000380/P108013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5" r="J51" connectionId="0">
    <xmlCellPr id="1" uniqueName="P1080138">
      <xmlPr mapId="1" xpath="/TFI-IZD-POD/IPK-GFI-IZD-POD_1000380/P1080138"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1" r="J52" connectionId="0">
    <xmlCellPr id="1" uniqueName="P1080146">
      <xmlPr mapId="1" xpath="/TFI-IZD-POD/IPK-GFI-IZD-POD_1000380/P1080146"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7" r="J53" connectionId="0">
    <xmlCellPr id="1" uniqueName="P1080586">
      <xmlPr mapId="1" xpath="/TFI-IZD-POD/IPK-GFI-IZD-POD_1000380/P1080586"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3" r="J54" connectionId="0">
    <xmlCellPr id="1" uniqueName="P1080694">
      <xmlPr mapId="1" xpath="/TFI-IZD-POD/IPK-GFI-IZD-POD_1000380/P1080694"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9" r="J55" connectionId="0">
    <xmlCellPr id="1" uniqueName="P1080786">
      <xmlPr mapId="1" xpath="/TFI-IZD-POD/IPK-GFI-IZD-POD_1000380/P1080786"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5" r="J56" connectionId="0">
    <xmlCellPr id="1" uniqueName="P1081326">
      <xmlPr mapId="1" xpath="/TFI-IZD-POD/IPK-GFI-IZD-POD_1000380/P1081326"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1" r="J57" connectionId="0">
    <xmlCellPr id="1" uniqueName="P1081502">
      <xmlPr mapId="1" xpath="/TFI-IZD-POD/IPK-GFI-IZD-POD_1000380/P1081502"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7" r="J59" connectionId="0">
    <xmlCellPr id="1" uniqueName="P1081510">
      <xmlPr mapId="1" xpath="/TFI-IZD-POD/IPK-GFI-IZD-POD_1000380/P1081510"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3" r="J60" connectionId="0">
    <xmlCellPr id="1" uniqueName="P1081518">
      <xmlPr mapId="1" xpath="/TFI-IZD-POD/IPK-GFI-IZD-POD_1000380/P1081518"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9" r="J61" connectionId="0">
    <xmlCellPr id="1" uniqueName="P1081526">
      <xmlPr mapId="1" xpath="/TFI-IZD-POD/IPK-GFI-IZD-POD_1000380/P1081526"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707" r="R61" connectionId="0">
    <xmlCellPr id="1" uniqueName="P1082573">
      <xmlPr mapId="1" xpath="/TFI-IZD-POD/IPK-GFI-IZD-POD_1000380/P1082573" xmlDataType="decimal"/>
    </xmlCellPr>
  </singleXmlCell>
  <singleXmlCell id="1706" r="Q61" connectionId="0">
    <xmlCellPr id="1" uniqueName="P1082570">
      <xmlPr mapId="1" xpath="/TFI-IZD-POD/IPK-GFI-IZD-POD_1000380/P1082570" xmlDataType="decimal"/>
    </xmlCellPr>
  </singleXmlCell>
  <singleXmlCell id="1705" r="P61" connectionId="0">
    <xmlCellPr id="1" uniqueName="P1082568">
      <xmlPr mapId="1" xpath="/TFI-IZD-POD/IPK-GFI-IZD-POD_1000380/P1082568" xmlDataType="decimal"/>
    </xmlCellPr>
  </singleXmlCell>
  <singleXmlCell id="1704" r="O61" connectionId="0">
    <xmlCellPr id="1" uniqueName="P1081531">
      <xmlPr mapId="1" xpath="/TFI-IZD-POD/IPK-GFI-IZD-POD_1000380/P1081531" xmlDataType="decimal"/>
    </xmlCellPr>
  </singleXmlCell>
  <singleXmlCell id="1703" r="N61" connectionId="0">
    <xmlCellPr id="1" uniqueName="P1081530">
      <xmlPr mapId="1" xpath="/TFI-IZD-POD/IPK-GFI-IZD-POD_1000380/P1081530" xmlDataType="decimal"/>
    </xmlCellPr>
  </singleXmlCell>
  <singleXmlCell id="1702" r="M61" connectionId="0">
    <xmlCellPr id="1" uniqueName="P1081529">
      <xmlPr mapId="1" xpath="/TFI-IZD-POD/IPK-GFI-IZD-POD_1000380/P1081529" xmlDataType="decimal"/>
    </xmlCellPr>
  </singleXmlCell>
  <singleXmlCell id="1701" r="L61" connectionId="0">
    <xmlCellPr id="1" uniqueName="P1081528">
      <xmlPr mapId="1" xpath="/TFI-IZD-POD/IPK-GFI-IZD-POD_1000380/P1081528" xmlDataType="decimal"/>
    </xmlCellPr>
  </singleXmlCell>
  <singleXmlCell id="1700" r="K61" connectionId="0">
    <xmlCellPr id="1" uniqueName="P1081527">
      <xmlPr mapId="1" xpath="/TFI-IZD-POD/IPK-GFI-IZD-POD_1000380/P1081527" xmlDataType="decimal"/>
    </xmlCellPr>
  </singleXmlCell>
  <singleXmlCell id="1691" r="R60" connectionId="0">
    <xmlCellPr id="1" uniqueName="P1082554">
      <xmlPr mapId="1" xpath="/TFI-IZD-POD/IPK-GFI-IZD-POD_1000380/P1082554" xmlDataType="decimal"/>
    </xmlCellPr>
  </singleXmlCell>
  <singleXmlCell id="1690" r="Q60" connectionId="0">
    <xmlCellPr id="1" uniqueName="P1082552">
      <xmlPr mapId="1" xpath="/TFI-IZD-POD/IPK-GFI-IZD-POD_1000380/P1082552" xmlDataType="decimal"/>
    </xmlCellPr>
  </singleXmlCell>
  <singleXmlCell id="1689" r="P60" connectionId="0">
    <xmlCellPr id="1" uniqueName="P1082550">
      <xmlPr mapId="1" xpath="/TFI-IZD-POD/IPK-GFI-IZD-POD_1000380/P1082550" xmlDataType="decimal"/>
    </xmlCellPr>
  </singleXmlCell>
  <singleXmlCell id="1688" r="O60" connectionId="0">
    <xmlCellPr id="1" uniqueName="P1081523">
      <xmlPr mapId="1" xpath="/TFI-IZD-POD/IPK-GFI-IZD-POD_1000380/P1081523" xmlDataType="decimal"/>
    </xmlCellPr>
  </singleXmlCell>
  <singleXmlCell id="1687" r="N60" connectionId="0">
    <xmlCellPr id="1" uniqueName="P1081522">
      <xmlPr mapId="1" xpath="/TFI-IZD-POD/IPK-GFI-IZD-POD_1000380/P1081522" xmlDataType="decimal"/>
    </xmlCellPr>
  </singleXmlCell>
  <singleXmlCell id="1686" r="M60" connectionId="0">
    <xmlCellPr id="1" uniqueName="P1081521">
      <xmlPr mapId="1" xpath="/TFI-IZD-POD/IPK-GFI-IZD-POD_1000380/P1081521" xmlDataType="decimal"/>
    </xmlCellPr>
  </singleXmlCell>
  <singleXmlCell id="1685" r="L60" connectionId="0">
    <xmlCellPr id="1" uniqueName="P1081520">
      <xmlPr mapId="1" xpath="/TFI-IZD-POD/IPK-GFI-IZD-POD_1000380/P1081520" xmlDataType="decimal"/>
    </xmlCellPr>
  </singleXmlCell>
  <singleXmlCell id="1684" r="K60" connectionId="0">
    <xmlCellPr id="1" uniqueName="P1081519">
      <xmlPr mapId="1" xpath="/TFI-IZD-POD/IPK-GFI-IZD-POD_1000380/P1081519" xmlDataType="decimal"/>
    </xmlCellPr>
  </singleXmlCell>
  <singleXmlCell id="1675" r="R59" connectionId="0">
    <xmlCellPr id="1" uniqueName="P1082528">
      <xmlPr mapId="1" xpath="/TFI-IZD-POD/IPK-GFI-IZD-POD_1000380/P1082528" xmlDataType="decimal"/>
    </xmlCellPr>
  </singleXmlCell>
  <singleXmlCell id="1674" r="Q59" connectionId="0">
    <xmlCellPr id="1" uniqueName="P1082527">
      <xmlPr mapId="1" xpath="/TFI-IZD-POD/IPK-GFI-IZD-POD_1000380/P1082527" xmlDataType="decimal"/>
    </xmlCellPr>
  </singleXmlCell>
  <singleXmlCell id="1673" r="P59" connectionId="0">
    <xmlCellPr id="1" uniqueName="P1082525">
      <xmlPr mapId="1" xpath="/TFI-IZD-POD/IPK-GFI-IZD-POD_1000380/P1082525" xmlDataType="decimal"/>
    </xmlCellPr>
  </singleXmlCell>
  <singleXmlCell id="1672" r="O59" connectionId="0">
    <xmlCellPr id="1" uniqueName="P1081515">
      <xmlPr mapId="1" xpath="/TFI-IZD-POD/IPK-GFI-IZD-POD_1000380/P1081515" xmlDataType="decimal"/>
    </xmlCellPr>
  </singleXmlCell>
  <singleXmlCell id="1671" r="N59" connectionId="0">
    <xmlCellPr id="1" uniqueName="P1081514">
      <xmlPr mapId="1" xpath="/TFI-IZD-POD/IPK-GFI-IZD-POD_1000380/P1081514" xmlDataType="decimal"/>
    </xmlCellPr>
  </singleXmlCell>
  <singleXmlCell id="1670" r="M59" connectionId="0">
    <xmlCellPr id="1" uniqueName="P1081513">
      <xmlPr mapId="1" xpath="/TFI-IZD-POD/IPK-GFI-IZD-POD_1000380/P1081513" xmlDataType="decimal"/>
    </xmlCellPr>
  </singleXmlCell>
  <singleXmlCell id="1669" r="L59" connectionId="0">
    <xmlCellPr id="1" uniqueName="P1081512">
      <xmlPr mapId="1" xpath="/TFI-IZD-POD/IPK-GFI-IZD-POD_1000380/P1081512" xmlDataType="decimal"/>
    </xmlCellPr>
  </singleXmlCell>
  <singleXmlCell id="1668" r="K59" connectionId="0">
    <xmlCellPr id="1" uniqueName="P1081511">
      <xmlPr mapId="1" xpath="/TFI-IZD-POD/IPK-GFI-IZD-POD_1000380/P1081511" xmlDataType="decimal"/>
    </xmlCellPr>
  </singleXmlCell>
  <singleXmlCell id="1659" r="R57" connectionId="0">
    <xmlCellPr id="1" uniqueName="P1082514">
      <xmlPr mapId="1" xpath="/TFI-IZD-POD/IPK-GFI-IZD-POD_1000380/P1082514" xmlDataType="decimal"/>
    </xmlCellPr>
  </singleXmlCell>
  <singleXmlCell id="1658" r="Q57" connectionId="0">
    <xmlCellPr id="1" uniqueName="P1082512">
      <xmlPr mapId="1" xpath="/TFI-IZD-POD/IPK-GFI-IZD-POD_1000380/P1082512" xmlDataType="decimal"/>
    </xmlCellPr>
  </singleXmlCell>
  <singleXmlCell id="1657" r="P57" connectionId="0">
    <xmlCellPr id="1" uniqueName="P1082510">
      <xmlPr mapId="1" xpath="/TFI-IZD-POD/IPK-GFI-IZD-POD_1000380/P1082510" xmlDataType="decimal"/>
    </xmlCellPr>
  </singleXmlCell>
  <singleXmlCell id="1656" r="O57" connectionId="0">
    <xmlCellPr id="1" uniqueName="P1081507">
      <xmlPr mapId="1" xpath="/TFI-IZD-POD/IPK-GFI-IZD-POD_1000380/P1081507" xmlDataType="decimal"/>
    </xmlCellPr>
  </singleXmlCell>
  <singleXmlCell id="1655" r="N57" connectionId="0">
    <xmlCellPr id="1" uniqueName="P1081506">
      <xmlPr mapId="1" xpath="/TFI-IZD-POD/IPK-GFI-IZD-POD_1000380/P1081506" xmlDataType="decimal"/>
    </xmlCellPr>
  </singleXmlCell>
  <singleXmlCell id="1654" r="M57" connectionId="0">
    <xmlCellPr id="1" uniqueName="P1081505">
      <xmlPr mapId="1" xpath="/TFI-IZD-POD/IPK-GFI-IZD-POD_1000380/P1081505" xmlDataType="decimal"/>
    </xmlCellPr>
  </singleXmlCell>
  <singleXmlCell id="1653" r="L57" connectionId="0">
    <xmlCellPr id="1" uniqueName="P1081504">
      <xmlPr mapId="1" xpath="/TFI-IZD-POD/IPK-GFI-IZD-POD_1000380/P1081504" xmlDataType="decimal"/>
    </xmlCellPr>
  </singleXmlCell>
  <singleXmlCell id="1652" r="K57" connectionId="0">
    <xmlCellPr id="1" uniqueName="P1081503">
      <xmlPr mapId="1" xpath="/TFI-IZD-POD/IPK-GFI-IZD-POD_1000380/P1081503" xmlDataType="decimal"/>
    </xmlCellPr>
  </singleXmlCell>
  <singleXmlCell id="1643" r="R56" connectionId="0">
    <xmlCellPr id="1" uniqueName="P1082498">
      <xmlPr mapId="1" xpath="/TFI-IZD-POD/IPK-GFI-IZD-POD_1000380/P1082498" xmlDataType="decimal"/>
    </xmlCellPr>
  </singleXmlCell>
  <singleXmlCell id="1642" r="Q56" connectionId="0">
    <xmlCellPr id="1" uniqueName="P1082497">
      <xmlPr mapId="1" xpath="/TFI-IZD-POD/IPK-GFI-IZD-POD_1000380/P1082497" xmlDataType="decimal"/>
    </xmlCellPr>
  </singleXmlCell>
  <singleXmlCell id="1641" r="P56" connectionId="0">
    <xmlCellPr id="1" uniqueName="P1082493">
      <xmlPr mapId="1" xpath="/TFI-IZD-POD/IPK-GFI-IZD-POD_1000380/P1082493" xmlDataType="decimal"/>
    </xmlCellPr>
  </singleXmlCell>
  <singleXmlCell id="1640" r="O56" connectionId="0">
    <xmlCellPr id="1" uniqueName="P1081415">
      <xmlPr mapId="1" xpath="/TFI-IZD-POD/IPK-GFI-IZD-POD_1000380/P1081415" xmlDataType="decimal"/>
    </xmlCellPr>
  </singleXmlCell>
  <singleXmlCell id="1639" r="N56" connectionId="0">
    <xmlCellPr id="1" uniqueName="P1081414">
      <xmlPr mapId="1" xpath="/TFI-IZD-POD/IPK-GFI-IZD-POD_1000380/P1081414" xmlDataType="decimal"/>
    </xmlCellPr>
  </singleXmlCell>
  <singleXmlCell id="1638" r="M56" connectionId="0">
    <xmlCellPr id="1" uniqueName="P1081413">
      <xmlPr mapId="1" xpath="/TFI-IZD-POD/IPK-GFI-IZD-POD_1000380/P1081413" xmlDataType="decimal"/>
    </xmlCellPr>
  </singleXmlCell>
  <singleXmlCell id="1637" r="L56" connectionId="0">
    <xmlCellPr id="1" uniqueName="P1081328">
      <xmlPr mapId="1" xpath="/TFI-IZD-POD/IPK-GFI-IZD-POD_1000380/P1081328" xmlDataType="decimal"/>
    </xmlCellPr>
  </singleXmlCell>
  <singleXmlCell id="1636" r="K56" connectionId="0">
    <xmlCellPr id="1" uniqueName="P1081327">
      <xmlPr mapId="1" xpath="/TFI-IZD-POD/IPK-GFI-IZD-POD_1000380/P1081327" xmlDataType="decimal"/>
    </xmlCellPr>
  </singleXmlCell>
  <singleXmlCell id="1627" r="R55" connectionId="0">
    <xmlCellPr id="1" uniqueName="P1082482">
      <xmlPr mapId="1" xpath="/TFI-IZD-POD/IPK-GFI-IZD-POD_1000380/P1082482" xmlDataType="decimal"/>
    </xmlCellPr>
  </singleXmlCell>
  <singleXmlCell id="1626" r="Q55" connectionId="0">
    <xmlCellPr id="1" uniqueName="P1082480">
      <xmlPr mapId="1" xpath="/TFI-IZD-POD/IPK-GFI-IZD-POD_1000380/P1082480" xmlDataType="decimal"/>
    </xmlCellPr>
  </singleXmlCell>
  <singleXmlCell id="1625" r="P55" connectionId="0">
    <xmlCellPr id="1" uniqueName="P1082477">
      <xmlPr mapId="1" xpath="/TFI-IZD-POD/IPK-GFI-IZD-POD_1000380/P1082477" xmlDataType="decimal"/>
    </xmlCellPr>
  </singleXmlCell>
  <singleXmlCell id="1624" r="O55" connectionId="0">
    <xmlCellPr id="1" uniqueName="P1081223">
      <xmlPr mapId="1" xpath="/TFI-IZD-POD/IPK-GFI-IZD-POD_1000380/P1081223" xmlDataType="decimal"/>
    </xmlCellPr>
  </singleXmlCell>
  <singleXmlCell id="1623" r="N55" connectionId="0">
    <xmlCellPr id="1" uniqueName="P1081222">
      <xmlPr mapId="1" xpath="/TFI-IZD-POD/IPK-GFI-IZD-POD_1000380/P1081222" xmlDataType="decimal"/>
    </xmlCellPr>
  </singleXmlCell>
  <singleXmlCell id="1622" r="M55" connectionId="0">
    <xmlCellPr id="1" uniqueName="P1081035">
      <xmlPr mapId="1" xpath="/TFI-IZD-POD/IPK-GFI-IZD-POD_1000380/P1081035" xmlDataType="decimal"/>
    </xmlCellPr>
  </singleXmlCell>
  <singleXmlCell id="1621" r="L55" connectionId="0">
    <xmlCellPr id="1" uniqueName="P1081034">
      <xmlPr mapId="1" xpath="/TFI-IZD-POD/IPK-GFI-IZD-POD_1000380/P1081034" xmlDataType="decimal"/>
    </xmlCellPr>
  </singleXmlCell>
  <singleXmlCell id="1620" r="K55" connectionId="0">
    <xmlCellPr id="1" uniqueName="P1081033">
      <xmlPr mapId="1" xpath="/TFI-IZD-POD/IPK-GFI-IZD-POD_1000380/P1081033" xmlDataType="decimal"/>
    </xmlCellPr>
  </singleXmlCell>
  <singleXmlCell id="1611" r="R54" connectionId="0">
    <xmlCellPr id="1" uniqueName="P1082433">
      <xmlPr mapId="1" xpath="/TFI-IZD-POD/IPK-GFI-IZD-POD_1000380/P1082433" xmlDataType="decimal"/>
    </xmlCellPr>
  </singleXmlCell>
  <singleXmlCell id="1610" r="Q54" connectionId="0">
    <xmlCellPr id="1" uniqueName="P1082470">
      <xmlPr mapId="1" xpath="/TFI-IZD-POD/IPK-GFI-IZD-POD_1000380/P1082470" xmlDataType="decimal"/>
    </xmlCellPr>
  </singleXmlCell>
  <singleXmlCell id="1609" r="P54" connectionId="0">
    <xmlCellPr id="1" uniqueName="P1082469">
      <xmlPr mapId="1" xpath="/TFI-IZD-POD/IPK-GFI-IZD-POD_1000380/P1082469" xmlDataType="decimal"/>
    </xmlCellPr>
  </singleXmlCell>
  <singleXmlCell id="1608" r="O54" connectionId="0">
    <xmlCellPr id="1" uniqueName="P1080783">
      <xmlPr mapId="1" xpath="/TFI-IZD-POD/IPK-GFI-IZD-POD_1000380/P1080783" xmlDataType="decimal"/>
    </xmlCellPr>
  </singleXmlCell>
  <singleXmlCell id="1607" r="N54" connectionId="0">
    <xmlCellPr id="1" uniqueName="P1080782">
      <xmlPr mapId="1" xpath="/TFI-IZD-POD/IPK-GFI-IZD-POD_1000380/P1080782" xmlDataType="decimal"/>
    </xmlCellPr>
  </singleXmlCell>
  <singleXmlCell id="1606" r="M54" connectionId="0">
    <xmlCellPr id="1" uniqueName="P1080781">
      <xmlPr mapId="1" xpath="/TFI-IZD-POD/IPK-GFI-IZD-POD_1000380/P1080781" xmlDataType="decimal"/>
    </xmlCellPr>
  </singleXmlCell>
  <singleXmlCell id="1605" r="L54" connectionId="0">
    <xmlCellPr id="1" uniqueName="P1080780">
      <xmlPr mapId="1" xpath="/TFI-IZD-POD/IPK-GFI-IZD-POD_1000380/P1080780" xmlDataType="decimal"/>
    </xmlCellPr>
  </singleXmlCell>
  <singleXmlCell id="1604" r="K54" connectionId="0">
    <xmlCellPr id="1" uniqueName="P1080779">
      <xmlPr mapId="1" xpath="/TFI-IZD-POD/IPK-GFI-IZD-POD_1000380/P1080779" xmlDataType="decimal"/>
    </xmlCellPr>
  </singleXmlCell>
  <singleXmlCell id="1595" r="R53" connectionId="0">
    <xmlCellPr id="1" uniqueName="P1082463">
      <xmlPr mapId="1" xpath="/TFI-IZD-POD/IPK-GFI-IZD-POD_1000380/P1082463" xmlDataType="decimal"/>
    </xmlCellPr>
  </singleXmlCell>
  <singleXmlCell id="1594" r="Q53" connectionId="0">
    <xmlCellPr id="1" uniqueName="P1082430">
      <xmlPr mapId="1" xpath="/TFI-IZD-POD/IPK-GFI-IZD-POD_1000380/P1082430" xmlDataType="decimal"/>
    </xmlCellPr>
  </singleXmlCell>
  <singleXmlCell id="1593" r="P53" connectionId="0">
    <xmlCellPr id="1" uniqueName="P1082462">
      <xmlPr mapId="1" xpath="/TFI-IZD-POD/IPK-GFI-IZD-POD_1000380/P1082462" xmlDataType="decimal"/>
    </xmlCellPr>
  </singleXmlCell>
  <singleXmlCell id="1592" r="O53" connectionId="0">
    <xmlCellPr id="1" uniqueName="P1080591">
      <xmlPr mapId="1" xpath="/TFI-IZD-POD/IPK-GFI-IZD-POD_1000380/P1080591" xmlDataType="decimal"/>
    </xmlCellPr>
  </singleXmlCell>
  <singleXmlCell id="1591" r="N53" connectionId="0">
    <xmlCellPr id="1" uniqueName="P1080590">
      <xmlPr mapId="1" xpath="/TFI-IZD-POD/IPK-GFI-IZD-POD_1000380/P1080590" xmlDataType="decimal"/>
    </xmlCellPr>
  </singleXmlCell>
  <singleXmlCell id="1590" r="M53" connectionId="0">
    <xmlCellPr id="1" uniqueName="P1080589">
      <xmlPr mapId="1" xpath="/TFI-IZD-POD/IPK-GFI-IZD-POD_1000380/P1080589" xmlDataType="decimal"/>
    </xmlCellPr>
  </singleXmlCell>
  <singleXmlCell id="1589" r="L53" connectionId="0">
    <xmlCellPr id="1" uniqueName="P1080588">
      <xmlPr mapId="1" xpath="/TFI-IZD-POD/IPK-GFI-IZD-POD_1000380/P1080588" xmlDataType="decimal"/>
    </xmlCellPr>
  </singleXmlCell>
  <singleXmlCell id="1588" r="K53" connectionId="0">
    <xmlCellPr id="1" uniqueName="P1080587">
      <xmlPr mapId="1" xpath="/TFI-IZD-POD/IPK-GFI-IZD-POD_1000380/P1080587" xmlDataType="decimal"/>
    </xmlCellPr>
  </singleXmlCell>
  <singleXmlCell id="1579" r="R52" connectionId="0">
    <xmlCellPr id="1" uniqueName="P1082450">
      <xmlPr mapId="1" xpath="/TFI-IZD-POD/IPK-GFI-IZD-POD_1000380/P1082450" xmlDataType="decimal"/>
    </xmlCellPr>
  </singleXmlCell>
  <singleXmlCell id="1578" r="Q52" connectionId="0">
    <xmlCellPr id="1" uniqueName="P1082447">
      <xmlPr mapId="1" xpath="/TFI-IZD-POD/IPK-GFI-IZD-POD_1000380/P1082447" xmlDataType="decimal"/>
    </xmlCellPr>
  </singleXmlCell>
  <singleXmlCell id="1577" r="P52" connectionId="0">
    <xmlCellPr id="1" uniqueName="P1082429">
      <xmlPr mapId="1" xpath="/TFI-IZD-POD/IPK-GFI-IZD-POD_1000380/P1082429" xmlDataType="decimal"/>
    </xmlCellPr>
  </singleXmlCell>
  <singleXmlCell id="1576" r="O52" connectionId="0">
    <xmlCellPr id="1" uniqueName="P1080397">
      <xmlPr mapId="1" xpath="/TFI-IZD-POD/IPK-GFI-IZD-POD_1000380/P1080397" xmlDataType="decimal"/>
    </xmlCellPr>
  </singleXmlCell>
  <singleXmlCell id="1575" r="N52" connectionId="0">
    <xmlCellPr id="1" uniqueName="P1080150">
      <xmlPr mapId="1" xpath="/TFI-IZD-POD/IPK-GFI-IZD-POD_1000380/P1080150" xmlDataType="decimal"/>
    </xmlCellPr>
  </singleXmlCell>
  <singleXmlCell id="1574" r="M52" connectionId="0">
    <xmlCellPr id="1" uniqueName="P1080149">
      <xmlPr mapId="1" xpath="/TFI-IZD-POD/IPK-GFI-IZD-POD_1000380/P1080149" xmlDataType="decimal"/>
    </xmlCellPr>
  </singleXmlCell>
  <singleXmlCell id="1573" r="L52" connectionId="0">
    <xmlCellPr id="1" uniqueName="P1080148">
      <xmlPr mapId="1" xpath="/TFI-IZD-POD/IPK-GFI-IZD-POD_1000380/P1080148" xmlDataType="decimal"/>
    </xmlCellPr>
  </singleXmlCell>
  <singleXmlCell id="1572" r="K52" connectionId="0">
    <xmlCellPr id="1" uniqueName="P1080147">
      <xmlPr mapId="1" xpath="/TFI-IZD-POD/IPK-GFI-IZD-POD_1000380/P1080147" xmlDataType="decimal"/>
    </xmlCellPr>
  </singleXmlCell>
  <singleXmlCell id="1563" r="R51" connectionId="0">
    <xmlCellPr id="1" uniqueName="P1082420">
      <xmlPr mapId="1" xpath="/TFI-IZD-POD/IPK-GFI-IZD-POD_1000380/P1082420" xmlDataType="decimal"/>
    </xmlCellPr>
  </singleXmlCell>
  <singleXmlCell id="1562" r="Q51" connectionId="0">
    <xmlCellPr id="1" uniqueName="P1082419">
      <xmlPr mapId="1" xpath="/TFI-IZD-POD/IPK-GFI-IZD-POD_1000380/P1082419" xmlDataType="decimal"/>
    </xmlCellPr>
  </singleXmlCell>
  <singleXmlCell id="1561" r="P51" connectionId="0">
    <xmlCellPr id="1" uniqueName="P1082418">
      <xmlPr mapId="1" xpath="/TFI-IZD-POD/IPK-GFI-IZD-POD_1000380/P1082418" xmlDataType="decimal"/>
    </xmlCellPr>
  </singleXmlCell>
  <singleXmlCell id="1560" r="O51" connectionId="0">
    <xmlCellPr id="1" uniqueName="P1080143">
      <xmlPr mapId="1" xpath="/TFI-IZD-POD/IPK-GFI-IZD-POD_1000380/P1080143" xmlDataType="decimal"/>
    </xmlCellPr>
  </singleXmlCell>
  <singleXmlCell id="1559" r="N51" connectionId="0">
    <xmlCellPr id="1" uniqueName="P1080142">
      <xmlPr mapId="1" xpath="/TFI-IZD-POD/IPK-GFI-IZD-POD_1000380/P1080142" xmlDataType="decimal"/>
    </xmlCellPr>
  </singleXmlCell>
  <singleXmlCell id="1558" r="M51" connectionId="0">
    <xmlCellPr id="1" uniqueName="P1080141">
      <xmlPr mapId="1" xpath="/TFI-IZD-POD/IPK-GFI-IZD-POD_1000380/P1080141" xmlDataType="decimal"/>
    </xmlCellPr>
  </singleXmlCell>
  <singleXmlCell id="1557" r="L51" connectionId="0">
    <xmlCellPr id="1" uniqueName="P1080140">
      <xmlPr mapId="1" xpath="/TFI-IZD-POD/IPK-GFI-IZD-POD_1000380/P1080140" xmlDataType="decimal"/>
    </xmlCellPr>
  </singleXmlCell>
  <singleXmlCell id="1556" r="K51" connectionId="0">
    <xmlCellPr id="1" uniqueName="P1080139">
      <xmlPr mapId="1" xpath="/TFI-IZD-POD/IPK-GFI-IZD-POD_1000380/P1080139" xmlDataType="decimal"/>
    </xmlCellPr>
  </singleXmlCell>
  <singleXmlCell id="1547" r="R50" connectionId="0">
    <xmlCellPr id="1" uniqueName="P1082410">
      <xmlPr mapId="1" xpath="/TFI-IZD-POD/IPK-GFI-IZD-POD_1000380/P1082410" xmlDataType="decimal"/>
    </xmlCellPr>
  </singleXmlCell>
  <singleXmlCell id="1546" r="Q50" connectionId="0">
    <xmlCellPr id="1" uniqueName="P1082408">
      <xmlPr mapId="1" xpath="/TFI-IZD-POD/IPK-GFI-IZD-POD_1000380/P1082408" xmlDataType="decimal"/>
    </xmlCellPr>
  </singleXmlCell>
  <singleXmlCell id="1545" r="P50" connectionId="0">
    <xmlCellPr id="1" uniqueName="P1082406">
      <xmlPr mapId="1" xpath="/TFI-IZD-POD/IPK-GFI-IZD-POD_1000380/P1082406" xmlDataType="decimal"/>
    </xmlCellPr>
  </singleXmlCell>
  <singleXmlCell id="1544" r="O50" connectionId="0">
    <xmlCellPr id="1" uniqueName="P1080135">
      <xmlPr mapId="1" xpath="/TFI-IZD-POD/IPK-GFI-IZD-POD_1000380/P1080135" xmlDataType="decimal"/>
    </xmlCellPr>
  </singleXmlCell>
  <singleXmlCell id="1543" r="N50" connectionId="0">
    <xmlCellPr id="1" uniqueName="P1080134">
      <xmlPr mapId="1" xpath="/TFI-IZD-POD/IPK-GFI-IZD-POD_1000380/P1080134" xmlDataType="decimal"/>
    </xmlCellPr>
  </singleXmlCell>
  <singleXmlCell id="1542" r="M50" connectionId="0">
    <xmlCellPr id="1" uniqueName="P1080133">
      <xmlPr mapId="1" xpath="/TFI-IZD-POD/IPK-GFI-IZD-POD_1000380/P1080133" xmlDataType="decimal"/>
    </xmlCellPr>
  </singleXmlCell>
  <singleXmlCell id="1541" r="L50" connectionId="0">
    <xmlCellPr id="1" uniqueName="P1080132">
      <xmlPr mapId="1" xpath="/TFI-IZD-POD/IPK-GFI-IZD-POD_1000380/P1080132" xmlDataType="decimal"/>
    </xmlCellPr>
  </singleXmlCell>
  <singleXmlCell id="1540" r="K50" connectionId="0">
    <xmlCellPr id="1" uniqueName="P1080131">
      <xmlPr mapId="1" xpath="/TFI-IZD-POD/IPK-GFI-IZD-POD_1000380/P1080131" xmlDataType="decimal"/>
    </xmlCellPr>
  </singleXmlCell>
  <singleXmlCell id="1499" r="R49" connectionId="0">
    <xmlCellPr id="1" uniqueName="P1082394">
      <xmlPr mapId="1" xpath="/TFI-IZD-POD/IPK-GFI-IZD-POD_1000380/P1082394" xmlDataType="decimal"/>
    </xmlCellPr>
  </singleXmlCell>
  <singleXmlCell id="1498" r="Q49" connectionId="0">
    <xmlCellPr id="1" uniqueName="P1082392">
      <xmlPr mapId="1" xpath="/TFI-IZD-POD/IPK-GFI-IZD-POD_1000380/P1082392" xmlDataType="decimal"/>
    </xmlCellPr>
  </singleXmlCell>
  <singleXmlCell id="1497" r="P49" connectionId="0">
    <xmlCellPr id="1" uniqueName="P1082390">
      <xmlPr mapId="1" xpath="/TFI-IZD-POD/IPK-GFI-IZD-POD_1000380/P1082390" xmlDataType="decimal"/>
    </xmlCellPr>
  </singleXmlCell>
  <singleXmlCell id="1496" r="O49" connectionId="0">
    <xmlCellPr id="1" uniqueName="P1080127">
      <xmlPr mapId="1" xpath="/TFI-IZD-POD/IPK-GFI-IZD-POD_1000380/P1080127" xmlDataType="decimal"/>
    </xmlCellPr>
  </singleXmlCell>
  <singleXmlCell id="1495" r="N49" connectionId="0">
    <xmlCellPr id="1" uniqueName="P1080126">
      <xmlPr mapId="1" xpath="/TFI-IZD-POD/IPK-GFI-IZD-POD_1000380/P1080126" xmlDataType="decimal"/>
    </xmlCellPr>
  </singleXmlCell>
  <singleXmlCell id="1494" r="M49" connectionId="0">
    <xmlCellPr id="1" uniqueName="P1080125">
      <xmlPr mapId="1" xpath="/TFI-IZD-POD/IPK-GFI-IZD-POD_1000380/P1080125" xmlDataType="decimal"/>
    </xmlCellPr>
  </singleXmlCell>
  <singleXmlCell id="1493" r="L49" connectionId="0">
    <xmlCellPr id="1" uniqueName="P1080124">
      <xmlPr mapId="1" xpath="/TFI-IZD-POD/IPK-GFI-IZD-POD_1000380/P1080124" xmlDataType="decimal"/>
    </xmlCellPr>
  </singleXmlCell>
  <singleXmlCell id="1492" r="K49" connectionId="0">
    <xmlCellPr id="1" uniqueName="P1080123">
      <xmlPr mapId="1" xpath="/TFI-IZD-POD/IPK-GFI-IZD-POD_1000380/P1080123" xmlDataType="decimal"/>
    </xmlCellPr>
  </singleXmlCell>
  <singleXmlCell id="1483" r="R48" connectionId="0">
    <xmlCellPr id="1" uniqueName="P1082378">
      <xmlPr mapId="1" xpath="/TFI-IZD-POD/IPK-GFI-IZD-POD_1000380/P1082378" xmlDataType="decimal"/>
    </xmlCellPr>
  </singleXmlCell>
  <singleXmlCell id="1482" r="Q48" connectionId="0">
    <xmlCellPr id="1" uniqueName="P1082376">
      <xmlPr mapId="1" xpath="/TFI-IZD-POD/IPK-GFI-IZD-POD_1000380/P1082376" xmlDataType="decimal"/>
    </xmlCellPr>
  </singleXmlCell>
  <singleXmlCell id="1481" r="P48" connectionId="0">
    <xmlCellPr id="1" uniqueName="P1082374">
      <xmlPr mapId="1" xpath="/TFI-IZD-POD/IPK-GFI-IZD-POD_1000380/P1082374" xmlDataType="decimal"/>
    </xmlCellPr>
  </singleXmlCell>
  <singleXmlCell id="1480" r="O48" connectionId="0">
    <xmlCellPr id="1" uniqueName="P1080119">
      <xmlPr mapId="1" xpath="/TFI-IZD-POD/IPK-GFI-IZD-POD_1000380/P1080119" xmlDataType="decimal"/>
    </xmlCellPr>
  </singleXmlCell>
  <singleXmlCell id="1479" r="N48" connectionId="0">
    <xmlCellPr id="1" uniqueName="P1080118">
      <xmlPr mapId="1" xpath="/TFI-IZD-POD/IPK-GFI-IZD-POD_1000380/P1080118" xmlDataType="decimal"/>
    </xmlCellPr>
  </singleXmlCell>
  <singleXmlCell id="1478" r="M48" connectionId="0">
    <xmlCellPr id="1" uniqueName="P1080117">
      <xmlPr mapId="1" xpath="/TFI-IZD-POD/IPK-GFI-IZD-POD_1000380/P1080117" xmlDataType="decimal"/>
    </xmlCellPr>
  </singleXmlCell>
  <singleXmlCell id="1477" r="L48" connectionId="0">
    <xmlCellPr id="1" uniqueName="P1080116">
      <xmlPr mapId="1" xpath="/TFI-IZD-POD/IPK-GFI-IZD-POD_1000380/P1080116" xmlDataType="decimal"/>
    </xmlCellPr>
  </singleXmlCell>
  <singleXmlCell id="1476" r="K48" connectionId="0">
    <xmlCellPr id="1" uniqueName="P1080115">
      <xmlPr mapId="1" xpath="/TFI-IZD-POD/IPK-GFI-IZD-POD_1000380/P1080115" xmlDataType="decimal"/>
    </xmlCellPr>
  </singleXmlCell>
  <singleXmlCell id="1467" r="R47" connectionId="0">
    <xmlCellPr id="1" uniqueName="P1082367">
      <xmlPr mapId="1" xpath="/TFI-IZD-POD/IPK-GFI-IZD-POD_1000380/P1082367" xmlDataType="decimal"/>
    </xmlCellPr>
  </singleXmlCell>
  <singleXmlCell id="1466" r="Q47" connectionId="0">
    <xmlCellPr id="1" uniqueName="P1082366">
      <xmlPr mapId="1" xpath="/TFI-IZD-POD/IPK-GFI-IZD-POD_1000380/P1082366" xmlDataType="decimal"/>
    </xmlCellPr>
  </singleXmlCell>
  <singleXmlCell id="1465" r="P47" connectionId="0">
    <xmlCellPr id="1" uniqueName="P1082365">
      <xmlPr mapId="1" xpath="/TFI-IZD-POD/IPK-GFI-IZD-POD_1000380/P1082365" xmlDataType="decimal"/>
    </xmlCellPr>
  </singleXmlCell>
  <singleXmlCell id="1464" r="O47" connectionId="0">
    <xmlCellPr id="1" uniqueName="P1080111">
      <xmlPr mapId="1" xpath="/TFI-IZD-POD/IPK-GFI-IZD-POD_1000380/P1080111" xmlDataType="decimal"/>
    </xmlCellPr>
  </singleXmlCell>
  <singleXmlCell id="1463" r="N47" connectionId="0">
    <xmlCellPr id="1" uniqueName="P1080110">
      <xmlPr mapId="1" xpath="/TFI-IZD-POD/IPK-GFI-IZD-POD_1000380/P1080110" xmlDataType="decimal"/>
    </xmlCellPr>
  </singleXmlCell>
  <singleXmlCell id="1462" r="M47" connectionId="0">
    <xmlCellPr id="1" uniqueName="P1080109">
      <xmlPr mapId="1" xpath="/TFI-IZD-POD/IPK-GFI-IZD-POD_1000380/P1080109" xmlDataType="decimal"/>
    </xmlCellPr>
  </singleXmlCell>
  <singleXmlCell id="1461" r="L47" connectionId="0">
    <xmlCellPr id="1" uniqueName="P1080108">
      <xmlPr mapId="1" xpath="/TFI-IZD-POD/IPK-GFI-IZD-POD_1000380/P1080108" xmlDataType="decimal"/>
    </xmlCellPr>
  </singleXmlCell>
  <singleXmlCell id="1460" r="K47" connectionId="0">
    <xmlCellPr id="1" uniqueName="P1080107">
      <xmlPr mapId="1" xpath="/TFI-IZD-POD/IPK-GFI-IZD-POD_1000380/P1080107" xmlDataType="decimal"/>
    </xmlCellPr>
  </singleXmlCell>
  <singleXmlCell id="1451" r="R46" connectionId="0">
    <xmlCellPr id="1" uniqueName="P1082306">
      <xmlPr mapId="1" xpath="/TFI-IZD-POD/IPK-GFI-IZD-POD_1000380/P1082306" xmlDataType="decimal"/>
    </xmlCellPr>
  </singleXmlCell>
  <singleXmlCell id="1450" r="Q46" connectionId="0">
    <xmlCellPr id="1" uniqueName="P1082356">
      <xmlPr mapId="1" xpath="/TFI-IZD-POD/IPK-GFI-IZD-POD_1000380/P1082356" xmlDataType="decimal"/>
    </xmlCellPr>
  </singleXmlCell>
  <singleXmlCell id="1449" r="P46" connectionId="0">
    <xmlCellPr id="1" uniqueName="P1082354">
      <xmlPr mapId="1" xpath="/TFI-IZD-POD/IPK-GFI-IZD-POD_1000380/P1082354" xmlDataType="decimal"/>
    </xmlCellPr>
  </singleXmlCell>
  <singleXmlCell id="1448" r="O46" connectionId="0">
    <xmlCellPr id="1" uniqueName="P1080103">
      <xmlPr mapId="1" xpath="/TFI-IZD-POD/IPK-GFI-IZD-POD_1000380/P1080103" xmlDataType="decimal"/>
    </xmlCellPr>
  </singleXmlCell>
  <singleXmlCell id="1447" r="N46" connectionId="0">
    <xmlCellPr id="1" uniqueName="P1080102">
      <xmlPr mapId="1" xpath="/TFI-IZD-POD/IPK-GFI-IZD-POD_1000380/P1080102" xmlDataType="decimal"/>
    </xmlCellPr>
  </singleXmlCell>
  <singleXmlCell id="1446" r="M46" connectionId="0">
    <xmlCellPr id="1" uniqueName="P1080101">
      <xmlPr mapId="1" xpath="/TFI-IZD-POD/IPK-GFI-IZD-POD_1000380/P1080101" xmlDataType="decimal"/>
    </xmlCellPr>
  </singleXmlCell>
  <singleXmlCell id="1445" r="L46" connectionId="0">
    <xmlCellPr id="1" uniqueName="P1080100">
      <xmlPr mapId="1" xpath="/TFI-IZD-POD/IPK-GFI-IZD-POD_1000380/P1080100" xmlDataType="decimal"/>
    </xmlCellPr>
  </singleXmlCell>
  <singleXmlCell id="1444" r="K46" connectionId="0">
    <xmlCellPr id="1" uniqueName="P1080099">
      <xmlPr mapId="1" xpath="/TFI-IZD-POD/IPK-GFI-IZD-POD_1000380/P1080099" xmlDataType="decimal"/>
    </xmlCellPr>
  </singleXmlCell>
  <singleXmlCell id="1435" r="R45" connectionId="0">
    <xmlCellPr id="1" uniqueName="P1082341">
      <xmlPr mapId="1" xpath="/TFI-IZD-POD/IPK-GFI-IZD-POD_1000380/P1082341" xmlDataType="decimal"/>
    </xmlCellPr>
  </singleXmlCell>
  <singleXmlCell id="1434" r="Q45" connectionId="0">
    <xmlCellPr id="1" uniqueName="P1082304">
      <xmlPr mapId="1" xpath="/TFI-IZD-POD/IPK-GFI-IZD-POD_1000380/P1082304" xmlDataType="decimal"/>
    </xmlCellPr>
  </singleXmlCell>
  <singleXmlCell id="1433" r="P45" connectionId="0">
    <xmlCellPr id="1" uniqueName="P1082338">
      <xmlPr mapId="1" xpath="/TFI-IZD-POD/IPK-GFI-IZD-POD_1000380/P1082338" xmlDataType="decimal"/>
    </xmlCellPr>
  </singleXmlCell>
  <singleXmlCell id="1432" r="O45" connectionId="0">
    <xmlCellPr id="1" uniqueName="P1080095">
      <xmlPr mapId="1" xpath="/TFI-IZD-POD/IPK-GFI-IZD-POD_1000380/P1080095" xmlDataType="decimal"/>
    </xmlCellPr>
  </singleXmlCell>
  <singleXmlCell id="1431" r="N45" connectionId="0">
    <xmlCellPr id="1" uniqueName="P1080094">
      <xmlPr mapId="1" xpath="/TFI-IZD-POD/IPK-GFI-IZD-POD_1000380/P1080094" xmlDataType="decimal"/>
    </xmlCellPr>
  </singleXmlCell>
  <singleXmlCell id="1430" r="M45" connectionId="0">
    <xmlCellPr id="1" uniqueName="P1080093">
      <xmlPr mapId="1" xpath="/TFI-IZD-POD/IPK-GFI-IZD-POD_1000380/P1080093" xmlDataType="decimal"/>
    </xmlCellPr>
  </singleXmlCell>
  <singleXmlCell id="1429" r="L45" connectionId="0">
    <xmlCellPr id="1" uniqueName="P1080092">
      <xmlPr mapId="1" xpath="/TFI-IZD-POD/IPK-GFI-IZD-POD_1000380/P1080092" xmlDataType="decimal"/>
    </xmlCellPr>
  </singleXmlCell>
  <singleXmlCell id="1428" r="K45" connectionId="0">
    <xmlCellPr id="1" uniqueName="P1080091">
      <xmlPr mapId="1" xpath="/TFI-IZD-POD/IPK-GFI-IZD-POD_1000380/P1080091" xmlDataType="decimal"/>
    </xmlCellPr>
  </singleXmlCell>
  <singleXmlCell id="1419" r="R44" connectionId="0">
    <xmlCellPr id="1" uniqueName="P1082323">
      <xmlPr mapId="1" xpath="/TFI-IZD-POD/IPK-GFI-IZD-POD_1000380/P1082323" xmlDataType="decimal"/>
    </xmlCellPr>
  </singleXmlCell>
  <singleXmlCell id="1418" r="Q44" connectionId="0">
    <xmlCellPr id="1" uniqueName="P1082322">
      <xmlPr mapId="1" xpath="/TFI-IZD-POD/IPK-GFI-IZD-POD_1000380/P1082322" xmlDataType="decimal"/>
    </xmlCellPr>
  </singleXmlCell>
  <singleXmlCell id="1417" r="P44" connectionId="0">
    <xmlCellPr id="1" uniqueName="P1082301">
      <xmlPr mapId="1" xpath="/TFI-IZD-POD/IPK-GFI-IZD-POD_1000380/P1082301" xmlDataType="decimal"/>
    </xmlCellPr>
  </singleXmlCell>
  <singleXmlCell id="1416" r="O44" connectionId="0">
    <xmlCellPr id="1" uniqueName="P1080087">
      <xmlPr mapId="1" xpath="/TFI-IZD-POD/IPK-GFI-IZD-POD_1000380/P1080087" xmlDataType="decimal"/>
    </xmlCellPr>
  </singleXmlCell>
  <singleXmlCell id="1415" r="N44" connectionId="0">
    <xmlCellPr id="1" uniqueName="P1080086">
      <xmlPr mapId="1" xpath="/TFI-IZD-POD/IPK-GFI-IZD-POD_1000380/P1080086" xmlDataType="decimal"/>
    </xmlCellPr>
  </singleXmlCell>
  <singleXmlCell id="1414" r="M44" connectionId="0">
    <xmlCellPr id="1" uniqueName="P1080085">
      <xmlPr mapId="1" xpath="/TFI-IZD-POD/IPK-GFI-IZD-POD_1000380/P1080085" xmlDataType="decimal"/>
    </xmlCellPr>
  </singleXmlCell>
  <singleXmlCell id="1413" r="L44" connectionId="0">
    <xmlCellPr id="1" uniqueName="P1080084">
      <xmlPr mapId="1" xpath="/TFI-IZD-POD/IPK-GFI-IZD-POD_1000380/P1080084" xmlDataType="decimal"/>
    </xmlCellPr>
  </singleXmlCell>
  <singleXmlCell id="1412" r="K44" connectionId="0">
    <xmlCellPr id="1" uniqueName="P1080083">
      <xmlPr mapId="1" xpath="/TFI-IZD-POD/IPK-GFI-IZD-POD_1000380/P1080083" xmlDataType="decimal"/>
    </xmlCellPr>
  </singleXmlCell>
  <singleXmlCell id="1403" r="R43" connectionId="0">
    <xmlCellPr id="1" uniqueName="P1082290">
      <xmlPr mapId="1" xpath="/TFI-IZD-POD/IPK-GFI-IZD-POD_1000380/P1082290" xmlDataType="decimal"/>
    </xmlCellPr>
  </singleXmlCell>
  <singleXmlCell id="1402" r="Q43" connectionId="0">
    <xmlCellPr id="1" uniqueName="P1082289">
      <xmlPr mapId="1" xpath="/TFI-IZD-POD/IPK-GFI-IZD-POD_1000380/P1082289" xmlDataType="decimal"/>
    </xmlCellPr>
  </singleXmlCell>
  <singleXmlCell id="1401" r="P43" connectionId="0">
    <xmlCellPr id="1" uniqueName="P1082288">
      <xmlPr mapId="1" xpath="/TFI-IZD-POD/IPK-GFI-IZD-POD_1000380/P1082288" xmlDataType="decimal"/>
    </xmlCellPr>
  </singleXmlCell>
  <singleXmlCell id="1400" r="O43" connectionId="0">
    <xmlCellPr id="1" uniqueName="P1080079">
      <xmlPr mapId="1" xpath="/TFI-IZD-POD/IPK-GFI-IZD-POD_1000380/P1080079" xmlDataType="decimal"/>
    </xmlCellPr>
  </singleXmlCell>
  <singleXmlCell id="1399" r="N43" connectionId="0">
    <xmlCellPr id="1" uniqueName="P1080078">
      <xmlPr mapId="1" xpath="/TFI-IZD-POD/IPK-GFI-IZD-POD_1000380/P1080078" xmlDataType="decimal"/>
    </xmlCellPr>
  </singleXmlCell>
  <singleXmlCell id="1398" r="M43" connectionId="0">
    <xmlCellPr id="1" uniqueName="P1080077">
      <xmlPr mapId="1" xpath="/TFI-IZD-POD/IPK-GFI-IZD-POD_1000380/P1080077" xmlDataType="decimal"/>
    </xmlCellPr>
  </singleXmlCell>
  <singleXmlCell id="1397" r="L43" connectionId="0">
    <xmlCellPr id="1" uniqueName="P1080076">
      <xmlPr mapId="1" xpath="/TFI-IZD-POD/IPK-GFI-IZD-POD_1000380/P1080076" xmlDataType="decimal"/>
    </xmlCellPr>
  </singleXmlCell>
  <singleXmlCell id="1396" r="K43" connectionId="0">
    <xmlCellPr id="1" uniqueName="P1080075">
      <xmlPr mapId="1" xpath="/TFI-IZD-POD/IPK-GFI-IZD-POD_1000380/P1080075" xmlDataType="decimal"/>
    </xmlCellPr>
  </singleXmlCell>
  <singleXmlCell id="1387" r="R42" connectionId="0">
    <xmlCellPr id="1" uniqueName="P1082280">
      <xmlPr mapId="1" xpath="/TFI-IZD-POD/IPK-GFI-IZD-POD_1000380/P1082280" xmlDataType="decimal"/>
    </xmlCellPr>
  </singleXmlCell>
  <singleXmlCell id="1386" r="Q42" connectionId="0">
    <xmlCellPr id="1" uniqueName="P1082279">
      <xmlPr mapId="1" xpath="/TFI-IZD-POD/IPK-GFI-IZD-POD_1000380/P1082279" xmlDataType="decimal"/>
    </xmlCellPr>
  </singleXmlCell>
  <singleXmlCell id="1385" r="P42" connectionId="0">
    <xmlCellPr id="1" uniqueName="P1082278">
      <xmlPr mapId="1" xpath="/TFI-IZD-POD/IPK-GFI-IZD-POD_1000380/P1082278" xmlDataType="decimal"/>
    </xmlCellPr>
  </singleXmlCell>
  <singleXmlCell id="1384" r="O42" connectionId="0">
    <xmlCellPr id="1" uniqueName="P1080071">
      <xmlPr mapId="1" xpath="/TFI-IZD-POD/IPK-GFI-IZD-POD_1000380/P1080071" xmlDataType="decimal"/>
    </xmlCellPr>
  </singleXmlCell>
  <singleXmlCell id="1383" r="N42" connectionId="0">
    <xmlCellPr id="1" uniqueName="P1080070">
      <xmlPr mapId="1" xpath="/TFI-IZD-POD/IPK-GFI-IZD-POD_1000380/P1080070" xmlDataType="decimal"/>
    </xmlCellPr>
  </singleXmlCell>
  <singleXmlCell id="1382" r="M42" connectionId="0">
    <xmlCellPr id="1" uniqueName="P1080069">
      <xmlPr mapId="1" xpath="/TFI-IZD-POD/IPK-GFI-IZD-POD_1000380/P1080069" xmlDataType="decimal"/>
    </xmlCellPr>
  </singleXmlCell>
  <singleXmlCell id="1381" r="L42" connectionId="0">
    <xmlCellPr id="1" uniqueName="P1080068">
      <xmlPr mapId="1" xpath="/TFI-IZD-POD/IPK-GFI-IZD-POD_1000380/P1080068" xmlDataType="decimal"/>
    </xmlCellPr>
  </singleXmlCell>
  <singleXmlCell id="1380" r="K42" connectionId="0">
    <xmlCellPr id="1" uniqueName="P1080067">
      <xmlPr mapId="1" xpath="/TFI-IZD-POD/IPK-GFI-IZD-POD_1000380/P1080067" xmlDataType="decimal"/>
    </xmlCellPr>
  </singleXmlCell>
  <singleXmlCell id="1371" r="R41" connectionId="0">
    <xmlCellPr id="1" uniqueName="P1082239">
      <xmlPr mapId="1" xpath="/TFI-IZD-POD/IPK-GFI-IZD-POD_1000380/P1082239" xmlDataType="decimal"/>
    </xmlCellPr>
  </singleXmlCell>
  <singleXmlCell id="1370" r="Q41" connectionId="0">
    <xmlCellPr id="1" uniqueName="P1082270">
      <xmlPr mapId="1" xpath="/TFI-IZD-POD/IPK-GFI-IZD-POD_1000380/P1082270" xmlDataType="decimal"/>
    </xmlCellPr>
  </singleXmlCell>
  <singleXmlCell id="1369" r="P41" connectionId="0">
    <xmlCellPr id="1" uniqueName="P1082269">
      <xmlPr mapId="1" xpath="/TFI-IZD-POD/IPK-GFI-IZD-POD_1000380/P1082269" xmlDataType="decimal"/>
    </xmlCellPr>
  </singleXmlCell>
  <singleXmlCell id="1368" r="O41" connectionId="0">
    <xmlCellPr id="1" uniqueName="P1080063">
      <xmlPr mapId="1" xpath="/TFI-IZD-POD/IPK-GFI-IZD-POD_1000380/P1080063" xmlDataType="decimal"/>
    </xmlCellPr>
  </singleXmlCell>
  <singleXmlCell id="1367" r="N41" connectionId="0">
    <xmlCellPr id="1" uniqueName="P1080062">
      <xmlPr mapId="1" xpath="/TFI-IZD-POD/IPK-GFI-IZD-POD_1000380/P1080062" xmlDataType="decimal"/>
    </xmlCellPr>
  </singleXmlCell>
  <singleXmlCell id="1366" r="M41" connectionId="0">
    <xmlCellPr id="1" uniqueName="P1080061">
      <xmlPr mapId="1" xpath="/TFI-IZD-POD/IPK-GFI-IZD-POD_1000380/P1080061" xmlDataType="decimal"/>
    </xmlCellPr>
  </singleXmlCell>
  <singleXmlCell id="1365" r="L41" connectionId="0">
    <xmlCellPr id="1" uniqueName="P1080060">
      <xmlPr mapId="1" xpath="/TFI-IZD-POD/IPK-GFI-IZD-POD_1000380/P1080060" xmlDataType="decimal"/>
    </xmlCellPr>
  </singleXmlCell>
  <singleXmlCell id="1364" r="K41" connectionId="0">
    <xmlCellPr id="1" uniqueName="P1080059">
      <xmlPr mapId="1" xpath="/TFI-IZD-POD/IPK-GFI-IZD-POD_1000380/P1080059" xmlDataType="decimal"/>
    </xmlCellPr>
  </singleXmlCell>
  <singleXmlCell id="1355" r="R40" connectionId="0">
    <xmlCellPr id="1" uniqueName="P1082261">
      <xmlPr mapId="1" xpath="/TFI-IZD-POD/IPK-GFI-IZD-POD_1000380/P1082261" xmlDataType="decimal"/>
    </xmlCellPr>
  </singleXmlCell>
  <singleXmlCell id="1354" r="Q40" connectionId="0">
    <xmlCellPr id="1" uniqueName="P1082237">
      <xmlPr mapId="1" xpath="/TFI-IZD-POD/IPK-GFI-IZD-POD_1000380/P1082237" xmlDataType="decimal"/>
    </xmlCellPr>
  </singleXmlCell>
  <singleXmlCell id="1353" r="P40" connectionId="0">
    <xmlCellPr id="1" uniqueName="P1082260">
      <xmlPr mapId="1" xpath="/TFI-IZD-POD/IPK-GFI-IZD-POD_1000380/P1082260" xmlDataType="decimal"/>
    </xmlCellPr>
  </singleXmlCell>
  <singleXmlCell id="1352" r="O40" connectionId="0">
    <xmlCellPr id="1" uniqueName="P1080055">
      <xmlPr mapId="1" xpath="/TFI-IZD-POD/IPK-GFI-IZD-POD_1000380/P1080055" xmlDataType="decimal"/>
    </xmlCellPr>
  </singleXmlCell>
  <singleXmlCell id="1351" r="N40" connectionId="0">
    <xmlCellPr id="1" uniqueName="P1080054">
      <xmlPr mapId="1" xpath="/TFI-IZD-POD/IPK-GFI-IZD-POD_1000380/P1080054" xmlDataType="decimal"/>
    </xmlCellPr>
  </singleXmlCell>
  <singleXmlCell id="1350" r="M40" connectionId="0">
    <xmlCellPr id="1" uniqueName="P1080053">
      <xmlPr mapId="1" xpath="/TFI-IZD-POD/IPK-GFI-IZD-POD_1000380/P1080053" xmlDataType="decimal"/>
    </xmlCellPr>
  </singleXmlCell>
  <singleXmlCell id="1349" r="L40" connectionId="0">
    <xmlCellPr id="1" uniqueName="P1080052">
      <xmlPr mapId="1" xpath="/TFI-IZD-POD/IPK-GFI-IZD-POD_1000380/P1080052" xmlDataType="decimal"/>
    </xmlCellPr>
  </singleXmlCell>
  <singleXmlCell id="1348" r="K40" connectionId="0">
    <xmlCellPr id="1" uniqueName="P1080051">
      <xmlPr mapId="1" xpath="/TFI-IZD-POD/IPK-GFI-IZD-POD_1000380/P1080051" xmlDataType="decimal"/>
    </xmlCellPr>
  </singleXmlCell>
  <singleXmlCell id="1339" r="R39" connectionId="0">
    <xmlCellPr id="1" uniqueName="P1082250">
      <xmlPr mapId="1" xpath="/TFI-IZD-POD/IPK-GFI-IZD-POD_1000380/P1082250" xmlDataType="decimal"/>
    </xmlCellPr>
  </singleXmlCell>
  <singleXmlCell id="1338" r="Q39" connectionId="0">
    <xmlCellPr id="1" uniqueName="P1082248">
      <xmlPr mapId="1" xpath="/TFI-IZD-POD/IPK-GFI-IZD-POD_1000380/P1082248" xmlDataType="decimal"/>
    </xmlCellPr>
  </singleXmlCell>
  <singleXmlCell id="1337" r="P39" connectionId="0">
    <xmlCellPr id="1" uniqueName="P1082236">
      <xmlPr mapId="1" xpath="/TFI-IZD-POD/IPK-GFI-IZD-POD_1000380/P1082236" xmlDataType="decimal"/>
    </xmlCellPr>
  </singleXmlCell>
  <singleXmlCell id="1336" r="O39" connectionId="0">
    <xmlCellPr id="1" uniqueName="P1080047">
      <xmlPr mapId="1" xpath="/TFI-IZD-POD/IPK-GFI-IZD-POD_1000380/P1080047" xmlDataType="decimal"/>
    </xmlCellPr>
  </singleXmlCell>
  <singleXmlCell id="1335" r="N39" connectionId="0">
    <xmlCellPr id="1" uniqueName="P1080046">
      <xmlPr mapId="1" xpath="/TFI-IZD-POD/IPK-GFI-IZD-POD_1000380/P1080046" xmlDataType="decimal"/>
    </xmlCellPr>
  </singleXmlCell>
  <singleXmlCell id="1334" r="M39" connectionId="0">
    <xmlCellPr id="1" uniqueName="P1080045">
      <xmlPr mapId="1" xpath="/TFI-IZD-POD/IPK-GFI-IZD-POD_1000380/P1080045" xmlDataType="decimal"/>
    </xmlCellPr>
  </singleXmlCell>
  <singleXmlCell id="1333" r="L39" connectionId="0">
    <xmlCellPr id="1" uniqueName="P1080044">
      <xmlPr mapId="1" xpath="/TFI-IZD-POD/IPK-GFI-IZD-POD_1000380/P1080044" xmlDataType="decimal"/>
    </xmlCellPr>
  </singleXmlCell>
  <singleXmlCell id="1332" r="K39" connectionId="0">
    <xmlCellPr id="1" uniqueName="P1080043">
      <xmlPr mapId="1" xpath="/TFI-IZD-POD/IPK-GFI-IZD-POD_1000380/P1080043" xmlDataType="decimal"/>
    </xmlCellPr>
  </singleXmlCell>
  <singleXmlCell id="1323" r="R38" connectionId="0">
    <xmlCellPr id="1" uniqueName="P1082224">
      <xmlPr mapId="1" xpath="/TFI-IZD-POD/IPK-GFI-IZD-POD_1000380/P1082224" xmlDataType="decimal"/>
    </xmlCellPr>
  </singleXmlCell>
  <singleXmlCell id="1322" r="Q38" connectionId="0">
    <xmlCellPr id="1" uniqueName="P1082222">
      <xmlPr mapId="1" xpath="/TFI-IZD-POD/IPK-GFI-IZD-POD_1000380/P1082222" xmlDataType="decimal"/>
    </xmlCellPr>
  </singleXmlCell>
  <singleXmlCell id="1321" r="P38" connectionId="0">
    <xmlCellPr id="1" uniqueName="P1082220">
      <xmlPr mapId="1" xpath="/TFI-IZD-POD/IPK-GFI-IZD-POD_1000380/P1082220" xmlDataType="decimal"/>
    </xmlCellPr>
  </singleXmlCell>
  <singleXmlCell id="1320" r="O38" connectionId="0">
    <xmlCellPr id="1" uniqueName="P1080039">
      <xmlPr mapId="1" xpath="/TFI-IZD-POD/IPK-GFI-IZD-POD_1000380/P1080039" xmlDataType="decimal"/>
    </xmlCellPr>
  </singleXmlCell>
  <singleXmlCell id="1319" r="N38" connectionId="0">
    <xmlCellPr id="1" uniqueName="P1080038">
      <xmlPr mapId="1" xpath="/TFI-IZD-POD/IPK-GFI-IZD-POD_1000380/P1080038" xmlDataType="decimal"/>
    </xmlCellPr>
  </singleXmlCell>
  <singleXmlCell id="1318" r="M38" connectionId="0">
    <xmlCellPr id="1" uniqueName="P1080037">
      <xmlPr mapId="1" xpath="/TFI-IZD-POD/IPK-GFI-IZD-POD_1000380/P1080037" xmlDataType="decimal"/>
    </xmlCellPr>
  </singleXmlCell>
  <singleXmlCell id="1317" r="L38" connectionId="0">
    <xmlCellPr id="1" uniqueName="P1080036">
      <xmlPr mapId="1" xpath="/TFI-IZD-POD/IPK-GFI-IZD-POD_1000380/P1080036" xmlDataType="decimal"/>
    </xmlCellPr>
  </singleXmlCell>
  <singleXmlCell id="1316" r="K38" connectionId="0">
    <xmlCellPr id="1" uniqueName="P1080035">
      <xmlPr mapId="1" xpath="/TFI-IZD-POD/IPK-GFI-IZD-POD_1000380/P1080035" xmlDataType="decimal"/>
    </xmlCellPr>
  </singleXmlCell>
  <singleXmlCell id="1307" r="R37" connectionId="0">
    <xmlCellPr id="1" uniqueName="P1082212">
      <xmlPr mapId="1" xpath="/TFI-IZD-POD/IPK-GFI-IZD-POD_1000380/P1082212" xmlDataType="decimal"/>
    </xmlCellPr>
  </singleXmlCell>
  <singleXmlCell id="1306" r="Q37" connectionId="0">
    <xmlCellPr id="1" uniqueName="P1082211">
      <xmlPr mapId="1" xpath="/TFI-IZD-POD/IPK-GFI-IZD-POD_1000380/P1082211" xmlDataType="decimal"/>
    </xmlCellPr>
  </singleXmlCell>
  <singleXmlCell id="1305" r="P37" connectionId="0">
    <xmlCellPr id="1" uniqueName="P1082210">
      <xmlPr mapId="1" xpath="/TFI-IZD-POD/IPK-GFI-IZD-POD_1000380/P1082210" xmlDataType="decimal"/>
    </xmlCellPr>
  </singleXmlCell>
  <singleXmlCell id="1304" r="O37" connectionId="0">
    <xmlCellPr id="1" uniqueName="P1080031">
      <xmlPr mapId="1" xpath="/TFI-IZD-POD/IPK-GFI-IZD-POD_1000380/P1080031" xmlDataType="decimal"/>
    </xmlCellPr>
  </singleXmlCell>
  <singleXmlCell id="1303" r="N37" connectionId="0">
    <xmlCellPr id="1" uniqueName="P1080030">
      <xmlPr mapId="1" xpath="/TFI-IZD-POD/IPK-GFI-IZD-POD_1000380/P1080030" xmlDataType="decimal"/>
    </xmlCellPr>
  </singleXmlCell>
  <singleXmlCell id="1302" r="M37" connectionId="0">
    <xmlCellPr id="1" uniqueName="P1080029">
      <xmlPr mapId="1" xpath="/TFI-IZD-POD/IPK-GFI-IZD-POD_1000380/P1080029" xmlDataType="decimal"/>
    </xmlCellPr>
  </singleXmlCell>
  <singleXmlCell id="1301" r="L37" connectionId="0">
    <xmlCellPr id="1" uniqueName="P1080028">
      <xmlPr mapId="1" xpath="/TFI-IZD-POD/IPK-GFI-IZD-POD_1000380/P1080028" xmlDataType="decimal"/>
    </xmlCellPr>
  </singleXmlCell>
  <singleXmlCell id="1300" r="K37" connectionId="0">
    <xmlCellPr id="1" uniqueName="P1080027">
      <xmlPr mapId="1" xpath="/TFI-IZD-POD/IPK-GFI-IZD-POD_1000380/P1080027" xmlDataType="decimal"/>
    </xmlCellPr>
  </singleXmlCell>
  <singleXmlCell id="1291" r="R36" connectionId="0">
    <xmlCellPr id="1" uniqueName="P1082204">
      <xmlPr mapId="1" xpath="/TFI-IZD-POD/IPK-GFI-IZD-POD_1000380/P1082204" xmlDataType="decimal"/>
    </xmlCellPr>
  </singleXmlCell>
  <singleXmlCell id="1290" r="Q36" connectionId="0">
    <xmlCellPr id="1" uniqueName="P1082203">
      <xmlPr mapId="1" xpath="/TFI-IZD-POD/IPK-GFI-IZD-POD_1000380/P1082203" xmlDataType="decimal"/>
    </xmlCellPr>
  </singleXmlCell>
  <singleXmlCell id="1289" r="P36" connectionId="0">
    <xmlCellPr id="1" uniqueName="P1082202">
      <xmlPr mapId="1" xpath="/TFI-IZD-POD/IPK-GFI-IZD-POD_1000380/P1082202" xmlDataType="decimal"/>
    </xmlCellPr>
  </singleXmlCell>
  <singleXmlCell id="1288" r="O36" connectionId="0">
    <xmlCellPr id="1" uniqueName="P1080023">
      <xmlPr mapId="1" xpath="/TFI-IZD-POD/IPK-GFI-IZD-POD_1000380/P1080023" xmlDataType="decimal"/>
    </xmlCellPr>
  </singleXmlCell>
  <singleXmlCell id="1287" r="N36" connectionId="0">
    <xmlCellPr id="1" uniqueName="P1080022">
      <xmlPr mapId="1" xpath="/TFI-IZD-POD/IPK-GFI-IZD-POD_1000380/P1080022" xmlDataType="decimal"/>
    </xmlCellPr>
  </singleXmlCell>
  <singleXmlCell id="1286" r="M36" connectionId="0">
    <xmlCellPr id="1" uniqueName="P1080021">
      <xmlPr mapId="1" xpath="/TFI-IZD-POD/IPK-GFI-IZD-POD_1000380/P1080021" xmlDataType="decimal"/>
    </xmlCellPr>
  </singleXmlCell>
  <singleXmlCell id="1285" r="L36" connectionId="0">
    <xmlCellPr id="1" uniqueName="P1080020">
      <xmlPr mapId="1" xpath="/TFI-IZD-POD/IPK-GFI-IZD-POD_1000380/P1080020" xmlDataType="decimal"/>
    </xmlCellPr>
  </singleXmlCell>
  <singleXmlCell id="1284" r="K36" connectionId="0">
    <xmlCellPr id="1" uniqueName="P1080019">
      <xmlPr mapId="1" xpath="/TFI-IZD-POD/IPK-GFI-IZD-POD_1000380/P1080019" xmlDataType="decimal"/>
    </xmlCellPr>
  </singleXmlCell>
  <singleXmlCell id="1275" r="R35" connectionId="0">
    <xmlCellPr id="1" uniqueName="P1082196">
      <xmlPr mapId="1" xpath="/TFI-IZD-POD/IPK-GFI-IZD-POD_1000380/P1082196" xmlDataType="decimal"/>
    </xmlCellPr>
  </singleXmlCell>
  <singleXmlCell id="1274" r="Q35" connectionId="0">
    <xmlCellPr id="1" uniqueName="P1082195">
      <xmlPr mapId="1" xpath="/TFI-IZD-POD/IPK-GFI-IZD-POD_1000380/P1082195" xmlDataType="decimal"/>
    </xmlCellPr>
  </singleXmlCell>
  <singleXmlCell id="1273" r="P35" connectionId="0">
    <xmlCellPr id="1" uniqueName="P1082194">
      <xmlPr mapId="1" xpath="/TFI-IZD-POD/IPK-GFI-IZD-POD_1000380/P1082194" xmlDataType="decimal"/>
    </xmlCellPr>
  </singleXmlCell>
  <singleXmlCell id="1272" r="O35" connectionId="0">
    <xmlCellPr id="1" uniqueName="P1080015">
      <xmlPr mapId="1" xpath="/TFI-IZD-POD/IPK-GFI-IZD-POD_1000380/P1080015" xmlDataType="decimal"/>
    </xmlCellPr>
  </singleXmlCell>
  <singleXmlCell id="1271" r="N35" connectionId="0">
    <xmlCellPr id="1" uniqueName="P1080014">
      <xmlPr mapId="1" xpath="/TFI-IZD-POD/IPK-GFI-IZD-POD_1000380/P1080014" xmlDataType="decimal"/>
    </xmlCellPr>
  </singleXmlCell>
  <singleXmlCell id="1270" r="M35" connectionId="0">
    <xmlCellPr id="1" uniqueName="P1080013">
      <xmlPr mapId="1" xpath="/TFI-IZD-POD/IPK-GFI-IZD-POD_1000380/P1080013" xmlDataType="decimal"/>
    </xmlCellPr>
  </singleXmlCell>
  <singleXmlCell id="1269" r="L35" connectionId="0">
    <xmlCellPr id="1" uniqueName="P1080012">
      <xmlPr mapId="1" xpath="/TFI-IZD-POD/IPK-GFI-IZD-POD_1000380/P1080012" xmlDataType="decimal"/>
    </xmlCellPr>
  </singleXmlCell>
  <singleXmlCell id="1268" r="K35" connectionId="0">
    <xmlCellPr id="1" uniqueName="P1080011">
      <xmlPr mapId="1" xpath="/TFI-IZD-POD/IPK-GFI-IZD-POD_1000380/P1080011" xmlDataType="decimal"/>
    </xmlCellPr>
  </singleXmlCell>
  <singleXmlCell id="1259" r="R33" connectionId="0">
    <xmlCellPr id="1" uniqueName="P1082188">
      <xmlPr mapId="1" xpath="/TFI-IZD-POD/IPK-GFI-IZD-POD_1000380/P1082188" xmlDataType="decimal"/>
    </xmlCellPr>
  </singleXmlCell>
  <singleXmlCell id="1258" r="Q33" connectionId="0">
    <xmlCellPr id="1" uniqueName="P1082187">
      <xmlPr mapId="1" xpath="/TFI-IZD-POD/IPK-GFI-IZD-POD_1000380/P1082187" xmlDataType="decimal"/>
    </xmlCellPr>
  </singleXmlCell>
  <singleXmlCell id="1257" r="P33" connectionId="0">
    <xmlCellPr id="1" uniqueName="P1082186">
      <xmlPr mapId="1" xpath="/TFI-IZD-POD/IPK-GFI-IZD-POD_1000380/P1082186" xmlDataType="decimal"/>
    </xmlCellPr>
  </singleXmlCell>
  <singleXmlCell id="1256" r="O33" connectionId="0">
    <xmlCellPr id="1" uniqueName="P1080007">
      <xmlPr mapId="1" xpath="/TFI-IZD-POD/IPK-GFI-IZD-POD_1000380/P1080007" xmlDataType="decimal"/>
    </xmlCellPr>
  </singleXmlCell>
  <singleXmlCell id="1255" r="N33" connectionId="0">
    <xmlCellPr id="1" uniqueName="P1080006">
      <xmlPr mapId="1" xpath="/TFI-IZD-POD/IPK-GFI-IZD-POD_1000380/P1080006" xmlDataType="decimal"/>
    </xmlCellPr>
  </singleXmlCell>
  <singleXmlCell id="1254" r="M33" connectionId="0">
    <xmlCellPr id="1" uniqueName="P1080005">
      <xmlPr mapId="1" xpath="/TFI-IZD-POD/IPK-GFI-IZD-POD_1000380/P1080005" xmlDataType="decimal"/>
    </xmlCellPr>
  </singleXmlCell>
  <singleXmlCell id="1253" r="L33" connectionId="0">
    <xmlCellPr id="1" uniqueName="P1080004">
      <xmlPr mapId="1" xpath="/TFI-IZD-POD/IPK-GFI-IZD-POD_1000380/P1080004" xmlDataType="decimal"/>
    </xmlCellPr>
  </singleXmlCell>
  <singleXmlCell id="1252" r="K33" connectionId="0">
    <xmlCellPr id="1" uniqueName="P1080003">
      <xmlPr mapId="1" xpath="/TFI-IZD-POD/IPK-GFI-IZD-POD_1000380/P1080003" xmlDataType="decimal"/>
    </xmlCellPr>
  </singleXmlCell>
  <singleXmlCell id="1243" r="R32" connectionId="0">
    <xmlCellPr id="1" uniqueName="P1082180">
      <xmlPr mapId="1" xpath="/TFI-IZD-POD/IPK-GFI-IZD-POD_1000380/P1082180" xmlDataType="decimal"/>
    </xmlCellPr>
  </singleXmlCell>
  <singleXmlCell id="1242" r="Q32" connectionId="0">
    <xmlCellPr id="1" uniqueName="P1082179">
      <xmlPr mapId="1" xpath="/TFI-IZD-POD/IPK-GFI-IZD-POD_1000380/P1082179" xmlDataType="decimal"/>
    </xmlCellPr>
  </singleXmlCell>
  <singleXmlCell id="1241" r="P32" connectionId="0">
    <xmlCellPr id="1" uniqueName="P1082178">
      <xmlPr mapId="1" xpath="/TFI-IZD-POD/IPK-GFI-IZD-POD_1000380/P1082178" xmlDataType="decimal"/>
    </xmlCellPr>
  </singleXmlCell>
  <singleXmlCell id="1240" r="O32" connectionId="0">
    <xmlCellPr id="1" uniqueName="P1079999">
      <xmlPr mapId="1" xpath="/TFI-IZD-POD/IPK-GFI-IZD-POD_1000380/P1079999" xmlDataType="decimal"/>
    </xmlCellPr>
  </singleXmlCell>
  <singleXmlCell id="1239" r="N32" connectionId="0">
    <xmlCellPr id="1" uniqueName="P1079998">
      <xmlPr mapId="1" xpath="/TFI-IZD-POD/IPK-GFI-IZD-POD_1000380/P1079998" xmlDataType="decimal"/>
    </xmlCellPr>
  </singleXmlCell>
  <singleXmlCell id="1238" r="M32" connectionId="0">
    <xmlCellPr id="1" uniqueName="P1079997">
      <xmlPr mapId="1" xpath="/TFI-IZD-POD/IPK-GFI-IZD-POD_1000380/P1079997" xmlDataType="decimal"/>
    </xmlCellPr>
  </singleXmlCell>
  <singleXmlCell id="1237" r="L32" connectionId="0">
    <xmlCellPr id="1" uniqueName="P1079996">
      <xmlPr mapId="1" xpath="/TFI-IZD-POD/IPK-GFI-IZD-POD_1000380/P1079996" xmlDataType="decimal"/>
    </xmlCellPr>
  </singleXmlCell>
  <singleXmlCell id="1236" r="K32" connectionId="0">
    <xmlCellPr id="1" uniqueName="P1079995">
      <xmlPr mapId="1" xpath="/TFI-IZD-POD/IPK-GFI-IZD-POD_1000380/P1079995" xmlDataType="decimal"/>
    </xmlCellPr>
  </singleXmlCell>
  <singleXmlCell id="1227" r="R31" connectionId="0">
    <xmlCellPr id="1" uniqueName="P1082172">
      <xmlPr mapId="1" xpath="/TFI-IZD-POD/IPK-GFI-IZD-POD_1000380/P1082172" xmlDataType="decimal"/>
    </xmlCellPr>
  </singleXmlCell>
  <singleXmlCell id="1226" r="Q31" connectionId="0">
    <xmlCellPr id="1" uniqueName="P1082171">
      <xmlPr mapId="1" xpath="/TFI-IZD-POD/IPK-GFI-IZD-POD_1000380/P1082171" xmlDataType="decimal"/>
    </xmlCellPr>
  </singleXmlCell>
  <singleXmlCell id="1225" r="P31" connectionId="0">
    <xmlCellPr id="1" uniqueName="P1082170">
      <xmlPr mapId="1" xpath="/TFI-IZD-POD/IPK-GFI-IZD-POD_1000380/P1082170" xmlDataType="decimal"/>
    </xmlCellPr>
  </singleXmlCell>
  <singleXmlCell id="1224" r="O31" connectionId="0">
    <xmlCellPr id="1" uniqueName="P1079991">
      <xmlPr mapId="1" xpath="/TFI-IZD-POD/IPK-GFI-IZD-POD_1000380/P1079991" xmlDataType="decimal"/>
    </xmlCellPr>
  </singleXmlCell>
  <singleXmlCell id="1223" r="N31" connectionId="0">
    <xmlCellPr id="1" uniqueName="P1079990">
      <xmlPr mapId="1" xpath="/TFI-IZD-POD/IPK-GFI-IZD-POD_1000380/P1079990" xmlDataType="decimal"/>
    </xmlCellPr>
  </singleXmlCell>
  <singleXmlCell id="1222" r="M31" connectionId="0">
    <xmlCellPr id="1" uniqueName="P1079989">
      <xmlPr mapId="1" xpath="/TFI-IZD-POD/IPK-GFI-IZD-POD_1000380/P1079989" xmlDataType="decimal"/>
    </xmlCellPr>
  </singleXmlCell>
  <singleXmlCell id="1221" r="L31" connectionId="0">
    <xmlCellPr id="1" uniqueName="P1079988">
      <xmlPr mapId="1" xpath="/TFI-IZD-POD/IPK-GFI-IZD-POD_1000380/P1079988" xmlDataType="decimal"/>
    </xmlCellPr>
  </singleXmlCell>
  <singleXmlCell id="1220" r="K31" connectionId="0">
    <xmlCellPr id="1" uniqueName="P1079987">
      <xmlPr mapId="1" xpath="/TFI-IZD-POD/IPK-GFI-IZD-POD_1000380/P1079987" xmlDataType="decimal"/>
    </xmlCellPr>
  </singleXmlCell>
  <singleXmlCell id="1211" r="R29" connectionId="0">
    <xmlCellPr id="1" uniqueName="P1082164">
      <xmlPr mapId="1" xpath="/TFI-IZD-POD/IPK-GFI-IZD-POD_1000380/P1082164" xmlDataType="decimal"/>
    </xmlCellPr>
  </singleXmlCell>
  <singleXmlCell id="1210" r="Q29" connectionId="0">
    <xmlCellPr id="1" uniqueName="P1082163">
      <xmlPr mapId="1" xpath="/TFI-IZD-POD/IPK-GFI-IZD-POD_1000380/P1082163" xmlDataType="decimal"/>
    </xmlCellPr>
  </singleXmlCell>
  <singleXmlCell id="1209" r="P29" connectionId="0">
    <xmlCellPr id="1" uniqueName="P1082162">
      <xmlPr mapId="1" xpath="/TFI-IZD-POD/IPK-GFI-IZD-POD_1000380/P1082162" xmlDataType="decimal"/>
    </xmlCellPr>
  </singleXmlCell>
  <singleXmlCell id="1208" r="O29" connectionId="0">
    <xmlCellPr id="1" uniqueName="P1079983">
      <xmlPr mapId="1" xpath="/TFI-IZD-POD/IPK-GFI-IZD-POD_1000380/P1079983" xmlDataType="decimal"/>
    </xmlCellPr>
  </singleXmlCell>
  <singleXmlCell id="1207" r="N29" connectionId="0">
    <xmlCellPr id="1" uniqueName="P1079982">
      <xmlPr mapId="1" xpath="/TFI-IZD-POD/IPK-GFI-IZD-POD_1000380/P1079982" xmlDataType="decimal"/>
    </xmlCellPr>
  </singleXmlCell>
  <singleXmlCell id="1206" r="M29" connectionId="0">
    <xmlCellPr id="1" uniqueName="P1079981">
      <xmlPr mapId="1" xpath="/TFI-IZD-POD/IPK-GFI-IZD-POD_1000380/P1079981" xmlDataType="decimal"/>
    </xmlCellPr>
  </singleXmlCell>
  <singleXmlCell id="1205" r="L29" connectionId="0">
    <xmlCellPr id="1" uniqueName="P1079980">
      <xmlPr mapId="1" xpath="/TFI-IZD-POD/IPK-GFI-IZD-POD_1000380/P1079980" xmlDataType="decimal"/>
    </xmlCellPr>
  </singleXmlCell>
  <singleXmlCell id="1204" r="K29" connectionId="0">
    <xmlCellPr id="1" uniqueName="P1079979">
      <xmlPr mapId="1" xpath="/TFI-IZD-POD/IPK-GFI-IZD-POD_1000380/P1079979" xmlDataType="decimal"/>
    </xmlCellPr>
  </singleXmlCell>
  <singleXmlCell id="1195" r="R28" connectionId="0">
    <xmlCellPr id="1" uniqueName="P1082156">
      <xmlPr mapId="1" xpath="/TFI-IZD-POD/IPK-GFI-IZD-POD_1000380/P1082156" xmlDataType="decimal"/>
    </xmlCellPr>
  </singleXmlCell>
  <singleXmlCell id="1194" r="Q28" connectionId="0">
    <xmlCellPr id="1" uniqueName="P1082155">
      <xmlPr mapId="1" xpath="/TFI-IZD-POD/IPK-GFI-IZD-POD_1000380/P1082155" xmlDataType="decimal"/>
    </xmlCellPr>
  </singleXmlCell>
  <singleXmlCell id="1193" r="P28" connectionId="0">
    <xmlCellPr id="1" uniqueName="P1082153">
      <xmlPr mapId="1" xpath="/TFI-IZD-POD/IPK-GFI-IZD-POD_1000380/P1082153" xmlDataType="decimal"/>
    </xmlCellPr>
  </singleXmlCell>
  <singleXmlCell id="1192" r="O28" connectionId="0">
    <xmlCellPr id="1" uniqueName="P1079975">
      <xmlPr mapId="1" xpath="/TFI-IZD-POD/IPK-GFI-IZD-POD_1000380/P1079975" xmlDataType="decimal"/>
    </xmlCellPr>
  </singleXmlCell>
  <singleXmlCell id="1191" r="N28" connectionId="0">
    <xmlCellPr id="1" uniqueName="P1079974">
      <xmlPr mapId="1" xpath="/TFI-IZD-POD/IPK-GFI-IZD-POD_1000380/P1079974" xmlDataType="decimal"/>
    </xmlCellPr>
  </singleXmlCell>
  <singleXmlCell id="1190" r="M28" connectionId="0">
    <xmlCellPr id="1" uniqueName="P1079973">
      <xmlPr mapId="1" xpath="/TFI-IZD-POD/IPK-GFI-IZD-POD_1000380/P1079973" xmlDataType="decimal"/>
    </xmlCellPr>
  </singleXmlCell>
  <singleXmlCell id="1189" r="L28" connectionId="0">
    <xmlCellPr id="1" uniqueName="P1079972">
      <xmlPr mapId="1" xpath="/TFI-IZD-POD/IPK-GFI-IZD-POD_1000380/P1079972" xmlDataType="decimal"/>
    </xmlCellPr>
  </singleXmlCell>
  <singleXmlCell id="1188" r="K28" connectionId="0">
    <xmlCellPr id="1" uniqueName="P1079971">
      <xmlPr mapId="1" xpath="/TFI-IZD-POD/IPK-GFI-IZD-POD_1000380/P1079971" xmlDataType="decimal"/>
    </xmlCellPr>
  </singleXmlCell>
  <singleXmlCell id="1179" r="R27" connectionId="0">
    <xmlCellPr id="1" uniqueName="P1082147">
      <xmlPr mapId="1" xpath="/TFI-IZD-POD/IPK-GFI-IZD-POD_1000380/P1082147" xmlDataType="decimal"/>
    </xmlCellPr>
  </singleXmlCell>
  <singleXmlCell id="1178" r="Q27" connectionId="0">
    <xmlCellPr id="1" uniqueName="P1082139">
      <xmlPr mapId="1" xpath="/TFI-IZD-POD/IPK-GFI-IZD-POD_1000380/P1082139" xmlDataType="decimal"/>
    </xmlCellPr>
  </singleXmlCell>
  <singleXmlCell id="1177" r="P27" connectionId="0">
    <xmlCellPr id="1" uniqueName="P1082136">
      <xmlPr mapId="1" xpath="/TFI-IZD-POD/IPK-GFI-IZD-POD_1000380/P1082136" xmlDataType="decimal"/>
    </xmlCellPr>
  </singleXmlCell>
  <singleXmlCell id="1176" r="O27" connectionId="0">
    <xmlCellPr id="1" uniqueName="P1079967">
      <xmlPr mapId="1" xpath="/TFI-IZD-POD/IPK-GFI-IZD-POD_1000380/P1079967" xmlDataType="decimal"/>
    </xmlCellPr>
  </singleXmlCell>
  <singleXmlCell id="1175" r="N27" connectionId="0">
    <xmlCellPr id="1" uniqueName="P1079966">
      <xmlPr mapId="1" xpath="/TFI-IZD-POD/IPK-GFI-IZD-POD_1000380/P1079966" xmlDataType="decimal"/>
    </xmlCellPr>
  </singleXmlCell>
  <singleXmlCell id="1174" r="M27" connectionId="0">
    <xmlCellPr id="1" uniqueName="P1079965">
      <xmlPr mapId="1" xpath="/TFI-IZD-POD/IPK-GFI-IZD-POD_1000380/P1079965" xmlDataType="decimal"/>
    </xmlCellPr>
  </singleXmlCell>
  <singleXmlCell id="1173" r="L27" connectionId="0">
    <xmlCellPr id="1" uniqueName="P1079964">
      <xmlPr mapId="1" xpath="/TFI-IZD-POD/IPK-GFI-IZD-POD_1000380/P1079964" xmlDataType="decimal"/>
    </xmlCellPr>
  </singleXmlCell>
  <singleXmlCell id="1172" r="K27" connectionId="0">
    <xmlCellPr id="1" uniqueName="P1079963">
      <xmlPr mapId="1" xpath="/TFI-IZD-POD/IPK-GFI-IZD-POD_1000380/P1079963" xmlDataType="decimal"/>
    </xmlCellPr>
  </singleXmlCell>
  <singleXmlCell id="1163" r="R26" connectionId="0">
    <xmlCellPr id="1" uniqueName="P1082115">
      <xmlPr mapId="1" xpath="/TFI-IZD-POD/IPK-GFI-IZD-POD_1000380/P1082115" xmlDataType="decimal"/>
    </xmlCellPr>
  </singleXmlCell>
  <singleXmlCell id="1162" r="Q26" connectionId="0">
    <xmlCellPr id="1" uniqueName="P1082112">
      <xmlPr mapId="1" xpath="/TFI-IZD-POD/IPK-GFI-IZD-POD_1000380/P1082112" xmlDataType="decimal"/>
    </xmlCellPr>
  </singleXmlCell>
  <singleXmlCell id="1161" r="P26" connectionId="0">
    <xmlCellPr id="1" uniqueName="P1082110">
      <xmlPr mapId="1" xpath="/TFI-IZD-POD/IPK-GFI-IZD-POD_1000380/P1082110" xmlDataType="decimal"/>
    </xmlCellPr>
  </singleXmlCell>
  <singleXmlCell id="1160" r="O26" connectionId="0">
    <xmlCellPr id="1" uniqueName="P1079959">
      <xmlPr mapId="1" xpath="/TFI-IZD-POD/IPK-GFI-IZD-POD_1000380/P1079959" xmlDataType="decimal"/>
    </xmlCellPr>
  </singleXmlCell>
  <singleXmlCell id="1159" r="N26" connectionId="0">
    <xmlCellPr id="1" uniqueName="P1079958">
      <xmlPr mapId="1" xpath="/TFI-IZD-POD/IPK-GFI-IZD-POD_1000380/P1079958" xmlDataType="decimal"/>
    </xmlCellPr>
  </singleXmlCell>
  <singleXmlCell id="1158" r="M26" connectionId="0">
    <xmlCellPr id="1" uniqueName="P1079957">
      <xmlPr mapId="1" xpath="/TFI-IZD-POD/IPK-GFI-IZD-POD_1000380/P1079957" xmlDataType="decimal"/>
    </xmlCellPr>
  </singleXmlCell>
  <singleXmlCell id="1157" r="L26" connectionId="0">
    <xmlCellPr id="1" uniqueName="P1079956">
      <xmlPr mapId="1" xpath="/TFI-IZD-POD/IPK-GFI-IZD-POD_1000380/P1079956" xmlDataType="decimal"/>
    </xmlCellPr>
  </singleXmlCell>
  <singleXmlCell id="1156" r="K26" connectionId="0">
    <xmlCellPr id="1" uniqueName="P1079955">
      <xmlPr mapId="1" xpath="/TFI-IZD-POD/IPK-GFI-IZD-POD_1000380/P1079955" xmlDataType="decimal"/>
    </xmlCellPr>
  </singleXmlCell>
  <singleXmlCell id="1147" r="R25" connectionId="0">
    <xmlCellPr id="1" uniqueName="P1082100">
      <xmlPr mapId="1" xpath="/TFI-IZD-POD/IPK-GFI-IZD-POD_1000380/P1082100" xmlDataType="decimal"/>
    </xmlCellPr>
  </singleXmlCell>
  <singleXmlCell id="1146" r="Q25" connectionId="0">
    <xmlCellPr id="1" uniqueName="P1082098">
      <xmlPr mapId="1" xpath="/TFI-IZD-POD/IPK-GFI-IZD-POD_1000380/P1082098" xmlDataType="decimal"/>
    </xmlCellPr>
  </singleXmlCell>
  <singleXmlCell id="1145" r="P25" connectionId="0">
    <xmlCellPr id="1" uniqueName="P1082096">
      <xmlPr mapId="1" xpath="/TFI-IZD-POD/IPK-GFI-IZD-POD_1000380/P1082096" xmlDataType="decimal"/>
    </xmlCellPr>
  </singleXmlCell>
  <singleXmlCell id="1144" r="O25" connectionId="0">
    <xmlCellPr id="1" uniqueName="P1079951">
      <xmlPr mapId="1" xpath="/TFI-IZD-POD/IPK-GFI-IZD-POD_1000380/P1079951" xmlDataType="decimal"/>
    </xmlCellPr>
  </singleXmlCell>
  <singleXmlCell id="1143" r="N25" connectionId="0">
    <xmlCellPr id="1" uniqueName="P1079950">
      <xmlPr mapId="1" xpath="/TFI-IZD-POD/IPK-GFI-IZD-POD_1000380/P1079950" xmlDataType="decimal"/>
    </xmlCellPr>
  </singleXmlCell>
  <singleXmlCell id="1142" r="M25" connectionId="0">
    <xmlCellPr id="1" uniqueName="P1079949">
      <xmlPr mapId="1" xpath="/TFI-IZD-POD/IPK-GFI-IZD-POD_1000380/P1079949" xmlDataType="decimal"/>
    </xmlCellPr>
  </singleXmlCell>
  <singleXmlCell id="1141" r="L25" connectionId="0">
    <xmlCellPr id="1" uniqueName="P1079948">
      <xmlPr mapId="1" xpath="/TFI-IZD-POD/IPK-GFI-IZD-POD_1000380/P1079948" xmlDataType="decimal"/>
    </xmlCellPr>
  </singleXmlCell>
  <singleXmlCell id="1140" r="K25" connectionId="0">
    <xmlCellPr id="1" uniqueName="P1079947">
      <xmlPr mapId="1" xpath="/TFI-IZD-POD/IPK-GFI-IZD-POD_1000380/P1079947" xmlDataType="decimal"/>
    </xmlCellPr>
  </singleXmlCell>
  <singleXmlCell id="1131" r="R24" connectionId="0">
    <xmlCellPr id="1" uniqueName="P1082047">
      <xmlPr mapId="1" xpath="/TFI-IZD-POD/IPK-GFI-IZD-POD_1000380/P1082047" xmlDataType="decimal"/>
    </xmlCellPr>
  </singleXmlCell>
  <singleXmlCell id="1130" r="Q24" connectionId="0">
    <xmlCellPr id="1" uniqueName="P1082045">
      <xmlPr mapId="1" xpath="/TFI-IZD-POD/IPK-GFI-IZD-POD_1000380/P1082045" xmlDataType="decimal"/>
    </xmlCellPr>
  </singleXmlCell>
  <singleXmlCell id="1129" r="P24" connectionId="0">
    <xmlCellPr id="1" uniqueName="P1082038">
      <xmlPr mapId="1" xpath="/TFI-IZD-POD/IPK-GFI-IZD-POD_1000380/P1082038" xmlDataType="decimal"/>
    </xmlCellPr>
  </singleXmlCell>
  <singleXmlCell id="1128" r="O24" connectionId="0">
    <xmlCellPr id="1" uniqueName="P1079943">
      <xmlPr mapId="1" xpath="/TFI-IZD-POD/IPK-GFI-IZD-POD_1000380/P1079943" xmlDataType="decimal"/>
    </xmlCellPr>
  </singleXmlCell>
  <singleXmlCell id="1127" r="N24" connectionId="0">
    <xmlCellPr id="1" uniqueName="P1079942">
      <xmlPr mapId="1" xpath="/TFI-IZD-POD/IPK-GFI-IZD-POD_1000380/P1079942" xmlDataType="decimal"/>
    </xmlCellPr>
  </singleXmlCell>
  <singleXmlCell id="1126" r="M24" connectionId="0">
    <xmlCellPr id="1" uniqueName="P1079941">
      <xmlPr mapId="1" xpath="/TFI-IZD-POD/IPK-GFI-IZD-POD_1000380/P1079941" xmlDataType="decimal"/>
    </xmlCellPr>
  </singleXmlCell>
  <singleXmlCell id="1125" r="L24" connectionId="0">
    <xmlCellPr id="1" uniqueName="P1079940">
      <xmlPr mapId="1" xpath="/TFI-IZD-POD/IPK-GFI-IZD-POD_1000380/P1079940" xmlDataType="decimal"/>
    </xmlCellPr>
  </singleXmlCell>
  <singleXmlCell id="1124" r="K24" connectionId="0">
    <xmlCellPr id="1" uniqueName="P1079939">
      <xmlPr mapId="1" xpath="/TFI-IZD-POD/IPK-GFI-IZD-POD_1000380/P1079939" xmlDataType="decimal"/>
    </xmlCellPr>
  </singleXmlCell>
  <singleXmlCell id="1115" r="R23" connectionId="0">
    <xmlCellPr id="1" uniqueName="P1082018">
      <xmlPr mapId="1" xpath="/TFI-IZD-POD/IPK-GFI-IZD-POD_1000380/P1082018" xmlDataType="decimal"/>
    </xmlCellPr>
  </singleXmlCell>
  <singleXmlCell id="1114" r="Q23" connectionId="0">
    <xmlCellPr id="1" uniqueName="P1082016">
      <xmlPr mapId="1" xpath="/TFI-IZD-POD/IPK-GFI-IZD-POD_1000380/P1082016" xmlDataType="decimal"/>
    </xmlCellPr>
  </singleXmlCell>
  <singleXmlCell id="1113" r="P23" connectionId="0">
    <xmlCellPr id="1" uniqueName="P1082014">
      <xmlPr mapId="1" xpath="/TFI-IZD-POD/IPK-GFI-IZD-POD_1000380/P1082014" xmlDataType="decimal"/>
    </xmlCellPr>
  </singleXmlCell>
  <singleXmlCell id="1112" r="O23" connectionId="0">
    <xmlCellPr id="1" uniqueName="P1079935">
      <xmlPr mapId="1" xpath="/TFI-IZD-POD/IPK-GFI-IZD-POD_1000380/P1079935" xmlDataType="decimal"/>
    </xmlCellPr>
  </singleXmlCell>
  <singleXmlCell id="1111" r="N23" connectionId="0">
    <xmlCellPr id="1" uniqueName="P1079934">
      <xmlPr mapId="1" xpath="/TFI-IZD-POD/IPK-GFI-IZD-POD_1000380/P1079934" xmlDataType="decimal"/>
    </xmlCellPr>
  </singleXmlCell>
  <singleXmlCell id="1110" r="M23" connectionId="0">
    <xmlCellPr id="1" uniqueName="P1079933">
      <xmlPr mapId="1" xpath="/TFI-IZD-POD/IPK-GFI-IZD-POD_1000380/P1079933" xmlDataType="decimal"/>
    </xmlCellPr>
  </singleXmlCell>
  <singleXmlCell id="1109" r="L23" connectionId="0">
    <xmlCellPr id="1" uniqueName="P1079932">
      <xmlPr mapId="1" xpath="/TFI-IZD-POD/IPK-GFI-IZD-POD_1000380/P1079932" xmlDataType="decimal"/>
    </xmlCellPr>
  </singleXmlCell>
  <singleXmlCell id="1108" r="K23" connectionId="0">
    <xmlCellPr id="1" uniqueName="P1079931">
      <xmlPr mapId="1" xpath="/TFI-IZD-POD/IPK-GFI-IZD-POD_1000380/P1079931" xmlDataType="decimal"/>
    </xmlCellPr>
  </singleXmlCell>
  <singleXmlCell id="1099" r="R22" connectionId="0">
    <xmlCellPr id="1" uniqueName="P1082005">
      <xmlPr mapId="1" xpath="/TFI-IZD-POD/IPK-GFI-IZD-POD_1000380/P1082005" xmlDataType="decimal"/>
    </xmlCellPr>
  </singleXmlCell>
  <singleXmlCell id="1098" r="Q22" connectionId="0">
    <xmlCellPr id="1" uniqueName="P1082004">
      <xmlPr mapId="1" xpath="/TFI-IZD-POD/IPK-GFI-IZD-POD_1000380/P1082004" xmlDataType="decimal"/>
    </xmlCellPr>
  </singleXmlCell>
  <singleXmlCell id="1097" r="P22" connectionId="0">
    <xmlCellPr id="1" uniqueName="P1082003">
      <xmlPr mapId="1" xpath="/TFI-IZD-POD/IPK-GFI-IZD-POD_1000380/P1082003" xmlDataType="decimal"/>
    </xmlCellPr>
  </singleXmlCell>
  <singleXmlCell id="1096" r="O22" connectionId="0">
    <xmlCellPr id="1" uniqueName="P1079927">
      <xmlPr mapId="1" xpath="/TFI-IZD-POD/IPK-GFI-IZD-POD_1000380/P1079927" xmlDataType="decimal"/>
    </xmlCellPr>
  </singleXmlCell>
  <singleXmlCell id="1095" r="N22" connectionId="0">
    <xmlCellPr id="1" uniqueName="P1079926">
      <xmlPr mapId="1" xpath="/TFI-IZD-POD/IPK-GFI-IZD-POD_1000380/P1079926" xmlDataType="decimal"/>
    </xmlCellPr>
  </singleXmlCell>
  <singleXmlCell id="1094" r="M22" connectionId="0">
    <xmlCellPr id="1" uniqueName="P1079925">
      <xmlPr mapId="1" xpath="/TFI-IZD-POD/IPK-GFI-IZD-POD_1000380/P1079925" xmlDataType="decimal"/>
    </xmlCellPr>
  </singleXmlCell>
  <singleXmlCell id="1093" r="L22" connectionId="0">
    <xmlCellPr id="1" uniqueName="P1079924">
      <xmlPr mapId="1" xpath="/TFI-IZD-POD/IPK-GFI-IZD-POD_1000380/P1079924" xmlDataType="decimal"/>
    </xmlCellPr>
  </singleXmlCell>
  <singleXmlCell id="1092" r="K22" connectionId="0">
    <xmlCellPr id="1" uniqueName="P1079923">
      <xmlPr mapId="1" xpath="/TFI-IZD-POD/IPK-GFI-IZD-POD_1000380/P1079923" xmlDataType="decimal"/>
    </xmlCellPr>
  </singleXmlCell>
  <singleXmlCell id="1083" r="R21" connectionId="0">
    <xmlCellPr id="1" uniqueName="P1081990">
      <xmlPr mapId="1" xpath="/TFI-IZD-POD/IPK-GFI-IZD-POD_1000380/P1081990" xmlDataType="decimal"/>
    </xmlCellPr>
  </singleXmlCell>
  <singleXmlCell id="1082" r="Q21" connectionId="0">
    <xmlCellPr id="1" uniqueName="P1081988">
      <xmlPr mapId="1" xpath="/TFI-IZD-POD/IPK-GFI-IZD-POD_1000380/P1081988" xmlDataType="decimal"/>
    </xmlCellPr>
  </singleXmlCell>
  <singleXmlCell id="1081" r="P21" connectionId="0">
    <xmlCellPr id="1" uniqueName="P1081986">
      <xmlPr mapId="1" xpath="/TFI-IZD-POD/IPK-GFI-IZD-POD_1000380/P1081986" xmlDataType="decimal"/>
    </xmlCellPr>
  </singleXmlCell>
  <singleXmlCell id="1080" r="O21" connectionId="0">
    <xmlCellPr id="1" uniqueName="P1079919">
      <xmlPr mapId="1" xpath="/TFI-IZD-POD/IPK-GFI-IZD-POD_1000380/P1079919" xmlDataType="decimal"/>
    </xmlCellPr>
  </singleXmlCell>
  <singleXmlCell id="1079" r="N21" connectionId="0">
    <xmlCellPr id="1" uniqueName="P1079918">
      <xmlPr mapId="1" xpath="/TFI-IZD-POD/IPK-GFI-IZD-POD_1000380/P1079918" xmlDataType="decimal"/>
    </xmlCellPr>
  </singleXmlCell>
  <singleXmlCell id="1078" r="M21" connectionId="0">
    <xmlCellPr id="1" uniqueName="P1079917">
      <xmlPr mapId="1" xpath="/TFI-IZD-POD/IPK-GFI-IZD-POD_1000380/P1079917" xmlDataType="decimal"/>
    </xmlCellPr>
  </singleXmlCell>
  <singleXmlCell id="1077" r="L21" connectionId="0">
    <xmlCellPr id="1" uniqueName="P1079916">
      <xmlPr mapId="1" xpath="/TFI-IZD-POD/IPK-GFI-IZD-POD_1000380/P1079916" xmlDataType="decimal"/>
    </xmlCellPr>
  </singleXmlCell>
  <singleXmlCell id="1076" r="K21" connectionId="0">
    <xmlCellPr id="1" uniqueName="P1079915">
      <xmlPr mapId="1" xpath="/TFI-IZD-POD/IPK-GFI-IZD-POD_1000380/P1079915" xmlDataType="decimal"/>
    </xmlCellPr>
  </singleXmlCell>
  <singleXmlCell id="1067" r="R20" connectionId="0">
    <xmlCellPr id="1" uniqueName="P1081975">
      <xmlPr mapId="1" xpath="/TFI-IZD-POD/IPK-GFI-IZD-POD_1000380/P1081975" xmlDataType="decimal"/>
    </xmlCellPr>
  </singleXmlCell>
  <singleXmlCell id="1066" r="Q20" connectionId="0">
    <xmlCellPr id="1" uniqueName="P1081973">
      <xmlPr mapId="1" xpath="/TFI-IZD-POD/IPK-GFI-IZD-POD_1000380/P1081973" xmlDataType="decimal"/>
    </xmlCellPr>
  </singleXmlCell>
  <singleXmlCell id="1065" r="P20" connectionId="0">
    <xmlCellPr id="1" uniqueName="P1081972">
      <xmlPr mapId="1" xpath="/TFI-IZD-POD/IPK-GFI-IZD-POD_1000380/P1081972" xmlDataType="decimal"/>
    </xmlCellPr>
  </singleXmlCell>
  <singleXmlCell id="1064" r="O20" connectionId="0">
    <xmlCellPr id="1" uniqueName="P1079912">
      <xmlPr mapId="1" xpath="/TFI-IZD-POD/IPK-GFI-IZD-POD_1000380/P1079912" xmlDataType="decimal"/>
    </xmlCellPr>
  </singleXmlCell>
  <singleXmlCell id="1063" r="N20" connectionId="0">
    <xmlCellPr id="1" uniqueName="P1079910">
      <xmlPr mapId="1" xpath="/TFI-IZD-POD/IPK-GFI-IZD-POD_1000380/P1079910" xmlDataType="decimal"/>
    </xmlCellPr>
  </singleXmlCell>
  <singleXmlCell id="1062" r="M20" connectionId="0">
    <xmlCellPr id="1" uniqueName="P1079909">
      <xmlPr mapId="1" xpath="/TFI-IZD-POD/IPK-GFI-IZD-POD_1000380/P1079909" xmlDataType="decimal"/>
    </xmlCellPr>
  </singleXmlCell>
  <singleXmlCell id="1061" r="L20" connectionId="0">
    <xmlCellPr id="1" uniqueName="P1079908">
      <xmlPr mapId="1" xpath="/TFI-IZD-POD/IPK-GFI-IZD-POD_1000380/P1079908" xmlDataType="decimal"/>
    </xmlCellPr>
  </singleXmlCell>
  <singleXmlCell id="1060" r="K20" connectionId="0">
    <xmlCellPr id="1" uniqueName="P1079907">
      <xmlPr mapId="1" xpath="/TFI-IZD-POD/IPK-GFI-IZD-POD_1000380/P1079907" xmlDataType="decimal"/>
    </xmlCellPr>
  </singleXmlCell>
  <singleXmlCell id="1051" r="R19" connectionId="0">
    <xmlCellPr id="1" uniqueName="P1081960">
      <xmlPr mapId="1" xpath="/TFI-IZD-POD/IPK-GFI-IZD-POD_1000380/P1081960" xmlDataType="decimal"/>
    </xmlCellPr>
  </singleXmlCell>
  <singleXmlCell id="1050" r="Q19" connectionId="0">
    <xmlCellPr id="1" uniqueName="P1081958">
      <xmlPr mapId="1" xpath="/TFI-IZD-POD/IPK-GFI-IZD-POD_1000380/P1081958" xmlDataType="decimal"/>
    </xmlCellPr>
  </singleXmlCell>
  <singleXmlCell id="1049" r="P19" connectionId="0">
    <xmlCellPr id="1" uniqueName="P1081953">
      <xmlPr mapId="1" xpath="/TFI-IZD-POD/IPK-GFI-IZD-POD_1000380/P1081953" xmlDataType="decimal"/>
    </xmlCellPr>
  </singleXmlCell>
  <singleXmlCell id="1048" r="O19" connectionId="0">
    <xmlCellPr id="1" uniqueName="P1079903">
      <xmlPr mapId="1" xpath="/TFI-IZD-POD/IPK-GFI-IZD-POD_1000380/P1079903" xmlDataType="decimal"/>
    </xmlCellPr>
  </singleXmlCell>
  <singleXmlCell id="1047" r="N19" connectionId="0">
    <xmlCellPr id="1" uniqueName="P1079902">
      <xmlPr mapId="1" xpath="/TFI-IZD-POD/IPK-GFI-IZD-POD_1000380/P1079902" xmlDataType="decimal"/>
    </xmlCellPr>
  </singleXmlCell>
  <singleXmlCell id="1046" r="M19" connectionId="0">
    <xmlCellPr id="1" uniqueName="P1079901">
      <xmlPr mapId="1" xpath="/TFI-IZD-POD/IPK-GFI-IZD-POD_1000380/P1079901" xmlDataType="decimal"/>
    </xmlCellPr>
  </singleXmlCell>
  <singleXmlCell id="1045" r="L19" connectionId="0">
    <xmlCellPr id="1" uniqueName="P1079900">
      <xmlPr mapId="1" xpath="/TFI-IZD-POD/IPK-GFI-IZD-POD_1000380/P1079900" xmlDataType="decimal"/>
    </xmlCellPr>
  </singleXmlCell>
  <singleXmlCell id="1044" r="K19" connectionId="0">
    <xmlCellPr id="1" uniqueName="P1079899">
      <xmlPr mapId="1" xpath="/TFI-IZD-POD/IPK-GFI-IZD-POD_1000380/P1079899" xmlDataType="decimal"/>
    </xmlCellPr>
  </singleXmlCell>
  <singleXmlCell id="1035" r="R18" connectionId="0">
    <xmlCellPr id="1" uniqueName="P1081940">
      <xmlPr mapId="1" xpath="/TFI-IZD-POD/IPK-GFI-IZD-POD_1000380/P1081940" xmlDataType="decimal"/>
    </xmlCellPr>
  </singleXmlCell>
  <singleXmlCell id="1034" r="Q18" connectionId="0">
    <xmlCellPr id="1" uniqueName="P1081938">
      <xmlPr mapId="1" xpath="/TFI-IZD-POD/IPK-GFI-IZD-POD_1000380/P1081938" xmlDataType="decimal"/>
    </xmlCellPr>
  </singleXmlCell>
  <singleXmlCell id="1033" r="P18" connectionId="0">
    <xmlCellPr id="1" uniqueName="P1081936">
      <xmlPr mapId="1" xpath="/TFI-IZD-POD/IPK-GFI-IZD-POD_1000380/P1081936" xmlDataType="decimal"/>
    </xmlCellPr>
  </singleXmlCell>
  <singleXmlCell id="1032" r="O18" connectionId="0">
    <xmlCellPr id="1" uniqueName="P1079895">
      <xmlPr mapId="1" xpath="/TFI-IZD-POD/IPK-GFI-IZD-POD_1000380/P1079895" xmlDataType="decimal"/>
    </xmlCellPr>
  </singleXmlCell>
  <singleXmlCell id="1031" r="N18" connectionId="0">
    <xmlCellPr id="1" uniqueName="P1079894">
      <xmlPr mapId="1" xpath="/TFI-IZD-POD/IPK-GFI-IZD-POD_1000380/P1079894" xmlDataType="decimal"/>
    </xmlCellPr>
  </singleXmlCell>
  <singleXmlCell id="1030" r="M18" connectionId="0">
    <xmlCellPr id="1" uniqueName="P1079893">
      <xmlPr mapId="1" xpath="/TFI-IZD-POD/IPK-GFI-IZD-POD_1000380/P1079893" xmlDataType="decimal"/>
    </xmlCellPr>
  </singleXmlCell>
  <singleXmlCell id="1029" r="L18" connectionId="0">
    <xmlCellPr id="1" uniqueName="P1079892">
      <xmlPr mapId="1" xpath="/TFI-IZD-POD/IPK-GFI-IZD-POD_1000380/P1079892" xmlDataType="decimal"/>
    </xmlCellPr>
  </singleXmlCell>
  <singleXmlCell id="1028" r="K18" connectionId="0">
    <xmlCellPr id="1" uniqueName="P1079891">
      <xmlPr mapId="1" xpath="/TFI-IZD-POD/IPK-GFI-IZD-POD_1000380/P1079891" xmlDataType="decimal"/>
    </xmlCellPr>
  </singleXmlCell>
  <singleXmlCell id="1019" r="R17" connectionId="0">
    <xmlCellPr id="1" uniqueName="P1081925">
      <xmlPr mapId="1" xpath="/TFI-IZD-POD/IPK-GFI-IZD-POD_1000380/P1081925" xmlDataType="decimal"/>
    </xmlCellPr>
  </singleXmlCell>
  <singleXmlCell id="1018" r="Q17" connectionId="0">
    <xmlCellPr id="1" uniqueName="P1081922">
      <xmlPr mapId="1" xpath="/TFI-IZD-POD/IPK-GFI-IZD-POD_1000380/P1081922" xmlDataType="decimal"/>
    </xmlCellPr>
  </singleXmlCell>
  <singleXmlCell id="1017" r="P17" connectionId="0">
    <xmlCellPr id="1" uniqueName="P1081920">
      <xmlPr mapId="1" xpath="/TFI-IZD-POD/IPK-GFI-IZD-POD_1000380/P1081920" xmlDataType="decimal"/>
    </xmlCellPr>
  </singleXmlCell>
  <singleXmlCell id="1016" r="O17" connectionId="0">
    <xmlCellPr id="1" uniqueName="P1079887">
      <xmlPr mapId="1" xpath="/TFI-IZD-POD/IPK-GFI-IZD-POD_1000380/P1079887" xmlDataType="decimal"/>
    </xmlCellPr>
  </singleXmlCell>
  <singleXmlCell id="1015" r="N17" connectionId="0">
    <xmlCellPr id="1" uniqueName="P1079886">
      <xmlPr mapId="1" xpath="/TFI-IZD-POD/IPK-GFI-IZD-POD_1000380/P1079886" xmlDataType="decimal"/>
    </xmlCellPr>
  </singleXmlCell>
  <singleXmlCell id="1014" r="M17" connectionId="0">
    <xmlCellPr id="1" uniqueName="P1079885">
      <xmlPr mapId="1" xpath="/TFI-IZD-POD/IPK-GFI-IZD-POD_1000380/P1079885" xmlDataType="decimal"/>
    </xmlCellPr>
  </singleXmlCell>
  <singleXmlCell id="1013" r="L17" connectionId="0">
    <xmlCellPr id="1" uniqueName="P1079884">
      <xmlPr mapId="1" xpath="/TFI-IZD-POD/IPK-GFI-IZD-POD_1000380/P1079884" xmlDataType="decimal"/>
    </xmlCellPr>
  </singleXmlCell>
  <singleXmlCell id="1012" r="K17" connectionId="0">
    <xmlCellPr id="1" uniqueName="P1079883">
      <xmlPr mapId="1" xpath="/TFI-IZD-POD/IPK-GFI-IZD-POD_1000380/P1079883" xmlDataType="decimal"/>
    </xmlCellPr>
  </singleXmlCell>
  <singleXmlCell id="1003" r="R16" connectionId="0">
    <xmlCellPr id="1" uniqueName="P1081902">
      <xmlPr mapId="1" xpath="/TFI-IZD-POD/IPK-GFI-IZD-POD_1000380/P1081902" xmlDataType="decimal"/>
    </xmlCellPr>
  </singleXmlCell>
  <singleXmlCell id="1002" r="Q16" connectionId="0">
    <xmlCellPr id="1" uniqueName="P1081900">
      <xmlPr mapId="1" xpath="/TFI-IZD-POD/IPK-GFI-IZD-POD_1000380/P1081900" xmlDataType="decimal"/>
    </xmlCellPr>
  </singleXmlCell>
  <singleXmlCell id="1001" r="P16" connectionId="0">
    <xmlCellPr id="1" uniqueName="P1081898">
      <xmlPr mapId="1" xpath="/TFI-IZD-POD/IPK-GFI-IZD-POD_1000380/P1081898" xmlDataType="decimal"/>
    </xmlCellPr>
  </singleXmlCell>
  <singleXmlCell id="1000" r="O16" connectionId="0">
    <xmlCellPr id="1" uniqueName="P1079879">
      <xmlPr mapId="1" xpath="/TFI-IZD-POD/IPK-GFI-IZD-POD_1000380/P1079879" xmlDataType="decimal"/>
    </xmlCellPr>
  </singleXmlCell>
  <singleXmlCell id="999" r="N16" connectionId="0">
    <xmlCellPr id="1" uniqueName="P1079878">
      <xmlPr mapId="1" xpath="/TFI-IZD-POD/IPK-GFI-IZD-POD_1000380/P1079878" xmlDataType="decimal"/>
    </xmlCellPr>
  </singleXmlCell>
  <singleXmlCell id="998" r="M16" connectionId="0">
    <xmlCellPr id="1" uniqueName="P1079877">
      <xmlPr mapId="1" xpath="/TFI-IZD-POD/IPK-GFI-IZD-POD_1000380/P1079877" xmlDataType="decimal"/>
    </xmlCellPr>
  </singleXmlCell>
  <singleXmlCell id="997" r="L16" connectionId="0">
    <xmlCellPr id="1" uniqueName="P1079876">
      <xmlPr mapId="1" xpath="/TFI-IZD-POD/IPK-GFI-IZD-POD_1000380/P1079876" xmlDataType="decimal"/>
    </xmlCellPr>
  </singleXmlCell>
  <singleXmlCell id="996" r="K16" connectionId="0">
    <xmlCellPr id="1" uniqueName="P1079875">
      <xmlPr mapId="1" xpath="/TFI-IZD-POD/IPK-GFI-IZD-POD_1000380/P1079875" xmlDataType="decimal"/>
    </xmlCellPr>
  </singleXmlCell>
  <singleXmlCell id="987" r="R15" connectionId="0">
    <xmlCellPr id="1" uniqueName="P1081880">
      <xmlPr mapId="1" xpath="/TFI-IZD-POD/IPK-GFI-IZD-POD_1000380/P1081880" xmlDataType="decimal"/>
    </xmlCellPr>
  </singleXmlCell>
  <singleXmlCell id="986" r="Q15" connectionId="0">
    <xmlCellPr id="1" uniqueName="P1081877">
      <xmlPr mapId="1" xpath="/TFI-IZD-POD/IPK-GFI-IZD-POD_1000380/P1081877" xmlDataType="decimal"/>
    </xmlCellPr>
  </singleXmlCell>
  <singleXmlCell id="985" r="P15" connectionId="0">
    <xmlCellPr id="1" uniqueName="P1081874">
      <xmlPr mapId="1" xpath="/TFI-IZD-POD/IPK-GFI-IZD-POD_1000380/P1081874" xmlDataType="decimal"/>
    </xmlCellPr>
  </singleXmlCell>
  <singleXmlCell id="984" r="O15" connectionId="0">
    <xmlCellPr id="1" uniqueName="P1079871">
      <xmlPr mapId="1" xpath="/TFI-IZD-POD/IPK-GFI-IZD-POD_1000380/P1079871" xmlDataType="decimal"/>
    </xmlCellPr>
  </singleXmlCell>
  <singleXmlCell id="983" r="N15" connectionId="0">
    <xmlCellPr id="1" uniqueName="P1079870">
      <xmlPr mapId="1" xpath="/TFI-IZD-POD/IPK-GFI-IZD-POD_1000380/P1079870" xmlDataType="decimal"/>
    </xmlCellPr>
  </singleXmlCell>
  <singleXmlCell id="982" r="M15" connectionId="0">
    <xmlCellPr id="1" uniqueName="P1079869">
      <xmlPr mapId="1" xpath="/TFI-IZD-POD/IPK-GFI-IZD-POD_1000380/P1079869" xmlDataType="decimal"/>
    </xmlCellPr>
  </singleXmlCell>
  <singleXmlCell id="981" r="L15" connectionId="0">
    <xmlCellPr id="1" uniqueName="P1079868">
      <xmlPr mapId="1" xpath="/TFI-IZD-POD/IPK-GFI-IZD-POD_1000380/P1079868" xmlDataType="decimal"/>
    </xmlCellPr>
  </singleXmlCell>
  <singleXmlCell id="980" r="K15" connectionId="0">
    <xmlCellPr id="1" uniqueName="P1079867">
      <xmlPr mapId="1" xpath="/TFI-IZD-POD/IPK-GFI-IZD-POD_1000380/P1079867" xmlDataType="decimal"/>
    </xmlCellPr>
  </singleXmlCell>
  <singleXmlCell id="971" r="R14" connectionId="0">
    <xmlCellPr id="1" uniqueName="P1081713">
      <xmlPr mapId="1" xpath="/TFI-IZD-POD/IPK-GFI-IZD-POD_1000380/P1081713" xmlDataType="decimal"/>
    </xmlCellPr>
  </singleXmlCell>
  <singleXmlCell id="970" r="Q14" connectionId="0">
    <xmlCellPr id="1" uniqueName="P1081712">
      <xmlPr mapId="1" xpath="/TFI-IZD-POD/IPK-GFI-IZD-POD_1000380/P1081712" xmlDataType="decimal"/>
    </xmlCellPr>
  </singleXmlCell>
  <singleXmlCell id="969" r="P14" connectionId="0">
    <xmlCellPr id="1" uniqueName="P1081711">
      <xmlPr mapId="1" xpath="/TFI-IZD-POD/IPK-GFI-IZD-POD_1000380/P1081711" xmlDataType="decimal"/>
    </xmlCellPr>
  </singleXmlCell>
  <singleXmlCell id="968" r="O14" connectionId="0">
    <xmlCellPr id="1" uniqueName="P1079863">
      <xmlPr mapId="1" xpath="/TFI-IZD-POD/IPK-GFI-IZD-POD_1000380/P1079863" xmlDataType="decimal"/>
    </xmlCellPr>
  </singleXmlCell>
  <singleXmlCell id="967" r="N14" connectionId="0">
    <xmlCellPr id="1" uniqueName="P1079862">
      <xmlPr mapId="1" xpath="/TFI-IZD-POD/IPK-GFI-IZD-POD_1000380/P1079862" xmlDataType="decimal"/>
    </xmlCellPr>
  </singleXmlCell>
  <singleXmlCell id="966" r="M14" connectionId="0">
    <xmlCellPr id="1" uniqueName="P1079861">
      <xmlPr mapId="1" xpath="/TFI-IZD-POD/IPK-GFI-IZD-POD_1000380/P1079861" xmlDataType="decimal"/>
    </xmlCellPr>
  </singleXmlCell>
  <singleXmlCell id="965" r="L14" connectionId="0">
    <xmlCellPr id="1" uniqueName="P1079860">
      <xmlPr mapId="1" xpath="/TFI-IZD-POD/IPK-GFI-IZD-POD_1000380/P1079860" xmlDataType="decimal"/>
    </xmlCellPr>
  </singleXmlCell>
  <singleXmlCell id="964" r="K14" connectionId="0">
    <xmlCellPr id="1" uniqueName="P1079859">
      <xmlPr mapId="1" xpath="/TFI-IZD-POD/IPK-GFI-IZD-POD_1000380/P1079859" xmlDataType="decimal"/>
    </xmlCellPr>
  </singleXmlCell>
  <singleXmlCell id="955" r="R13" connectionId="0">
    <xmlCellPr id="1" uniqueName="P1081705">
      <xmlPr mapId="1" xpath="/TFI-IZD-POD/IPK-GFI-IZD-POD_1000380/P1081705" xmlDataType="decimal"/>
    </xmlCellPr>
  </singleXmlCell>
  <singleXmlCell id="954" r="Q13" connectionId="0">
    <xmlCellPr id="1" uniqueName="P1081704">
      <xmlPr mapId="1" xpath="/TFI-IZD-POD/IPK-GFI-IZD-POD_1000380/P1081704" xmlDataType="decimal"/>
    </xmlCellPr>
  </singleXmlCell>
  <singleXmlCell id="953" r="P13" connectionId="0">
    <xmlCellPr id="1" uniqueName="P1081545">
      <xmlPr mapId="1" xpath="/TFI-IZD-POD/IPK-GFI-IZD-POD_1000380/P1081545" xmlDataType="decimal"/>
    </xmlCellPr>
  </singleXmlCell>
  <singleXmlCell id="952" r="O13" connectionId="0">
    <xmlCellPr id="1" uniqueName="P1079855">
      <xmlPr mapId="1" xpath="/TFI-IZD-POD/IPK-GFI-IZD-POD_1000380/P1079855" xmlDataType="decimal"/>
    </xmlCellPr>
  </singleXmlCell>
  <singleXmlCell id="951" r="N13" connectionId="0">
    <xmlCellPr id="1" uniqueName="P1079854">
      <xmlPr mapId="1" xpath="/TFI-IZD-POD/IPK-GFI-IZD-POD_1000380/P1079854" xmlDataType="decimal"/>
    </xmlCellPr>
  </singleXmlCell>
  <singleXmlCell id="950" r="M13" connectionId="0">
    <xmlCellPr id="1" uniqueName="P1079853">
      <xmlPr mapId="1" xpath="/TFI-IZD-POD/IPK-GFI-IZD-POD_1000380/P1079853" xmlDataType="decimal"/>
    </xmlCellPr>
  </singleXmlCell>
  <singleXmlCell id="949" r="L13" connectionId="0">
    <xmlCellPr id="1" uniqueName="P1079852">
      <xmlPr mapId="1" xpath="/TFI-IZD-POD/IPK-GFI-IZD-POD_1000380/P1079852" xmlDataType="decimal"/>
    </xmlCellPr>
  </singleXmlCell>
  <singleXmlCell id="948" r="K13" connectionId="0">
    <xmlCellPr id="1" uniqueName="P1079851">
      <xmlPr mapId="1" xpath="/TFI-IZD-POD/IPK-GFI-IZD-POD_1000380/P1079851" xmlDataType="decimal"/>
    </xmlCellPr>
  </singleXmlCell>
  <singleXmlCell id="939" r="R12" connectionId="0">
    <xmlCellPr id="1" uniqueName="P1081698">
      <xmlPr mapId="1" xpath="/TFI-IZD-POD/IPK-GFI-IZD-POD_1000380/P1081698" xmlDataType="decimal"/>
    </xmlCellPr>
  </singleXmlCell>
  <singleXmlCell id="938" r="Q12" connectionId="0">
    <xmlCellPr id="1" uniqueName="P1081697">
      <xmlPr mapId="1" xpath="/TFI-IZD-POD/IPK-GFI-IZD-POD_1000380/P1081697" xmlDataType="decimal"/>
    </xmlCellPr>
  </singleXmlCell>
  <singleXmlCell id="937" r="P12" connectionId="0">
    <xmlCellPr id="1" uniqueName="P1081544">
      <xmlPr mapId="1" xpath="/TFI-IZD-POD/IPK-GFI-IZD-POD_1000380/P1081544" xmlDataType="decimal"/>
    </xmlCellPr>
  </singleXmlCell>
  <singleXmlCell id="936" r="O12" connectionId="0">
    <xmlCellPr id="1" uniqueName="P1078947">
      <xmlPr mapId="1" xpath="/TFI-IZD-POD/IPK-GFI-IZD-POD_1000380/P1078947" xmlDataType="decimal"/>
    </xmlCellPr>
  </singleXmlCell>
  <singleXmlCell id="935" r="N12" connectionId="0">
    <xmlCellPr id="1" uniqueName="P1078946">
      <xmlPr mapId="1" xpath="/TFI-IZD-POD/IPK-GFI-IZD-POD_1000380/P1078946" xmlDataType="decimal"/>
    </xmlCellPr>
  </singleXmlCell>
  <singleXmlCell id="934" r="M12" connectionId="0">
    <xmlCellPr id="1" uniqueName="P1078243">
      <xmlPr mapId="1" xpath="/TFI-IZD-POD/IPK-GFI-IZD-POD_1000380/P1078243" xmlDataType="decimal"/>
    </xmlCellPr>
  </singleXmlCell>
  <singleXmlCell id="933" r="L12" connectionId="0">
    <xmlCellPr id="1" uniqueName="P1078242">
      <xmlPr mapId="1" xpath="/TFI-IZD-POD/IPK-GFI-IZD-POD_1000380/P1078242" xmlDataType="decimal"/>
    </xmlCellPr>
  </singleXmlCell>
  <singleXmlCell id="932" r="K12" connectionId="0">
    <xmlCellPr id="1" uniqueName="P1078241">
      <xmlPr mapId="1" xpath="/TFI-IZD-POD/IPK-GFI-IZD-POD_1000380/P1078241" xmlDataType="decimal"/>
    </xmlCellPr>
  </singleXmlCell>
  <singleXmlCell id="923" r="R11" connectionId="0">
    <xmlCellPr id="1" uniqueName="P1081686">
      <xmlPr mapId="1" xpath="/TFI-IZD-POD/IPK-GFI-IZD-POD_1000380/P1081686" xmlDataType="decimal"/>
    </xmlCellPr>
  </singleXmlCell>
  <singleXmlCell id="922" r="Q11" connectionId="0">
    <xmlCellPr id="1" uniqueName="P1081685">
      <xmlPr mapId="1" xpath="/TFI-IZD-POD/IPK-GFI-IZD-POD_1000380/P1081685" xmlDataType="decimal"/>
    </xmlCellPr>
  </singleXmlCell>
  <singleXmlCell id="921" r="P11" connectionId="0">
    <xmlCellPr id="1" uniqueName="P1081543">
      <xmlPr mapId="1" xpath="/TFI-IZD-POD/IPK-GFI-IZD-POD_1000380/P1081543" xmlDataType="decimal"/>
    </xmlCellPr>
  </singleXmlCell>
  <singleXmlCell id="920" r="O11" connectionId="0">
    <xmlCellPr id="1" uniqueName="P1078237">
      <xmlPr mapId="1" xpath="/TFI-IZD-POD/IPK-GFI-IZD-POD_1000380/P1078237" xmlDataType="decimal"/>
    </xmlCellPr>
  </singleXmlCell>
  <singleXmlCell id="919" r="N11" connectionId="0">
    <xmlCellPr id="1" uniqueName="P1078236">
      <xmlPr mapId="1" xpath="/TFI-IZD-POD/IPK-GFI-IZD-POD_1000380/P1078236" xmlDataType="decimal"/>
    </xmlCellPr>
  </singleXmlCell>
  <singleXmlCell id="918" r="M11" connectionId="0">
    <xmlCellPr id="1" uniqueName="P1078233">
      <xmlPr mapId="1" xpath="/TFI-IZD-POD/IPK-GFI-IZD-POD_1000380/P1078233" xmlDataType="decimal"/>
    </xmlCellPr>
  </singleXmlCell>
  <singleXmlCell id="917" r="L11" connectionId="0">
    <xmlCellPr id="1" uniqueName="P1078231">
      <xmlPr mapId="1" xpath="/TFI-IZD-POD/IPK-GFI-IZD-POD_1000380/P1078231" xmlDataType="decimal"/>
    </xmlCellPr>
  </singleXmlCell>
  <singleXmlCell id="916" r="K11" connectionId="0">
    <xmlCellPr id="1" uniqueName="P1078229">
      <xmlPr mapId="1" xpath="/TFI-IZD-POD/IPK-GFI-IZD-POD_1000380/P1078229" xmlDataType="decimal"/>
    </xmlCellPr>
  </singleXmlCell>
  <singleXmlCell id="907" r="R10" connectionId="0">
    <xmlCellPr id="1" uniqueName="P1081674">
      <xmlPr mapId="1" xpath="/TFI-IZD-POD/IPK-GFI-IZD-POD_1000380/P1081674" xmlDataType="decimal"/>
    </xmlCellPr>
  </singleXmlCell>
  <singleXmlCell id="906" r="Q10" connectionId="0">
    <xmlCellPr id="1" uniqueName="P1081646">
      <xmlPr mapId="1" xpath="/TFI-IZD-POD/IPK-GFI-IZD-POD_1000380/P1081646" xmlDataType="decimal"/>
    </xmlCellPr>
  </singleXmlCell>
  <singleXmlCell id="905" r="P10" connectionId="0">
    <xmlCellPr id="1" uniqueName="P1081542">
      <xmlPr mapId="1" xpath="/TFI-IZD-POD/IPK-GFI-IZD-POD_1000380/P1081542" xmlDataType="decimal"/>
    </xmlCellPr>
  </singleXmlCell>
  <singleXmlCell id="904" r="O10" connectionId="0">
    <xmlCellPr id="1" uniqueName="P1078220">
      <xmlPr mapId="1" xpath="/TFI-IZD-POD/IPK-GFI-IZD-POD_1000380/P1078220" xmlDataType="decimal"/>
    </xmlCellPr>
  </singleXmlCell>
  <singleXmlCell id="903" r="N10" connectionId="0">
    <xmlCellPr id="1" uniqueName="P1078217">
      <xmlPr mapId="1" xpath="/TFI-IZD-POD/IPK-GFI-IZD-POD_1000380/P1078217" xmlDataType="decimal"/>
    </xmlCellPr>
  </singleXmlCell>
  <singleXmlCell id="902" r="M10" connectionId="0">
    <xmlCellPr id="1" uniqueName="P1078215">
      <xmlPr mapId="1" xpath="/TFI-IZD-POD/IPK-GFI-IZD-POD_1000380/P1078215" xmlDataType="decimal"/>
    </xmlCellPr>
  </singleXmlCell>
  <singleXmlCell id="901" r="L10" connectionId="0">
    <xmlCellPr id="1" uniqueName="P1078210">
      <xmlPr mapId="1" xpath="/TFI-IZD-POD/IPK-GFI-IZD-POD_1000380/P1078210" xmlDataType="decimal"/>
    </xmlCellPr>
  </singleXmlCell>
  <singleXmlCell id="900" r="K10" connectionId="0">
    <xmlCellPr id="1" uniqueName="P1078209">
      <xmlPr mapId="1" xpath="/TFI-IZD-POD/IPK-GFI-IZD-POD_1000380/P1078209" xmlDataType="decimal"/>
    </xmlCellPr>
  </singleXmlCell>
  <singleXmlCell id="875" r="R9" connectionId="0">
    <xmlCellPr id="1" uniqueName="P1081662">
      <xmlPr mapId="1" xpath="/TFI-IZD-POD/IPK-GFI-IZD-POD_1000380/P1081662" xmlDataType="decimal"/>
    </xmlCellPr>
  </singleXmlCell>
  <singleXmlCell id="874" r="Q9" connectionId="0">
    <xmlCellPr id="1" uniqueName="P1081548">
      <xmlPr mapId="1" xpath="/TFI-IZD-POD/IPK-GFI-IZD-POD_1000380/P1081548" xmlDataType="decimal"/>
    </xmlCellPr>
  </singleXmlCell>
  <singleXmlCell id="873" r="P9" connectionId="0">
    <xmlCellPr id="1" uniqueName="P1081541">
      <xmlPr mapId="1" xpath="/TFI-IZD-POD/IPK-GFI-IZD-POD_1000380/P1081541" xmlDataType="decimal"/>
    </xmlCellPr>
  </singleXmlCell>
  <singleXmlCell id="872" r="O9" connectionId="0">
    <xmlCellPr id="1" uniqueName="P1078205">
      <xmlPr mapId="1" xpath="/TFI-IZD-POD/IPK-GFI-IZD-POD_1000380/P1078205" xmlDataType="decimal"/>
    </xmlCellPr>
  </singleXmlCell>
  <singleXmlCell id="871" r="N9" connectionId="0">
    <xmlCellPr id="1" uniqueName="P1078204">
      <xmlPr mapId="1" xpath="/TFI-IZD-POD/IPK-GFI-IZD-POD_1000380/P1078204" xmlDataType="decimal"/>
    </xmlCellPr>
  </singleXmlCell>
  <singleXmlCell id="870" r="M9" connectionId="0">
    <xmlCellPr id="1" uniqueName="P1078203">
      <xmlPr mapId="1" xpath="/TFI-IZD-POD/IPK-GFI-IZD-POD_1000380/P1078203" xmlDataType="decimal"/>
    </xmlCellPr>
  </singleXmlCell>
  <singleXmlCell id="869" r="L9" connectionId="0">
    <xmlCellPr id="1" uniqueName="P1078202">
      <xmlPr mapId="1" xpath="/TFI-IZD-POD/IPK-GFI-IZD-POD_1000380/P1078202" xmlDataType="decimal"/>
    </xmlCellPr>
  </singleXmlCell>
  <singleXmlCell id="868" r="K9" connectionId="0">
    <xmlCellPr id="1" uniqueName="P1078201">
      <xmlPr mapId="1" xpath="/TFI-IZD-POD/IPK-GFI-IZD-POD_1000380/P1078201" xmlDataType="decimal"/>
    </xmlCellPr>
  </singleXmlCell>
  <singleXmlCell id="859" r="R8" connectionId="0">
    <xmlCellPr id="1" uniqueName="P1081648">
      <xmlPr mapId="1" xpath="/TFI-IZD-POD/IPK-GFI-IZD-POD_1000380/P1081648" xmlDataType="decimal"/>
    </xmlCellPr>
  </singleXmlCell>
  <singleXmlCell id="858" r="Q8" connectionId="0">
    <xmlCellPr id="1" uniqueName="P1081546">
      <xmlPr mapId="1" xpath="/TFI-IZD-POD/IPK-GFI-IZD-POD_1000380/P1081546" xmlDataType="decimal"/>
    </xmlCellPr>
  </singleXmlCell>
  <singleXmlCell id="857" r="P8" connectionId="0">
    <xmlCellPr id="1" uniqueName="P1081540">
      <xmlPr mapId="1" xpath="/TFI-IZD-POD/IPK-GFI-IZD-POD_1000380/P1081540" xmlDataType="decimal"/>
    </xmlCellPr>
  </singleXmlCell>
  <singleXmlCell id="856" r="O8" connectionId="0">
    <xmlCellPr id="1" uniqueName="P1078197">
      <xmlPr mapId="1" xpath="/TFI-IZD-POD/IPK-GFI-IZD-POD_1000380/P1078197" xmlDataType="decimal"/>
    </xmlCellPr>
  </singleXmlCell>
  <singleXmlCell id="855" r="N8" connectionId="0">
    <xmlCellPr id="1" uniqueName="P1078196">
      <xmlPr mapId="1" xpath="/TFI-IZD-POD/IPK-GFI-IZD-POD_1000380/P1078196" xmlDataType="decimal"/>
    </xmlCellPr>
  </singleXmlCell>
  <singleXmlCell id="854" r="M8" connectionId="0">
    <xmlCellPr id="1" uniqueName="P1078195">
      <xmlPr mapId="1" xpath="/TFI-IZD-POD/IPK-GFI-IZD-POD_1000380/P1078195" xmlDataType="decimal"/>
    </xmlCellPr>
  </singleXmlCell>
  <singleXmlCell id="853" r="L8" connectionId="0">
    <xmlCellPr id="1" uniqueName="P1078194">
      <xmlPr mapId="1" xpath="/TFI-IZD-POD/IPK-GFI-IZD-POD_1000380/P1078194" xmlDataType="decimal"/>
    </xmlCellPr>
  </singleXmlCell>
  <singleXmlCell id="852" r="K8" connectionId="0">
    <xmlCellPr id="1" uniqueName="P1078193">
      <xmlPr mapId="1" xpath="/TFI-IZD-POD/IPK-GFI-IZD-POD_1000380/P1078193" xmlDataType="decimal"/>
    </xmlCellPr>
  </singleXmlCell>
  <singleXmlCell id="843" r="R7" connectionId="0">
    <xmlCellPr id="1" uniqueName="P1081534">
      <xmlPr mapId="1" xpath="/TFI-IZD-POD/IPK-GFI-IZD-POD_1000380/P1081534" xmlDataType="decimal"/>
    </xmlCellPr>
  </singleXmlCell>
  <singleXmlCell id="842" r="Q7" connectionId="0">
    <xmlCellPr id="1" uniqueName="P1081533">
      <xmlPr mapId="1" xpath="/TFI-IZD-POD/IPK-GFI-IZD-POD_1000380/P1081533" xmlDataType="decimal"/>
    </xmlCellPr>
  </singleXmlCell>
  <singleXmlCell id="841" r="P7" connectionId="0">
    <xmlCellPr id="1" uniqueName="P1081532">
      <xmlPr mapId="1" xpath="/TFI-IZD-POD/IPK-GFI-IZD-POD_1000380/P1081532" xmlDataType="decimal"/>
    </xmlCellPr>
  </singleXmlCell>
  <singleXmlCell id="840" r="O7" connectionId="0">
    <xmlCellPr id="1" uniqueName="P1078189">
      <xmlPr mapId="1" xpath="/TFI-IZD-POD/IPK-GFI-IZD-POD_1000380/P1078189" xmlDataType="decimal"/>
    </xmlCellPr>
  </singleXmlCell>
  <singleXmlCell id="839" r="N7" connectionId="0">
    <xmlCellPr id="1" uniqueName="P1078188">
      <xmlPr mapId="1" xpath="/TFI-IZD-POD/IPK-GFI-IZD-POD_1000380/P1078188" xmlDataType="decimal"/>
    </xmlCellPr>
  </singleXmlCell>
  <singleXmlCell id="838" r="M7" connectionId="0">
    <xmlCellPr id="1" uniqueName="P1078187">
      <xmlPr mapId="1" xpath="/TFI-IZD-POD/IPK-GFI-IZD-POD_1000380/P1078187" xmlDataType="decimal"/>
    </xmlCellPr>
  </singleXmlCell>
  <singleXmlCell id="837" r="L7" connectionId="0">
    <xmlCellPr id="1" uniqueName="P1078186">
      <xmlPr mapId="1" xpath="/TFI-IZD-POD/IPK-GFI-IZD-POD_1000380/P1078186" xmlDataType="decimal"/>
    </xmlCellPr>
  </singleXmlCell>
  <singleXmlCell id="836" r="K7" connectionId="0">
    <xmlCellPr id="1" uniqueName="P1078185">
      <xmlPr mapId="1" xpath="/TFI-IZD-POD/IPK-GFI-IZD-POD_1000380/P1078185" xmlDataType="decimal"/>
    </xmlCellPr>
  </singleXmlCell>
  <singleXmlCell id="1698" r="I61" connectionId="0">
    <xmlCellPr id="1" uniqueName="P1081525">
      <xmlPr mapId="1" xpath="/TFI-IZD-POD/IPK-GFI-IZD-POD_1000380/P1081525" xmlDataType="decimal"/>
    </xmlCellPr>
  </singleXmlCell>
  <singleXmlCell id="1682" r="I60" connectionId="0">
    <xmlCellPr id="1" uniqueName="P1081517">
      <xmlPr mapId="1" xpath="/TFI-IZD-POD/IPK-GFI-IZD-POD_1000380/P1081517" xmlDataType="decimal"/>
    </xmlCellPr>
  </singleXmlCell>
  <singleXmlCell id="1666" r="I59" connectionId="0">
    <xmlCellPr id="1" uniqueName="P1081509">
      <xmlPr mapId="1" xpath="/TFI-IZD-POD/IPK-GFI-IZD-POD_1000380/P1081509" xmlDataType="decimal"/>
    </xmlCellPr>
  </singleXmlCell>
  <singleXmlCell id="1650" r="I57" connectionId="0">
    <xmlCellPr id="1" uniqueName="P1081501">
      <xmlPr mapId="1" xpath="/TFI-IZD-POD/IPK-GFI-IZD-POD_1000380/P1081501" xmlDataType="decimal"/>
    </xmlCellPr>
  </singleXmlCell>
  <singleXmlCell id="1634" r="I56" connectionId="0">
    <xmlCellPr id="1" uniqueName="P1081225">
      <xmlPr mapId="1" xpath="/TFI-IZD-POD/IPK-GFI-IZD-POD_1000380/P1081225" xmlDataType="decimal"/>
    </xmlCellPr>
  </singleXmlCell>
  <singleXmlCell id="1618" r="I55" connectionId="0">
    <xmlCellPr id="1" uniqueName="P1080785">
      <xmlPr mapId="1" xpath="/TFI-IZD-POD/IPK-GFI-IZD-POD_1000380/P1080785" xmlDataType="decimal"/>
    </xmlCellPr>
  </singleXmlCell>
  <singleXmlCell id="1602" r="I54" connectionId="0">
    <xmlCellPr id="1" uniqueName="P1080693">
      <xmlPr mapId="1" xpath="/TFI-IZD-POD/IPK-GFI-IZD-POD_1000380/P1080693" xmlDataType="decimal"/>
    </xmlCellPr>
  </singleXmlCell>
  <singleXmlCell id="1586" r="I53" connectionId="0">
    <xmlCellPr id="1" uniqueName="P1080399">
      <xmlPr mapId="1" xpath="/TFI-IZD-POD/IPK-GFI-IZD-POD_1000380/P1080399" xmlDataType="decimal"/>
    </xmlCellPr>
  </singleXmlCell>
  <singleXmlCell id="1570" r="I52" connectionId="0">
    <xmlCellPr id="1" uniqueName="P1080145">
      <xmlPr mapId="1" xpath="/TFI-IZD-POD/IPK-GFI-IZD-POD_1000380/P1080145" xmlDataType="decimal"/>
    </xmlCellPr>
  </singleXmlCell>
  <singleXmlCell id="1554" r="I51" connectionId="0">
    <xmlCellPr id="1" uniqueName="P1080137">
      <xmlPr mapId="1" xpath="/TFI-IZD-POD/IPK-GFI-IZD-POD_1000380/P1080137" xmlDataType="decimal"/>
    </xmlCellPr>
  </singleXmlCell>
  <singleXmlCell id="1538" r="I50" connectionId="0">
    <xmlCellPr id="1" uniqueName="P1080129">
      <xmlPr mapId="1" xpath="/TFI-IZD-POD/IPK-GFI-IZD-POD_1000380/P1080129" xmlDataType="decimal"/>
    </xmlCellPr>
  </singleXmlCell>
  <singleXmlCell id="1490" r="I49" connectionId="0">
    <xmlCellPr id="1" uniqueName="P1080121">
      <xmlPr mapId="1" xpath="/TFI-IZD-POD/IPK-GFI-IZD-POD_1000380/P1080121" xmlDataType="decimal"/>
    </xmlCellPr>
  </singleXmlCell>
  <singleXmlCell id="1474" r="I48" connectionId="0">
    <xmlCellPr id="1" uniqueName="P1080113">
      <xmlPr mapId="1" xpath="/TFI-IZD-POD/IPK-GFI-IZD-POD_1000380/P1080113" xmlDataType="decimal"/>
    </xmlCellPr>
  </singleXmlCell>
  <singleXmlCell id="1458" r="I47" connectionId="0">
    <xmlCellPr id="1" uniqueName="P1080105">
      <xmlPr mapId="1" xpath="/TFI-IZD-POD/IPK-GFI-IZD-POD_1000380/P1080105" xmlDataType="decimal"/>
    </xmlCellPr>
  </singleXmlCell>
  <singleXmlCell id="1442" r="I46" connectionId="0">
    <xmlCellPr id="1" uniqueName="P1080097">
      <xmlPr mapId="1" xpath="/TFI-IZD-POD/IPK-GFI-IZD-POD_1000380/P1080097" xmlDataType="decimal"/>
    </xmlCellPr>
  </singleXmlCell>
  <singleXmlCell id="1426" r="I45" connectionId="0">
    <xmlCellPr id="1" uniqueName="P1080089">
      <xmlPr mapId="1" xpath="/TFI-IZD-POD/IPK-GFI-IZD-POD_1000380/P1080089" xmlDataType="decimal"/>
    </xmlCellPr>
  </singleXmlCell>
  <singleXmlCell id="1410" r="I44" connectionId="0">
    <xmlCellPr id="1" uniqueName="P1080081">
      <xmlPr mapId="1" xpath="/TFI-IZD-POD/IPK-GFI-IZD-POD_1000380/P1080081" xmlDataType="decimal"/>
    </xmlCellPr>
  </singleXmlCell>
  <singleXmlCell id="1394" r="I43" connectionId="0">
    <xmlCellPr id="1" uniqueName="P1080073">
      <xmlPr mapId="1" xpath="/TFI-IZD-POD/IPK-GFI-IZD-POD_1000380/P1080073" xmlDataType="decimal"/>
    </xmlCellPr>
  </singleXmlCell>
  <singleXmlCell id="1378" r="I42" connectionId="0">
    <xmlCellPr id="1" uniqueName="P1080065">
      <xmlPr mapId="1" xpath="/TFI-IZD-POD/IPK-GFI-IZD-POD_1000380/P1080065" xmlDataType="decimal"/>
    </xmlCellPr>
  </singleXmlCell>
  <singleXmlCell id="1362" r="I41" connectionId="0">
    <xmlCellPr id="1" uniqueName="P1080057">
      <xmlPr mapId="1" xpath="/TFI-IZD-POD/IPK-GFI-IZD-POD_1000380/P1080057" xmlDataType="decimal"/>
    </xmlCellPr>
  </singleXmlCell>
  <singleXmlCell id="1346" r="I40" connectionId="0">
    <xmlCellPr id="1" uniqueName="P1080049">
      <xmlPr mapId="1" xpath="/TFI-IZD-POD/IPK-GFI-IZD-POD_1000380/P1080049" xmlDataType="decimal"/>
    </xmlCellPr>
  </singleXmlCell>
  <singleXmlCell id="1330" r="I39" connectionId="0">
    <xmlCellPr id="1" uniqueName="P1080041">
      <xmlPr mapId="1" xpath="/TFI-IZD-POD/IPK-GFI-IZD-POD_1000380/P1080041" xmlDataType="decimal"/>
    </xmlCellPr>
  </singleXmlCell>
  <singleXmlCell id="1314" r="I38" connectionId="0">
    <xmlCellPr id="1" uniqueName="P1080033">
      <xmlPr mapId="1" xpath="/TFI-IZD-POD/IPK-GFI-IZD-POD_1000380/P1080033" xmlDataType="decimal"/>
    </xmlCellPr>
  </singleXmlCell>
  <singleXmlCell id="1298" r="I37" connectionId="0">
    <xmlCellPr id="1" uniqueName="P1080025">
      <xmlPr mapId="1" xpath="/TFI-IZD-POD/IPK-GFI-IZD-POD_1000380/P1080025" xmlDataType="decimal"/>
    </xmlCellPr>
  </singleXmlCell>
  <singleXmlCell id="1282" r="I36" connectionId="0">
    <xmlCellPr id="1" uniqueName="P1080017">
      <xmlPr mapId="1" xpath="/TFI-IZD-POD/IPK-GFI-IZD-POD_1000380/P1080017" xmlDataType="decimal"/>
    </xmlCellPr>
  </singleXmlCell>
  <singleXmlCell id="1266" r="I35" connectionId="0">
    <xmlCellPr id="1" uniqueName="P1080009">
      <xmlPr mapId="1" xpath="/TFI-IZD-POD/IPK-GFI-IZD-POD_1000380/P1080009" xmlDataType="decimal"/>
    </xmlCellPr>
  </singleXmlCell>
  <singleXmlCell id="1250" r="I33" connectionId="0">
    <xmlCellPr id="1" uniqueName="P1080001">
      <xmlPr mapId="1" xpath="/TFI-IZD-POD/IPK-GFI-IZD-POD_1000380/P1080001" xmlDataType="decimal"/>
    </xmlCellPr>
  </singleXmlCell>
  <singleXmlCell id="1234" r="I32" connectionId="0">
    <xmlCellPr id="1" uniqueName="P1079993">
      <xmlPr mapId="1" xpath="/TFI-IZD-POD/IPK-GFI-IZD-POD_1000380/P1079993" xmlDataType="decimal"/>
    </xmlCellPr>
  </singleXmlCell>
  <singleXmlCell id="1218" r="I31" connectionId="0">
    <xmlCellPr id="1" uniqueName="P1079985">
      <xmlPr mapId="1" xpath="/TFI-IZD-POD/IPK-GFI-IZD-POD_1000380/P1079985" xmlDataType="decimal"/>
    </xmlCellPr>
  </singleXmlCell>
  <singleXmlCell id="1202" r="I29" connectionId="0">
    <xmlCellPr id="1" uniqueName="P1079977">
      <xmlPr mapId="1" xpath="/TFI-IZD-POD/IPK-GFI-IZD-POD_1000380/P1079977" xmlDataType="decimal"/>
    </xmlCellPr>
  </singleXmlCell>
  <singleXmlCell id="1186" r="I28" connectionId="0">
    <xmlCellPr id="1" uniqueName="P1079969">
      <xmlPr mapId="1" xpath="/TFI-IZD-POD/IPK-GFI-IZD-POD_1000380/P1079969" xmlDataType="decimal"/>
    </xmlCellPr>
  </singleXmlCell>
  <singleXmlCell id="1170" r="I27" connectionId="0">
    <xmlCellPr id="1" uniqueName="P1079961">
      <xmlPr mapId="1" xpath="/TFI-IZD-POD/IPK-GFI-IZD-POD_1000380/P1079961" xmlDataType="decimal"/>
    </xmlCellPr>
  </singleXmlCell>
  <singleXmlCell id="1154" r="I26" connectionId="0">
    <xmlCellPr id="1" uniqueName="P1079953">
      <xmlPr mapId="1" xpath="/TFI-IZD-POD/IPK-GFI-IZD-POD_1000380/P1079953" xmlDataType="decimal"/>
    </xmlCellPr>
  </singleXmlCell>
  <singleXmlCell id="1138" r="I25" connectionId="0">
    <xmlCellPr id="1" uniqueName="P1079945">
      <xmlPr mapId="1" xpath="/TFI-IZD-POD/IPK-GFI-IZD-POD_1000380/P1079945" xmlDataType="decimal"/>
    </xmlCellPr>
  </singleXmlCell>
  <singleXmlCell id="1122" r="I24" connectionId="0">
    <xmlCellPr id="1" uniqueName="P1079937">
      <xmlPr mapId="1" xpath="/TFI-IZD-POD/IPK-GFI-IZD-POD_1000380/P1079937" xmlDataType="decimal"/>
    </xmlCellPr>
  </singleXmlCell>
  <singleXmlCell id="1106" r="I23" connectionId="0">
    <xmlCellPr id="1" uniqueName="P1079929">
      <xmlPr mapId="1" xpath="/TFI-IZD-POD/IPK-GFI-IZD-POD_1000380/P1079929" xmlDataType="decimal"/>
    </xmlCellPr>
  </singleXmlCell>
  <singleXmlCell id="1090" r="I22" connectionId="0">
    <xmlCellPr id="1" uniqueName="P1079921">
      <xmlPr mapId="1" xpath="/TFI-IZD-POD/IPK-GFI-IZD-POD_1000380/P1079921" xmlDataType="decimal"/>
    </xmlCellPr>
  </singleXmlCell>
  <singleXmlCell id="1074" r="I21" connectionId="0">
    <xmlCellPr id="1" uniqueName="P1079913">
      <xmlPr mapId="1" xpath="/TFI-IZD-POD/IPK-GFI-IZD-POD_1000380/P1079913" xmlDataType="decimal"/>
    </xmlCellPr>
  </singleXmlCell>
  <singleXmlCell id="1058" r="I20" connectionId="0">
    <xmlCellPr id="1" uniqueName="P1079905">
      <xmlPr mapId="1" xpath="/TFI-IZD-POD/IPK-GFI-IZD-POD_1000380/P1079905" xmlDataType="decimal"/>
    </xmlCellPr>
  </singleXmlCell>
  <singleXmlCell id="1042" r="I19" connectionId="0">
    <xmlCellPr id="1" uniqueName="P1079897">
      <xmlPr mapId="1" xpath="/TFI-IZD-POD/IPK-GFI-IZD-POD_1000380/P1079897" xmlDataType="decimal"/>
    </xmlCellPr>
  </singleXmlCell>
  <singleXmlCell id="1026" r="I18" connectionId="0">
    <xmlCellPr id="1" uniqueName="P1079889">
      <xmlPr mapId="1" xpath="/TFI-IZD-POD/IPK-GFI-IZD-POD_1000380/P1079889" xmlDataType="decimal"/>
    </xmlCellPr>
  </singleXmlCell>
  <singleXmlCell id="1010" r="I17" connectionId="0">
    <xmlCellPr id="1" uniqueName="P1079881">
      <xmlPr mapId="1" xpath="/TFI-IZD-POD/IPK-GFI-IZD-POD_1000380/P1079881" xmlDataType="decimal"/>
    </xmlCellPr>
  </singleXmlCell>
  <singleXmlCell id="994" r="I16" connectionId="0">
    <xmlCellPr id="1" uniqueName="P1079873">
      <xmlPr mapId="1" xpath="/TFI-IZD-POD/IPK-GFI-IZD-POD_1000380/P1079873" xmlDataType="decimal"/>
    </xmlCellPr>
  </singleXmlCell>
  <singleXmlCell id="978" r="I15" connectionId="0">
    <xmlCellPr id="1" uniqueName="P1079865">
      <xmlPr mapId="1" xpath="/TFI-IZD-POD/IPK-GFI-IZD-POD_1000380/P1079865" xmlDataType="decimal"/>
    </xmlCellPr>
  </singleXmlCell>
  <singleXmlCell id="962" r="I14" connectionId="0">
    <xmlCellPr id="1" uniqueName="P1079857">
      <xmlPr mapId="1" xpath="/TFI-IZD-POD/IPK-GFI-IZD-POD_1000380/P1079857" xmlDataType="decimal"/>
    </xmlCellPr>
  </singleXmlCell>
  <singleXmlCell id="946" r="I13" connectionId="0">
    <xmlCellPr id="1" uniqueName="P1078949">
      <xmlPr mapId="1" xpath="/TFI-IZD-POD/IPK-GFI-IZD-POD_1000380/P1078949" xmlDataType="decimal"/>
    </xmlCellPr>
  </singleXmlCell>
  <singleXmlCell id="930" r="I12" connectionId="0">
    <xmlCellPr id="1" uniqueName="P1078239">
      <xmlPr mapId="1" xpath="/TFI-IZD-POD/IPK-GFI-IZD-POD_1000380/P1078239" xmlDataType="decimal"/>
    </xmlCellPr>
  </singleXmlCell>
  <singleXmlCell id="914" r="I11" connectionId="0">
    <xmlCellPr id="1" uniqueName="P1078224">
      <xmlPr mapId="1" xpath="/TFI-IZD-POD/IPK-GFI-IZD-POD_1000380/P1078224" xmlDataType="decimal"/>
    </xmlCellPr>
  </singleXmlCell>
  <singleXmlCell id="898" r="I10" connectionId="0">
    <xmlCellPr id="1" uniqueName="P1078207">
      <xmlPr mapId="1" xpath="/TFI-IZD-POD/IPK-GFI-IZD-POD_1000380/P1078207" xmlDataType="decimal"/>
    </xmlCellPr>
  </singleXmlCell>
  <singleXmlCell id="866" r="I9" connectionId="0">
    <xmlCellPr id="1" uniqueName="P1078199">
      <xmlPr mapId="1" xpath="/TFI-IZD-POD/IPK-GFI-IZD-POD_1000380/P1078199" xmlDataType="decimal"/>
    </xmlCellPr>
  </singleXmlCell>
  <singleXmlCell id="850" r="I8" connectionId="0">
    <xmlCellPr id="1" uniqueName="P1078191">
      <xmlPr mapId="1" xpath="/TFI-IZD-POD/IPK-GFI-IZD-POD_1000380/P1078191" xmlDataType="decimal"/>
    </xmlCellPr>
  </singleXmlCell>
  <singleXmlCell id="834" r="I7" connectionId="0">
    <xmlCellPr id="1" uniqueName="P1078183">
      <xmlPr mapId="1" xpath="/TFI-IZD-POD/IPK-GFI-IZD-POD_1000380/P1078183"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view="pageLayout" workbookViewId="0">
      <selection activeCell="G8" sqref="G8"/>
    </sheetView>
  </sheetViews>
  <sheetFormatPr defaultColWidth="9.140625" defaultRowHeight="1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c r="A1" s="173" t="s">
        <v>391</v>
      </c>
      <c r="B1" s="174"/>
      <c r="C1" s="174"/>
      <c r="D1" s="70"/>
      <c r="E1" s="70"/>
      <c r="F1" s="70"/>
      <c r="G1" s="70"/>
      <c r="H1" s="70"/>
      <c r="I1" s="70"/>
      <c r="J1" s="71"/>
    </row>
    <row r="2" spans="1:20" ht="14.45" customHeight="1">
      <c r="A2" s="175" t="s">
        <v>407</v>
      </c>
      <c r="B2" s="176"/>
      <c r="C2" s="176"/>
      <c r="D2" s="176"/>
      <c r="E2" s="176"/>
      <c r="F2" s="176"/>
      <c r="G2" s="176"/>
      <c r="H2" s="176"/>
      <c r="I2" s="176"/>
      <c r="J2" s="177"/>
      <c r="N2" s="122">
        <v>1</v>
      </c>
    </row>
    <row r="3" spans="1:20">
      <c r="A3" s="73"/>
      <c r="B3" s="74"/>
      <c r="C3" s="74"/>
      <c r="D3" s="74"/>
      <c r="E3" s="74"/>
      <c r="F3" s="74"/>
      <c r="G3" s="74"/>
      <c r="H3" s="74"/>
      <c r="I3" s="74"/>
      <c r="J3" s="75"/>
      <c r="N3" s="122">
        <v>2</v>
      </c>
    </row>
    <row r="4" spans="1:20" ht="33.6" customHeight="1">
      <c r="A4" s="178" t="s">
        <v>392</v>
      </c>
      <c r="B4" s="179"/>
      <c r="C4" s="179"/>
      <c r="D4" s="179"/>
      <c r="E4" s="180">
        <v>43831</v>
      </c>
      <c r="F4" s="181"/>
      <c r="G4" s="76" t="s">
        <v>0</v>
      </c>
      <c r="H4" s="180">
        <v>44104</v>
      </c>
      <c r="I4" s="181"/>
      <c r="J4" s="77"/>
      <c r="N4" s="122">
        <v>3</v>
      </c>
    </row>
    <row r="5" spans="1:20" s="78" customFormat="1" ht="10.15" customHeight="1">
      <c r="A5" s="182"/>
      <c r="B5" s="183"/>
      <c r="C5" s="183"/>
      <c r="D5" s="183"/>
      <c r="E5" s="183"/>
      <c r="F5" s="183"/>
      <c r="G5" s="183"/>
      <c r="H5" s="183"/>
      <c r="I5" s="183"/>
      <c r="J5" s="184"/>
      <c r="N5" s="123">
        <v>4</v>
      </c>
    </row>
    <row r="6" spans="1:20" ht="20.45" customHeight="1">
      <c r="A6" s="79"/>
      <c r="B6" s="80" t="s">
        <v>413</v>
      </c>
      <c r="C6" s="81"/>
      <c r="D6" s="81"/>
      <c r="E6" s="87">
        <v>2020</v>
      </c>
      <c r="F6" s="82"/>
      <c r="G6" s="76"/>
      <c r="H6" s="82"/>
      <c r="I6" s="83"/>
      <c r="J6" s="84"/>
    </row>
    <row r="7" spans="1:20" s="86" customFormat="1" ht="10.9" customHeight="1">
      <c r="A7" s="79"/>
      <c r="B7" s="81"/>
      <c r="C7" s="81"/>
      <c r="D7" s="81"/>
      <c r="E7" s="85"/>
      <c r="F7" s="85"/>
      <c r="G7" s="76"/>
      <c r="H7" s="82"/>
      <c r="I7" s="83"/>
      <c r="J7" s="84"/>
      <c r="K7" s="125"/>
      <c r="L7" s="125"/>
      <c r="M7" s="125"/>
      <c r="N7" s="126"/>
      <c r="O7" s="125"/>
      <c r="P7" s="125"/>
      <c r="Q7" s="125"/>
      <c r="R7" s="125"/>
      <c r="S7" s="125"/>
      <c r="T7" s="125"/>
    </row>
    <row r="8" spans="1:20" ht="20.45" customHeight="1">
      <c r="A8" s="79"/>
      <c r="B8" s="80" t="s">
        <v>414</v>
      </c>
      <c r="C8" s="81"/>
      <c r="D8" s="81"/>
      <c r="E8" s="87">
        <v>3</v>
      </c>
      <c r="F8" s="82"/>
      <c r="G8" s="76"/>
      <c r="H8" s="82"/>
      <c r="I8" s="83"/>
      <c r="J8" s="84"/>
    </row>
    <row r="9" spans="1:20" s="86" customFormat="1" ht="10.9" customHeight="1">
      <c r="A9" s="79"/>
      <c r="B9" s="81"/>
      <c r="C9" s="81"/>
      <c r="D9" s="81"/>
      <c r="E9" s="85"/>
      <c r="F9" s="85"/>
      <c r="G9" s="76"/>
      <c r="H9" s="85"/>
      <c r="I9" s="88"/>
      <c r="J9" s="84"/>
      <c r="K9" s="125"/>
      <c r="L9" s="125"/>
      <c r="M9" s="125"/>
      <c r="N9" s="126"/>
      <c r="O9" s="125"/>
      <c r="P9" s="125"/>
      <c r="Q9" s="125"/>
      <c r="R9" s="125"/>
      <c r="S9" s="125"/>
      <c r="T9" s="125"/>
    </row>
    <row r="10" spans="1:20" ht="37.9" customHeight="1">
      <c r="A10" s="169" t="s">
        <v>415</v>
      </c>
      <c r="B10" s="170"/>
      <c r="C10" s="170"/>
      <c r="D10" s="170"/>
      <c r="E10" s="170"/>
      <c r="F10" s="170"/>
      <c r="G10" s="170"/>
      <c r="H10" s="170"/>
      <c r="I10" s="170"/>
      <c r="J10" s="89"/>
    </row>
    <row r="11" spans="1:20" ht="24.6" customHeight="1">
      <c r="A11" s="157" t="s">
        <v>393</v>
      </c>
      <c r="B11" s="171"/>
      <c r="C11" s="163" t="s">
        <v>433</v>
      </c>
      <c r="D11" s="164"/>
      <c r="E11" s="90"/>
      <c r="F11" s="129" t="s">
        <v>416</v>
      </c>
      <c r="G11" s="167"/>
      <c r="H11" s="145" t="s">
        <v>438</v>
      </c>
      <c r="I11" s="146"/>
      <c r="J11" s="91"/>
    </row>
    <row r="12" spans="1:20" ht="14.45" customHeight="1">
      <c r="A12" s="92"/>
      <c r="B12" s="93"/>
      <c r="C12" s="93"/>
      <c r="D12" s="93"/>
      <c r="E12" s="172"/>
      <c r="F12" s="172"/>
      <c r="G12" s="172"/>
      <c r="H12" s="172"/>
      <c r="I12" s="94"/>
      <c r="J12" s="91"/>
    </row>
    <row r="13" spans="1:20" ht="21" customHeight="1">
      <c r="A13" s="128" t="s">
        <v>408</v>
      </c>
      <c r="B13" s="167"/>
      <c r="C13" s="163" t="s">
        <v>436</v>
      </c>
      <c r="D13" s="164"/>
      <c r="E13" s="185"/>
      <c r="F13" s="172"/>
      <c r="G13" s="172"/>
      <c r="H13" s="172"/>
      <c r="I13" s="94"/>
      <c r="J13" s="91"/>
    </row>
    <row r="14" spans="1:20" ht="10.9" customHeight="1">
      <c r="A14" s="90"/>
      <c r="B14" s="94"/>
      <c r="C14" s="93"/>
      <c r="D14" s="93"/>
      <c r="E14" s="135"/>
      <c r="F14" s="135"/>
      <c r="G14" s="135"/>
      <c r="H14" s="135"/>
      <c r="I14" s="93"/>
      <c r="J14" s="95"/>
    </row>
    <row r="15" spans="1:20" ht="22.9" customHeight="1">
      <c r="A15" s="128" t="s">
        <v>394</v>
      </c>
      <c r="B15" s="167"/>
      <c r="C15" s="163" t="s">
        <v>437</v>
      </c>
      <c r="D15" s="164"/>
      <c r="E15" s="168"/>
      <c r="F15" s="159"/>
      <c r="G15" s="96" t="s">
        <v>417</v>
      </c>
      <c r="H15" s="145" t="s">
        <v>439</v>
      </c>
      <c r="I15" s="146"/>
      <c r="J15" s="97"/>
    </row>
    <row r="16" spans="1:20" ht="10.9" customHeight="1">
      <c r="A16" s="90"/>
      <c r="B16" s="94"/>
      <c r="C16" s="93"/>
      <c r="D16" s="93"/>
      <c r="E16" s="135"/>
      <c r="F16" s="135"/>
      <c r="G16" s="135"/>
      <c r="H16" s="135"/>
      <c r="I16" s="93"/>
      <c r="J16" s="95"/>
    </row>
    <row r="17" spans="1:10" ht="22.9" customHeight="1">
      <c r="A17" s="98"/>
      <c r="B17" s="96" t="s">
        <v>418</v>
      </c>
      <c r="C17" s="163" t="s">
        <v>440</v>
      </c>
      <c r="D17" s="164"/>
      <c r="E17" s="99"/>
      <c r="F17" s="99"/>
      <c r="G17" s="99"/>
      <c r="H17" s="99"/>
      <c r="I17" s="99"/>
      <c r="J17" s="97"/>
    </row>
    <row r="18" spans="1:10">
      <c r="A18" s="165"/>
      <c r="B18" s="166"/>
      <c r="C18" s="135"/>
      <c r="D18" s="135"/>
      <c r="E18" s="135"/>
      <c r="F18" s="135"/>
      <c r="G18" s="135"/>
      <c r="H18" s="135"/>
      <c r="I18" s="93"/>
      <c r="J18" s="95"/>
    </row>
    <row r="19" spans="1:10">
      <c r="A19" s="157" t="s">
        <v>395</v>
      </c>
      <c r="B19" s="158"/>
      <c r="C19" s="136" t="s">
        <v>441</v>
      </c>
      <c r="D19" s="137"/>
      <c r="E19" s="137"/>
      <c r="F19" s="137"/>
      <c r="G19" s="137"/>
      <c r="H19" s="137"/>
      <c r="I19" s="137"/>
      <c r="J19" s="138"/>
    </row>
    <row r="20" spans="1:10">
      <c r="A20" s="92"/>
      <c r="B20" s="93"/>
      <c r="C20" s="100"/>
      <c r="D20" s="93"/>
      <c r="E20" s="135"/>
      <c r="F20" s="135"/>
      <c r="G20" s="135"/>
      <c r="H20" s="135"/>
      <c r="I20" s="93"/>
      <c r="J20" s="95"/>
    </row>
    <row r="21" spans="1:10">
      <c r="A21" s="157" t="s">
        <v>396</v>
      </c>
      <c r="B21" s="158"/>
      <c r="C21" s="145">
        <v>10000</v>
      </c>
      <c r="D21" s="146"/>
      <c r="E21" s="135"/>
      <c r="F21" s="135"/>
      <c r="G21" s="136" t="s">
        <v>442</v>
      </c>
      <c r="H21" s="137"/>
      <c r="I21" s="137"/>
      <c r="J21" s="138"/>
    </row>
    <row r="22" spans="1:10">
      <c r="A22" s="92"/>
      <c r="B22" s="93"/>
      <c r="C22" s="93"/>
      <c r="D22" s="93"/>
      <c r="E22" s="135"/>
      <c r="F22" s="135"/>
      <c r="G22" s="135"/>
      <c r="H22" s="135"/>
      <c r="I22" s="93"/>
      <c r="J22" s="95"/>
    </row>
    <row r="23" spans="1:10">
      <c r="A23" s="157" t="s">
        <v>397</v>
      </c>
      <c r="B23" s="158"/>
      <c r="C23" s="136" t="s">
        <v>443</v>
      </c>
      <c r="D23" s="137"/>
      <c r="E23" s="137"/>
      <c r="F23" s="137"/>
      <c r="G23" s="137"/>
      <c r="H23" s="137"/>
      <c r="I23" s="137"/>
      <c r="J23" s="138"/>
    </row>
    <row r="24" spans="1:10">
      <c r="A24" s="92"/>
      <c r="B24" s="93"/>
      <c r="C24" s="93"/>
      <c r="D24" s="93"/>
      <c r="E24" s="135"/>
      <c r="F24" s="135"/>
      <c r="G24" s="135"/>
      <c r="H24" s="135"/>
      <c r="I24" s="93"/>
      <c r="J24" s="95"/>
    </row>
    <row r="25" spans="1:10">
      <c r="A25" s="157" t="s">
        <v>398</v>
      </c>
      <c r="B25" s="158"/>
      <c r="C25" s="160" t="s">
        <v>444</v>
      </c>
      <c r="D25" s="161"/>
      <c r="E25" s="161"/>
      <c r="F25" s="161"/>
      <c r="G25" s="161"/>
      <c r="H25" s="161"/>
      <c r="I25" s="161"/>
      <c r="J25" s="162"/>
    </row>
    <row r="26" spans="1:10">
      <c r="A26" s="92"/>
      <c r="B26" s="93"/>
      <c r="C26" s="100"/>
      <c r="D26" s="93"/>
      <c r="E26" s="135"/>
      <c r="F26" s="135"/>
      <c r="G26" s="135"/>
      <c r="H26" s="135"/>
      <c r="I26" s="93"/>
      <c r="J26" s="95"/>
    </row>
    <row r="27" spans="1:10">
      <c r="A27" s="157" t="s">
        <v>399</v>
      </c>
      <c r="B27" s="158"/>
      <c r="C27" s="160" t="s">
        <v>445</v>
      </c>
      <c r="D27" s="161"/>
      <c r="E27" s="161"/>
      <c r="F27" s="161"/>
      <c r="G27" s="161"/>
      <c r="H27" s="161"/>
      <c r="I27" s="161"/>
      <c r="J27" s="162"/>
    </row>
    <row r="28" spans="1:10" ht="13.9" customHeight="1">
      <c r="A28" s="92"/>
      <c r="B28" s="93"/>
      <c r="C28" s="100"/>
      <c r="D28" s="93"/>
      <c r="E28" s="135"/>
      <c r="F28" s="135"/>
      <c r="G28" s="135"/>
      <c r="H28" s="135"/>
      <c r="I28" s="93"/>
      <c r="J28" s="95"/>
    </row>
    <row r="29" spans="1:10" ht="22.9" customHeight="1">
      <c r="A29" s="128" t="s">
        <v>409</v>
      </c>
      <c r="B29" s="158"/>
      <c r="C29" s="101">
        <v>256</v>
      </c>
      <c r="D29" s="102"/>
      <c r="E29" s="139"/>
      <c r="F29" s="139"/>
      <c r="G29" s="139"/>
      <c r="H29" s="139"/>
      <c r="I29" s="103"/>
      <c r="J29" s="104"/>
    </row>
    <row r="30" spans="1:10">
      <c r="A30" s="92"/>
      <c r="B30" s="93"/>
      <c r="C30" s="93"/>
      <c r="D30" s="93"/>
      <c r="E30" s="135"/>
      <c r="F30" s="135"/>
      <c r="G30" s="135"/>
      <c r="H30" s="135"/>
      <c r="I30" s="103"/>
      <c r="J30" s="104"/>
    </row>
    <row r="31" spans="1:10">
      <c r="A31" s="157" t="s">
        <v>400</v>
      </c>
      <c r="B31" s="158"/>
      <c r="C31" s="117" t="s">
        <v>420</v>
      </c>
      <c r="D31" s="156" t="s">
        <v>419</v>
      </c>
      <c r="E31" s="143"/>
      <c r="F31" s="143"/>
      <c r="G31" s="143"/>
      <c r="H31" s="105"/>
      <c r="I31" s="106" t="s">
        <v>420</v>
      </c>
      <c r="J31" s="107" t="s">
        <v>421</v>
      </c>
    </row>
    <row r="32" spans="1:10">
      <c r="A32" s="157"/>
      <c r="B32" s="158"/>
      <c r="C32" s="108"/>
      <c r="D32" s="76"/>
      <c r="E32" s="159"/>
      <c r="F32" s="159"/>
      <c r="G32" s="159"/>
      <c r="H32" s="159"/>
      <c r="I32" s="103"/>
      <c r="J32" s="104"/>
    </row>
    <row r="33" spans="1:10">
      <c r="A33" s="157" t="s">
        <v>410</v>
      </c>
      <c r="B33" s="158"/>
      <c r="C33" s="101" t="s">
        <v>423</v>
      </c>
      <c r="D33" s="156" t="s">
        <v>422</v>
      </c>
      <c r="E33" s="143"/>
      <c r="F33" s="143"/>
      <c r="G33" s="143"/>
      <c r="H33" s="99"/>
      <c r="I33" s="106" t="s">
        <v>423</v>
      </c>
      <c r="J33" s="107" t="s">
        <v>424</v>
      </c>
    </row>
    <row r="34" spans="1:10">
      <c r="A34" s="92"/>
      <c r="B34" s="93"/>
      <c r="C34" s="93"/>
      <c r="D34" s="93"/>
      <c r="E34" s="135"/>
      <c r="F34" s="135"/>
      <c r="G34" s="135"/>
      <c r="H34" s="135"/>
      <c r="I34" s="93"/>
      <c r="J34" s="95"/>
    </row>
    <row r="35" spans="1:10">
      <c r="A35" s="156" t="s">
        <v>411</v>
      </c>
      <c r="B35" s="143"/>
      <c r="C35" s="143"/>
      <c r="D35" s="143"/>
      <c r="E35" s="143" t="s">
        <v>401</v>
      </c>
      <c r="F35" s="143"/>
      <c r="G35" s="143"/>
      <c r="H35" s="143"/>
      <c r="I35" s="143"/>
      <c r="J35" s="109" t="s">
        <v>402</v>
      </c>
    </row>
    <row r="36" spans="1:10">
      <c r="A36" s="92"/>
      <c r="B36" s="93"/>
      <c r="C36" s="93"/>
      <c r="D36" s="93"/>
      <c r="E36" s="135"/>
      <c r="F36" s="135"/>
      <c r="G36" s="135"/>
      <c r="H36" s="135"/>
      <c r="I36" s="93"/>
      <c r="J36" s="104"/>
    </row>
    <row r="37" spans="1:10">
      <c r="A37" s="151"/>
      <c r="B37" s="152"/>
      <c r="C37" s="152"/>
      <c r="D37" s="152"/>
      <c r="E37" s="151"/>
      <c r="F37" s="152"/>
      <c r="G37" s="152"/>
      <c r="H37" s="152"/>
      <c r="I37" s="153"/>
      <c r="J37" s="110"/>
    </row>
    <row r="38" spans="1:10">
      <c r="A38" s="92"/>
      <c r="B38" s="93"/>
      <c r="C38" s="100"/>
      <c r="D38" s="155"/>
      <c r="E38" s="155"/>
      <c r="F38" s="155"/>
      <c r="G38" s="155"/>
      <c r="H38" s="155"/>
      <c r="I38" s="155"/>
      <c r="J38" s="95"/>
    </row>
    <row r="39" spans="1:10">
      <c r="A39" s="151"/>
      <c r="B39" s="152"/>
      <c r="C39" s="152"/>
      <c r="D39" s="153"/>
      <c r="E39" s="151"/>
      <c r="F39" s="152"/>
      <c r="G39" s="152"/>
      <c r="H39" s="152"/>
      <c r="I39" s="153"/>
      <c r="J39" s="101"/>
    </row>
    <row r="40" spans="1:10">
      <c r="A40" s="92"/>
      <c r="B40" s="93"/>
      <c r="C40" s="100"/>
      <c r="D40" s="111"/>
      <c r="E40" s="155"/>
      <c r="F40" s="155"/>
      <c r="G40" s="155"/>
      <c r="H40" s="155"/>
      <c r="I40" s="94"/>
      <c r="J40" s="95"/>
    </row>
    <row r="41" spans="1:10">
      <c r="A41" s="151"/>
      <c r="B41" s="152"/>
      <c r="C41" s="152"/>
      <c r="D41" s="153"/>
      <c r="E41" s="151"/>
      <c r="F41" s="152"/>
      <c r="G41" s="152"/>
      <c r="H41" s="152"/>
      <c r="I41" s="153"/>
      <c r="J41" s="101"/>
    </row>
    <row r="42" spans="1:10">
      <c r="A42" s="92"/>
      <c r="B42" s="93"/>
      <c r="C42" s="100"/>
      <c r="D42" s="111"/>
      <c r="E42" s="155"/>
      <c r="F42" s="155"/>
      <c r="G42" s="155"/>
      <c r="H42" s="155"/>
      <c r="I42" s="94"/>
      <c r="J42" s="95"/>
    </row>
    <row r="43" spans="1:10">
      <c r="A43" s="151"/>
      <c r="B43" s="152"/>
      <c r="C43" s="152"/>
      <c r="D43" s="153"/>
      <c r="E43" s="151"/>
      <c r="F43" s="152"/>
      <c r="G43" s="152"/>
      <c r="H43" s="152"/>
      <c r="I43" s="153"/>
      <c r="J43" s="101"/>
    </row>
    <row r="44" spans="1:10">
      <c r="A44" s="112"/>
      <c r="B44" s="100"/>
      <c r="C44" s="149"/>
      <c r="D44" s="149"/>
      <c r="E44" s="135"/>
      <c r="F44" s="135"/>
      <c r="G44" s="149"/>
      <c r="H44" s="149"/>
      <c r="I44" s="149"/>
      <c r="J44" s="95"/>
    </row>
    <row r="45" spans="1:10">
      <c r="A45" s="151"/>
      <c r="B45" s="152"/>
      <c r="C45" s="152"/>
      <c r="D45" s="153"/>
      <c r="E45" s="151"/>
      <c r="F45" s="152"/>
      <c r="G45" s="152"/>
      <c r="H45" s="152"/>
      <c r="I45" s="153"/>
      <c r="J45" s="101"/>
    </row>
    <row r="46" spans="1:10">
      <c r="A46" s="112"/>
      <c r="B46" s="100"/>
      <c r="C46" s="100"/>
      <c r="D46" s="93"/>
      <c r="E46" s="154"/>
      <c r="F46" s="154"/>
      <c r="G46" s="149"/>
      <c r="H46" s="149"/>
      <c r="I46" s="93"/>
      <c r="J46" s="95"/>
    </row>
    <row r="47" spans="1:10">
      <c r="A47" s="151"/>
      <c r="B47" s="152"/>
      <c r="C47" s="152"/>
      <c r="D47" s="153"/>
      <c r="E47" s="151"/>
      <c r="F47" s="152"/>
      <c r="G47" s="152"/>
      <c r="H47" s="152"/>
      <c r="I47" s="153"/>
      <c r="J47" s="101"/>
    </row>
    <row r="48" spans="1:10">
      <c r="A48" s="112"/>
      <c r="B48" s="100"/>
      <c r="C48" s="100"/>
      <c r="D48" s="93"/>
      <c r="E48" s="135"/>
      <c r="F48" s="135"/>
      <c r="G48" s="149"/>
      <c r="H48" s="149"/>
      <c r="I48" s="93"/>
      <c r="J48" s="113" t="s">
        <v>425</v>
      </c>
    </row>
    <row r="49" spans="1:10">
      <c r="A49" s="112"/>
      <c r="B49" s="100"/>
      <c r="C49" s="100"/>
      <c r="D49" s="93"/>
      <c r="E49" s="135"/>
      <c r="F49" s="135"/>
      <c r="G49" s="149"/>
      <c r="H49" s="149"/>
      <c r="I49" s="93"/>
      <c r="J49" s="113" t="s">
        <v>426</v>
      </c>
    </row>
    <row r="50" spans="1:10" ht="14.45" customHeight="1">
      <c r="A50" s="128" t="s">
        <v>403</v>
      </c>
      <c r="B50" s="129"/>
      <c r="C50" s="145" t="s">
        <v>426</v>
      </c>
      <c r="D50" s="146"/>
      <c r="E50" s="147" t="s">
        <v>427</v>
      </c>
      <c r="F50" s="148"/>
      <c r="G50" s="136"/>
      <c r="H50" s="137"/>
      <c r="I50" s="137"/>
      <c r="J50" s="138"/>
    </row>
    <row r="51" spans="1:10">
      <c r="A51" s="112"/>
      <c r="B51" s="100"/>
      <c r="C51" s="149"/>
      <c r="D51" s="149"/>
      <c r="E51" s="135"/>
      <c r="F51" s="135"/>
      <c r="G51" s="150" t="s">
        <v>428</v>
      </c>
      <c r="H51" s="150"/>
      <c r="I51" s="150"/>
      <c r="J51" s="84"/>
    </row>
    <row r="52" spans="1:10" ht="13.9" customHeight="1">
      <c r="A52" s="128" t="s">
        <v>404</v>
      </c>
      <c r="B52" s="129"/>
      <c r="C52" s="136" t="s">
        <v>446</v>
      </c>
      <c r="D52" s="137"/>
      <c r="E52" s="137"/>
      <c r="F52" s="137"/>
      <c r="G52" s="137"/>
      <c r="H52" s="137"/>
      <c r="I52" s="137"/>
      <c r="J52" s="138"/>
    </row>
    <row r="53" spans="1:10">
      <c r="A53" s="92"/>
      <c r="B53" s="93"/>
      <c r="C53" s="139" t="s">
        <v>405</v>
      </c>
      <c r="D53" s="139"/>
      <c r="E53" s="139"/>
      <c r="F53" s="139"/>
      <c r="G53" s="139"/>
      <c r="H53" s="139"/>
      <c r="I53" s="139"/>
      <c r="J53" s="95"/>
    </row>
    <row r="54" spans="1:10">
      <c r="A54" s="128" t="s">
        <v>406</v>
      </c>
      <c r="B54" s="129"/>
      <c r="C54" s="140" t="s">
        <v>447</v>
      </c>
      <c r="D54" s="141"/>
      <c r="E54" s="142"/>
      <c r="F54" s="135"/>
      <c r="G54" s="135"/>
      <c r="H54" s="143"/>
      <c r="I54" s="143"/>
      <c r="J54" s="144"/>
    </row>
    <row r="55" spans="1:10">
      <c r="A55" s="92"/>
      <c r="B55" s="93"/>
      <c r="C55" s="100"/>
      <c r="D55" s="93"/>
      <c r="E55" s="135"/>
      <c r="F55" s="135"/>
      <c r="G55" s="135"/>
      <c r="H55" s="135"/>
      <c r="I55" s="93"/>
      <c r="J55" s="95"/>
    </row>
    <row r="56" spans="1:10" ht="14.45" customHeight="1">
      <c r="A56" s="128" t="s">
        <v>398</v>
      </c>
      <c r="B56" s="129"/>
      <c r="C56" s="130" t="s">
        <v>448</v>
      </c>
      <c r="D56" s="131"/>
      <c r="E56" s="131"/>
      <c r="F56" s="131"/>
      <c r="G56" s="131"/>
      <c r="H56" s="131"/>
      <c r="I56" s="131"/>
      <c r="J56" s="132"/>
    </row>
    <row r="57" spans="1:10">
      <c r="A57" s="92"/>
      <c r="B57" s="93"/>
      <c r="C57" s="93"/>
      <c r="D57" s="93"/>
      <c r="E57" s="135"/>
      <c r="F57" s="135"/>
      <c r="G57" s="135"/>
      <c r="H57" s="135"/>
      <c r="I57" s="93"/>
      <c r="J57" s="95"/>
    </row>
    <row r="58" spans="1:10">
      <c r="A58" s="128" t="s">
        <v>429</v>
      </c>
      <c r="B58" s="129"/>
      <c r="C58" s="130"/>
      <c r="D58" s="131"/>
      <c r="E58" s="131"/>
      <c r="F58" s="131"/>
      <c r="G58" s="131"/>
      <c r="H58" s="131"/>
      <c r="I58" s="131"/>
      <c r="J58" s="132"/>
    </row>
    <row r="59" spans="1:10" ht="14.45" customHeight="1">
      <c r="A59" s="92"/>
      <c r="B59" s="93"/>
      <c r="C59" s="133" t="s">
        <v>430</v>
      </c>
      <c r="D59" s="133"/>
      <c r="E59" s="133"/>
      <c r="F59" s="133"/>
      <c r="G59" s="93"/>
      <c r="H59" s="93"/>
      <c r="I59" s="93"/>
      <c r="J59" s="95"/>
    </row>
    <row r="60" spans="1:10">
      <c r="A60" s="128" t="s">
        <v>431</v>
      </c>
      <c r="B60" s="129"/>
      <c r="C60" s="130"/>
      <c r="D60" s="131"/>
      <c r="E60" s="131"/>
      <c r="F60" s="131"/>
      <c r="G60" s="131"/>
      <c r="H60" s="131"/>
      <c r="I60" s="131"/>
      <c r="J60" s="132"/>
    </row>
    <row r="61" spans="1:10" ht="14.45" customHeight="1">
      <c r="A61" s="114"/>
      <c r="B61" s="115"/>
      <c r="C61" s="134" t="s">
        <v>432</v>
      </c>
      <c r="D61" s="134"/>
      <c r="E61" s="134"/>
      <c r="F61" s="134"/>
      <c r="G61" s="134"/>
      <c r="H61" s="115"/>
      <c r="I61" s="115"/>
      <c r="J61" s="116"/>
    </row>
    <row r="68" ht="27" customHeight="1"/>
    <row r="72" ht="38.450000000000003"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Layout" topLeftCell="A115" zoomScaleSheetLayoutView="110" workbookViewId="0">
      <selection activeCell="H136" sqref="H136"/>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449</v>
      </c>
      <c r="B2" s="196"/>
      <c r="C2" s="196"/>
      <c r="D2" s="196"/>
      <c r="E2" s="196"/>
      <c r="F2" s="196"/>
      <c r="G2" s="196"/>
      <c r="H2" s="196"/>
      <c r="I2" s="196"/>
    </row>
    <row r="3" spans="1:9">
      <c r="A3" s="197" t="s">
        <v>355</v>
      </c>
      <c r="B3" s="198"/>
      <c r="C3" s="198"/>
      <c r="D3" s="198"/>
      <c r="E3" s="198"/>
      <c r="F3" s="198"/>
      <c r="G3" s="198"/>
      <c r="H3" s="198"/>
      <c r="I3" s="198"/>
    </row>
    <row r="4" spans="1:9">
      <c r="A4" s="199" t="s">
        <v>434</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61661379</v>
      </c>
      <c r="I9" s="34">
        <f>I10+I17+I27+I38+I43</f>
        <v>60352377</v>
      </c>
    </row>
    <row r="10" spans="1:9" ht="12.75" customHeight="1">
      <c r="A10" s="190" t="s">
        <v>5</v>
      </c>
      <c r="B10" s="190"/>
      <c r="C10" s="190"/>
      <c r="D10" s="190"/>
      <c r="E10" s="190"/>
      <c r="F10" s="190"/>
      <c r="G10" s="16">
        <v>3</v>
      </c>
      <c r="H10" s="34">
        <f>H11+H12+H13+H14+H15+H16</f>
        <v>20313</v>
      </c>
      <c r="I10" s="34">
        <f>I11+I12+I13+I14+I15+I16</f>
        <v>15722</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20313</v>
      </c>
      <c r="I12" s="33">
        <v>15722</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56278180</v>
      </c>
      <c r="I17" s="34">
        <f>I18+I19+I20+I21+I22+I23+I24+I25+I26</f>
        <v>54973769</v>
      </c>
    </row>
    <row r="18" spans="1:9" ht="12.75" customHeight="1">
      <c r="A18" s="186" t="s">
        <v>13</v>
      </c>
      <c r="B18" s="186"/>
      <c r="C18" s="186"/>
      <c r="D18" s="186"/>
      <c r="E18" s="186"/>
      <c r="F18" s="186"/>
      <c r="G18" s="15">
        <v>11</v>
      </c>
      <c r="H18" s="33">
        <v>49816605</v>
      </c>
      <c r="I18" s="33">
        <v>49816605</v>
      </c>
    </row>
    <row r="19" spans="1:9" ht="12.75" customHeight="1">
      <c r="A19" s="186" t="s">
        <v>14</v>
      </c>
      <c r="B19" s="186"/>
      <c r="C19" s="186"/>
      <c r="D19" s="186"/>
      <c r="E19" s="186"/>
      <c r="F19" s="186"/>
      <c r="G19" s="15">
        <v>12</v>
      </c>
      <c r="H19" s="33">
        <v>3030371</v>
      </c>
      <c r="I19" s="33">
        <v>2411926</v>
      </c>
    </row>
    <row r="20" spans="1:9" ht="12.75" customHeight="1">
      <c r="A20" s="186" t="s">
        <v>15</v>
      </c>
      <c r="B20" s="186"/>
      <c r="C20" s="186"/>
      <c r="D20" s="186"/>
      <c r="E20" s="186"/>
      <c r="F20" s="186"/>
      <c r="G20" s="15">
        <v>13</v>
      </c>
      <c r="H20" s="33">
        <v>213958</v>
      </c>
      <c r="I20" s="33">
        <v>240730</v>
      </c>
    </row>
    <row r="21" spans="1:9" ht="12.75" customHeight="1">
      <c r="A21" s="186" t="s">
        <v>16</v>
      </c>
      <c r="B21" s="186"/>
      <c r="C21" s="186"/>
      <c r="D21" s="186"/>
      <c r="E21" s="186"/>
      <c r="F21" s="186"/>
      <c r="G21" s="15">
        <v>14</v>
      </c>
      <c r="H21" s="33">
        <v>3174117</v>
      </c>
      <c r="I21" s="33">
        <v>2461379</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14084</v>
      </c>
      <c r="I23" s="33">
        <v>14084</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29045</v>
      </c>
      <c r="I26" s="33">
        <v>29045</v>
      </c>
    </row>
    <row r="27" spans="1:9" ht="12.75" customHeight="1">
      <c r="A27" s="190" t="s">
        <v>22</v>
      </c>
      <c r="B27" s="190"/>
      <c r="C27" s="190"/>
      <c r="D27" s="190"/>
      <c r="E27" s="190"/>
      <c r="F27" s="190"/>
      <c r="G27" s="16">
        <v>20</v>
      </c>
      <c r="H27" s="34">
        <f>SUM(H28:H37)</f>
        <v>5276858</v>
      </c>
      <c r="I27" s="34">
        <f>SUM(I28:I37)</f>
        <v>5276858</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5276858</v>
      </c>
      <c r="I36" s="33">
        <v>5276858</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86028</v>
      </c>
      <c r="I38" s="34">
        <f>I39+I40+I41+I42</f>
        <v>86028</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86028</v>
      </c>
      <c r="I42" s="33">
        <v>86028</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29221390</v>
      </c>
      <c r="I44" s="34">
        <f>I45+I53+I60+I70</f>
        <v>45011256</v>
      </c>
    </row>
    <row r="45" spans="1:9" ht="12.75" customHeight="1">
      <c r="A45" s="190" t="s">
        <v>39</v>
      </c>
      <c r="B45" s="190"/>
      <c r="C45" s="190"/>
      <c r="D45" s="190"/>
      <c r="E45" s="190"/>
      <c r="F45" s="190"/>
      <c r="G45" s="16">
        <v>38</v>
      </c>
      <c r="H45" s="34">
        <f>SUM(H46:H52)</f>
        <v>1657555</v>
      </c>
      <c r="I45" s="34">
        <f>SUM(I46:I52)</f>
        <v>2031110</v>
      </c>
    </row>
    <row r="46" spans="1:9" ht="12.75" customHeight="1">
      <c r="A46" s="186" t="s">
        <v>40</v>
      </c>
      <c r="B46" s="186"/>
      <c r="C46" s="186"/>
      <c r="D46" s="186"/>
      <c r="E46" s="186"/>
      <c r="F46" s="186"/>
      <c r="G46" s="15">
        <v>39</v>
      </c>
      <c r="H46" s="33">
        <v>1657555</v>
      </c>
      <c r="I46" s="33">
        <v>2031110</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10696356</v>
      </c>
      <c r="I53" s="34">
        <f>SUM(I54:I59)</f>
        <v>15342867</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3695033</v>
      </c>
      <c r="I55" s="33">
        <v>5347527</v>
      </c>
    </row>
    <row r="56" spans="1:9" ht="12.75" customHeight="1">
      <c r="A56" s="186" t="s">
        <v>50</v>
      </c>
      <c r="B56" s="186"/>
      <c r="C56" s="186"/>
      <c r="D56" s="186"/>
      <c r="E56" s="186"/>
      <c r="F56" s="186"/>
      <c r="G56" s="15">
        <v>49</v>
      </c>
      <c r="H56" s="33">
        <v>6726152</v>
      </c>
      <c r="I56" s="33">
        <v>9772854</v>
      </c>
    </row>
    <row r="57" spans="1:9" ht="12.75" customHeight="1">
      <c r="A57" s="186" t="s">
        <v>51</v>
      </c>
      <c r="B57" s="186"/>
      <c r="C57" s="186"/>
      <c r="D57" s="186"/>
      <c r="E57" s="186"/>
      <c r="F57" s="186"/>
      <c r="G57" s="15">
        <v>50</v>
      </c>
      <c r="H57" s="33">
        <v>9698</v>
      </c>
      <c r="I57" s="33">
        <v>5286</v>
      </c>
    </row>
    <row r="58" spans="1:9" ht="12.75" customHeight="1">
      <c r="A58" s="186" t="s">
        <v>52</v>
      </c>
      <c r="B58" s="186"/>
      <c r="C58" s="186"/>
      <c r="D58" s="186"/>
      <c r="E58" s="186"/>
      <c r="F58" s="186"/>
      <c r="G58" s="15">
        <v>51</v>
      </c>
      <c r="H58" s="33">
        <v>107675</v>
      </c>
      <c r="I58" s="33">
        <v>105680</v>
      </c>
    </row>
    <row r="59" spans="1:9" ht="12.75" customHeight="1">
      <c r="A59" s="186" t="s">
        <v>53</v>
      </c>
      <c r="B59" s="186"/>
      <c r="C59" s="186"/>
      <c r="D59" s="186"/>
      <c r="E59" s="186"/>
      <c r="F59" s="186"/>
      <c r="G59" s="15">
        <v>52</v>
      </c>
      <c r="H59" s="33">
        <v>157798</v>
      </c>
      <c r="I59" s="33">
        <v>111520</v>
      </c>
    </row>
    <row r="60" spans="1:9" ht="12.75" customHeight="1">
      <c r="A60" s="190" t="s">
        <v>54</v>
      </c>
      <c r="B60" s="190"/>
      <c r="C60" s="190"/>
      <c r="D60" s="190"/>
      <c r="E60" s="190"/>
      <c r="F60" s="190"/>
      <c r="G60" s="16">
        <v>53</v>
      </c>
      <c r="H60" s="34">
        <f>SUM(H61:H69)</f>
        <v>9000</v>
      </c>
      <c r="I60" s="34">
        <f>SUM(I61:I69)</f>
        <v>9000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9000</v>
      </c>
      <c r="I68" s="33">
        <v>9000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16858479</v>
      </c>
      <c r="I70" s="33">
        <v>27628279</v>
      </c>
    </row>
    <row r="71" spans="1:9" ht="12.75" customHeight="1">
      <c r="A71" s="187" t="s">
        <v>58</v>
      </c>
      <c r="B71" s="187"/>
      <c r="C71" s="187"/>
      <c r="D71" s="187"/>
      <c r="E71" s="187"/>
      <c r="F71" s="187"/>
      <c r="G71" s="15">
        <v>64</v>
      </c>
      <c r="H71" s="33">
        <v>1986634</v>
      </c>
      <c r="I71" s="33">
        <v>2168672</v>
      </c>
    </row>
    <row r="72" spans="1:9" ht="12.75" customHeight="1">
      <c r="A72" s="188" t="s">
        <v>383</v>
      </c>
      <c r="B72" s="188"/>
      <c r="C72" s="188"/>
      <c r="D72" s="188"/>
      <c r="E72" s="188"/>
      <c r="F72" s="188"/>
      <c r="G72" s="16">
        <v>65</v>
      </c>
      <c r="H72" s="34">
        <f>H8+H9+H44+H71</f>
        <v>92869403</v>
      </c>
      <c r="I72" s="34">
        <f>I8+I9+I44+I71</f>
        <v>107532305</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78669457</v>
      </c>
      <c r="I75" s="34">
        <f>I76+I77+I78+I84+I85+I89+I92+I95</f>
        <v>96738384</v>
      </c>
    </row>
    <row r="76" spans="1:9" ht="12.75" customHeight="1">
      <c r="A76" s="186" t="s">
        <v>61</v>
      </c>
      <c r="B76" s="186"/>
      <c r="C76" s="186"/>
      <c r="D76" s="186"/>
      <c r="E76" s="186"/>
      <c r="F76" s="186"/>
      <c r="G76" s="15">
        <v>68</v>
      </c>
      <c r="H76" s="33">
        <v>39544900</v>
      </c>
      <c r="I76" s="33">
        <v>39544900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2088304</v>
      </c>
      <c r="I78" s="34">
        <f>SUM(I79:I83)</f>
        <v>2088304</v>
      </c>
    </row>
    <row r="79" spans="1:9" ht="12.75" customHeight="1">
      <c r="A79" s="186" t="s">
        <v>64</v>
      </c>
      <c r="B79" s="186"/>
      <c r="C79" s="186"/>
      <c r="D79" s="186"/>
      <c r="E79" s="186"/>
      <c r="F79" s="186"/>
      <c r="G79" s="15">
        <v>71</v>
      </c>
      <c r="H79" s="33">
        <v>2088304</v>
      </c>
      <c r="I79" s="33">
        <v>2088304</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8">
        <v>76</v>
      </c>
      <c r="H84" s="119">
        <v>0</v>
      </c>
      <c r="I84" s="119">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34965878</v>
      </c>
      <c r="I89" s="34">
        <f>I90-I91</f>
        <v>37036253</v>
      </c>
    </row>
    <row r="90" spans="1:9" ht="12.75" customHeight="1">
      <c r="A90" s="186" t="s">
        <v>75</v>
      </c>
      <c r="B90" s="186"/>
      <c r="C90" s="186"/>
      <c r="D90" s="186"/>
      <c r="E90" s="186"/>
      <c r="F90" s="186"/>
      <c r="G90" s="15">
        <v>82</v>
      </c>
      <c r="H90" s="33">
        <v>34965878</v>
      </c>
      <c r="I90" s="33">
        <v>37036253</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2070375</v>
      </c>
      <c r="I92" s="34">
        <f>I93-I94</f>
        <v>18068927</v>
      </c>
    </row>
    <row r="93" spans="1:9" ht="12.75" customHeight="1">
      <c r="A93" s="186" t="s">
        <v>78</v>
      </c>
      <c r="B93" s="186"/>
      <c r="C93" s="186"/>
      <c r="D93" s="186"/>
      <c r="E93" s="186"/>
      <c r="F93" s="186"/>
      <c r="G93" s="15">
        <v>85</v>
      </c>
      <c r="H93" s="33">
        <v>2070375</v>
      </c>
      <c r="I93" s="33">
        <v>18068927</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1527108</v>
      </c>
      <c r="I96" s="34">
        <f>SUM(I97:I102)</f>
        <v>1527108</v>
      </c>
    </row>
    <row r="97" spans="1:9" ht="12.75" customHeight="1">
      <c r="A97" s="186" t="s">
        <v>81</v>
      </c>
      <c r="B97" s="186"/>
      <c r="C97" s="186"/>
      <c r="D97" s="186"/>
      <c r="E97" s="186"/>
      <c r="F97" s="186"/>
      <c r="G97" s="15">
        <v>89</v>
      </c>
      <c r="H97" s="33">
        <v>840009</v>
      </c>
      <c r="I97" s="33">
        <v>840009</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687099</v>
      </c>
      <c r="I99" s="33">
        <v>687099</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11762977</v>
      </c>
      <c r="I115" s="34">
        <f>SUM(I116:I129)</f>
        <v>9264347</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129080</v>
      </c>
      <c r="I118" s="33">
        <v>36831</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1107218</v>
      </c>
      <c r="I122" s="33">
        <v>986909</v>
      </c>
    </row>
    <row r="123" spans="1:9" ht="12.75" customHeight="1">
      <c r="A123" s="186" t="s">
        <v>94</v>
      </c>
      <c r="B123" s="186"/>
      <c r="C123" s="186"/>
      <c r="D123" s="186"/>
      <c r="E123" s="186"/>
      <c r="F123" s="186"/>
      <c r="G123" s="15">
        <v>115</v>
      </c>
      <c r="H123" s="33">
        <v>7390824</v>
      </c>
      <c r="I123" s="33">
        <v>4508175</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1872170</v>
      </c>
      <c r="I125" s="33">
        <v>1896727</v>
      </c>
    </row>
    <row r="126" spans="1:9">
      <c r="A126" s="186" t="s">
        <v>99</v>
      </c>
      <c r="B126" s="186"/>
      <c r="C126" s="186"/>
      <c r="D126" s="186"/>
      <c r="E126" s="186"/>
      <c r="F126" s="186"/>
      <c r="G126" s="15">
        <v>118</v>
      </c>
      <c r="H126" s="33">
        <v>1263685</v>
      </c>
      <c r="I126" s="33">
        <v>1832205</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0</v>
      </c>
      <c r="I129" s="33">
        <v>3500</v>
      </c>
    </row>
    <row r="130" spans="1:9" ht="22.15" customHeight="1">
      <c r="A130" s="187" t="s">
        <v>103</v>
      </c>
      <c r="B130" s="187"/>
      <c r="C130" s="187"/>
      <c r="D130" s="187"/>
      <c r="E130" s="187"/>
      <c r="F130" s="187"/>
      <c r="G130" s="15">
        <v>122</v>
      </c>
      <c r="H130" s="33">
        <v>909861</v>
      </c>
      <c r="I130" s="33">
        <v>2466</v>
      </c>
    </row>
    <row r="131" spans="1:9">
      <c r="A131" s="188" t="s">
        <v>388</v>
      </c>
      <c r="B131" s="188"/>
      <c r="C131" s="188"/>
      <c r="D131" s="188"/>
      <c r="E131" s="188"/>
      <c r="F131" s="188"/>
      <c r="G131" s="16">
        <v>123</v>
      </c>
      <c r="H131" s="34">
        <f>H75+H96+H103+H115+H130</f>
        <v>92869403</v>
      </c>
      <c r="I131" s="34">
        <f>I75+I96+I103+I115+I130</f>
        <v>107532305</v>
      </c>
    </row>
    <row r="132" spans="1:9">
      <c r="A132" s="187" t="s">
        <v>104</v>
      </c>
      <c r="B132" s="187"/>
      <c r="C132" s="187"/>
      <c r="D132" s="187"/>
      <c r="E132" s="187"/>
      <c r="F132" s="187"/>
      <c r="G132" s="15">
        <v>124</v>
      </c>
      <c r="H132" s="33">
        <v>0</v>
      </c>
      <c r="I132" s="33">
        <v>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view="pageLayout" topLeftCell="A10" zoomScaleNormal="118" zoomScaleSheetLayoutView="110" workbookViewId="0">
      <selection activeCell="K90" sqref="K9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0"/>
      <c r="K1" s="120"/>
    </row>
    <row r="2" spans="1:11">
      <c r="A2" s="220" t="s">
        <v>450</v>
      </c>
      <c r="B2" s="196"/>
      <c r="C2" s="196"/>
      <c r="D2" s="196"/>
      <c r="E2" s="196"/>
      <c r="F2" s="196"/>
      <c r="G2" s="196"/>
      <c r="H2" s="196"/>
      <c r="I2" s="196"/>
      <c r="J2" s="120"/>
      <c r="K2" s="120"/>
    </row>
    <row r="3" spans="1:11">
      <c r="A3" s="226" t="s">
        <v>355</v>
      </c>
      <c r="B3" s="227"/>
      <c r="C3" s="227"/>
      <c r="D3" s="227"/>
      <c r="E3" s="227"/>
      <c r="F3" s="227"/>
      <c r="G3" s="227"/>
      <c r="H3" s="227"/>
      <c r="I3" s="227"/>
      <c r="J3" s="228"/>
      <c r="K3" s="228"/>
    </row>
    <row r="4" spans="1:11">
      <c r="A4" s="229" t="s">
        <v>435</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51331023</v>
      </c>
      <c r="I8" s="37">
        <f>SUM(I9:I13)</f>
        <v>23048675</v>
      </c>
      <c r="J8" s="37">
        <f>SUM(J9:J13)</f>
        <v>56953921</v>
      </c>
      <c r="K8" s="37">
        <f>SUM(K9:K13)</f>
        <v>20593219</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50316829</v>
      </c>
      <c r="I10" s="33">
        <v>22950984</v>
      </c>
      <c r="J10" s="33">
        <v>55940598</v>
      </c>
      <c r="K10" s="33">
        <v>20529165</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1014194</v>
      </c>
      <c r="I13" s="33">
        <v>97691</v>
      </c>
      <c r="J13" s="33">
        <v>1013323</v>
      </c>
      <c r="K13" s="33">
        <v>64054</v>
      </c>
    </row>
    <row r="14" spans="1:11">
      <c r="A14" s="214" t="s">
        <v>126</v>
      </c>
      <c r="B14" s="214"/>
      <c r="C14" s="214"/>
      <c r="D14" s="214"/>
      <c r="E14" s="214"/>
      <c r="F14" s="214"/>
      <c r="G14" s="20">
        <v>131</v>
      </c>
      <c r="H14" s="37">
        <f>H15+H16+H20+H24+H25+H26+H29+H36</f>
        <v>55166413</v>
      </c>
      <c r="I14" s="37">
        <f>I15+I16+I20+I24+I25+I26+I29+I36</f>
        <v>25071612</v>
      </c>
      <c r="J14" s="37">
        <f>J15+J16+J20+J24+J25+J26+J29+J36</f>
        <v>56218329</v>
      </c>
      <c r="K14" s="37">
        <f>K15+K16+K20+K24+K25+K26+K29+K36</f>
        <v>18063581</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28573073</v>
      </c>
      <c r="I16" s="37">
        <f>SUM(I17:I19)</f>
        <v>15778668</v>
      </c>
      <c r="J16" s="37">
        <f>SUM(J17:J19)</f>
        <v>28768115</v>
      </c>
      <c r="K16" s="37">
        <f>SUM(K17:K19)</f>
        <v>8661032</v>
      </c>
    </row>
    <row r="17" spans="1:11">
      <c r="A17" s="216" t="s">
        <v>128</v>
      </c>
      <c r="B17" s="216"/>
      <c r="C17" s="216"/>
      <c r="D17" s="216"/>
      <c r="E17" s="216"/>
      <c r="F17" s="216"/>
      <c r="G17" s="15">
        <v>134</v>
      </c>
      <c r="H17" s="33">
        <v>10850732</v>
      </c>
      <c r="I17" s="33">
        <v>5608130</v>
      </c>
      <c r="J17" s="33">
        <v>12080771</v>
      </c>
      <c r="K17" s="33">
        <v>4503782</v>
      </c>
    </row>
    <row r="18" spans="1:11">
      <c r="A18" s="216" t="s">
        <v>129</v>
      </c>
      <c r="B18" s="216"/>
      <c r="C18" s="216"/>
      <c r="D18" s="216"/>
      <c r="E18" s="216"/>
      <c r="F18" s="216"/>
      <c r="G18" s="15">
        <v>135</v>
      </c>
      <c r="H18" s="33">
        <v>0</v>
      </c>
      <c r="I18" s="33">
        <v>0</v>
      </c>
      <c r="J18" s="33">
        <v>60120</v>
      </c>
      <c r="K18" s="33">
        <v>0</v>
      </c>
    </row>
    <row r="19" spans="1:11">
      <c r="A19" s="216" t="s">
        <v>130</v>
      </c>
      <c r="B19" s="216"/>
      <c r="C19" s="216"/>
      <c r="D19" s="216"/>
      <c r="E19" s="216"/>
      <c r="F19" s="216"/>
      <c r="G19" s="15">
        <v>136</v>
      </c>
      <c r="H19" s="33">
        <v>17722341</v>
      </c>
      <c r="I19" s="33">
        <v>10170538</v>
      </c>
      <c r="J19" s="33">
        <v>16627224</v>
      </c>
      <c r="K19" s="33">
        <v>4157250</v>
      </c>
    </row>
    <row r="20" spans="1:11">
      <c r="A20" s="215" t="s">
        <v>131</v>
      </c>
      <c r="B20" s="215"/>
      <c r="C20" s="215"/>
      <c r="D20" s="215"/>
      <c r="E20" s="215"/>
      <c r="F20" s="215"/>
      <c r="G20" s="20">
        <v>137</v>
      </c>
      <c r="H20" s="37">
        <f>SUM(H21:H23)</f>
        <v>21501256</v>
      </c>
      <c r="I20" s="37">
        <f>SUM(I21:I23)</f>
        <v>7736802</v>
      </c>
      <c r="J20" s="37">
        <f>SUM(J21:J23)</f>
        <v>22513784</v>
      </c>
      <c r="K20" s="37">
        <f>SUM(K21:K23)</f>
        <v>7879654</v>
      </c>
    </row>
    <row r="21" spans="1:11">
      <c r="A21" s="216" t="s">
        <v>109</v>
      </c>
      <c r="B21" s="216"/>
      <c r="C21" s="216"/>
      <c r="D21" s="216"/>
      <c r="E21" s="216"/>
      <c r="F21" s="216"/>
      <c r="G21" s="15">
        <v>138</v>
      </c>
      <c r="H21" s="33">
        <v>14198309</v>
      </c>
      <c r="I21" s="33">
        <v>5105435</v>
      </c>
      <c r="J21" s="33">
        <v>15118562</v>
      </c>
      <c r="K21" s="33">
        <v>5253219</v>
      </c>
    </row>
    <row r="22" spans="1:11">
      <c r="A22" s="216" t="s">
        <v>110</v>
      </c>
      <c r="B22" s="216"/>
      <c r="C22" s="216"/>
      <c r="D22" s="216"/>
      <c r="E22" s="216"/>
      <c r="F22" s="216"/>
      <c r="G22" s="15">
        <v>139</v>
      </c>
      <c r="H22" s="33">
        <v>4600443</v>
      </c>
      <c r="I22" s="33">
        <v>1677293</v>
      </c>
      <c r="J22" s="33">
        <v>4674649</v>
      </c>
      <c r="K22" s="33">
        <v>1671141</v>
      </c>
    </row>
    <row r="23" spans="1:11">
      <c r="A23" s="216" t="s">
        <v>111</v>
      </c>
      <c r="B23" s="216"/>
      <c r="C23" s="216"/>
      <c r="D23" s="216"/>
      <c r="E23" s="216"/>
      <c r="F23" s="216"/>
      <c r="G23" s="15">
        <v>140</v>
      </c>
      <c r="H23" s="33">
        <v>2702504</v>
      </c>
      <c r="I23" s="33">
        <v>954074</v>
      </c>
      <c r="J23" s="33">
        <v>2720573</v>
      </c>
      <c r="K23" s="33">
        <v>955294</v>
      </c>
    </row>
    <row r="24" spans="1:11">
      <c r="A24" s="186" t="s">
        <v>112</v>
      </c>
      <c r="B24" s="186"/>
      <c r="C24" s="186"/>
      <c r="D24" s="186"/>
      <c r="E24" s="186"/>
      <c r="F24" s="186"/>
      <c r="G24" s="15">
        <v>141</v>
      </c>
      <c r="H24" s="33">
        <v>1678486</v>
      </c>
      <c r="I24" s="33">
        <v>594806</v>
      </c>
      <c r="J24" s="33">
        <v>1708732</v>
      </c>
      <c r="K24" s="33">
        <v>510501</v>
      </c>
    </row>
    <row r="25" spans="1:11">
      <c r="A25" s="186" t="s">
        <v>113</v>
      </c>
      <c r="B25" s="186"/>
      <c r="C25" s="186"/>
      <c r="D25" s="186"/>
      <c r="E25" s="186"/>
      <c r="F25" s="186"/>
      <c r="G25" s="15">
        <v>142</v>
      </c>
      <c r="H25" s="33">
        <v>3314606</v>
      </c>
      <c r="I25" s="33">
        <v>911467</v>
      </c>
      <c r="J25" s="33">
        <v>3186297</v>
      </c>
      <c r="K25" s="33">
        <v>996335</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98992</v>
      </c>
      <c r="I36" s="33">
        <v>49869</v>
      </c>
      <c r="J36" s="33">
        <v>41401</v>
      </c>
      <c r="K36" s="33">
        <v>16059</v>
      </c>
    </row>
    <row r="37" spans="1:11">
      <c r="A37" s="214" t="s">
        <v>142</v>
      </c>
      <c r="B37" s="214"/>
      <c r="C37" s="214"/>
      <c r="D37" s="214"/>
      <c r="E37" s="214"/>
      <c r="F37" s="214"/>
      <c r="G37" s="20">
        <v>154</v>
      </c>
      <c r="H37" s="37">
        <f>SUM(H38:H47)</f>
        <v>11933829</v>
      </c>
      <c r="I37" s="37">
        <f>SUM(I38:I47)</f>
        <v>2849336</v>
      </c>
      <c r="J37" s="37">
        <f>SUM(J38:J47)</f>
        <v>17341169</v>
      </c>
      <c r="K37" s="37">
        <f>SUM(K38:K47)</f>
        <v>17291276</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11932129</v>
      </c>
      <c r="I39" s="33">
        <v>2848509</v>
      </c>
      <c r="J39" s="33">
        <v>17290688</v>
      </c>
      <c r="K39" s="33">
        <v>17290688</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1697</v>
      </c>
      <c r="I44" s="33">
        <v>824</v>
      </c>
      <c r="J44" s="33">
        <v>50425</v>
      </c>
      <c r="K44" s="33">
        <v>571</v>
      </c>
    </row>
    <row r="45" spans="1:11">
      <c r="A45" s="186" t="s">
        <v>150</v>
      </c>
      <c r="B45" s="186"/>
      <c r="C45" s="186"/>
      <c r="D45" s="186"/>
      <c r="E45" s="186"/>
      <c r="F45" s="186"/>
      <c r="G45" s="15">
        <v>162</v>
      </c>
      <c r="H45" s="33">
        <v>3</v>
      </c>
      <c r="I45" s="33">
        <v>3</v>
      </c>
      <c r="J45" s="33">
        <v>56</v>
      </c>
      <c r="K45" s="33">
        <v>17</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9290</v>
      </c>
      <c r="I48" s="37">
        <f>SUM(I49:I55)</f>
        <v>224</v>
      </c>
      <c r="J48" s="37">
        <f>SUM(J49:J55)</f>
        <v>7834</v>
      </c>
      <c r="K48" s="37">
        <f>SUM(K49:K55)</f>
        <v>2813</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9271</v>
      </c>
      <c r="I51" s="33">
        <v>207</v>
      </c>
      <c r="J51" s="33">
        <v>6566</v>
      </c>
      <c r="K51" s="33">
        <v>2093</v>
      </c>
    </row>
    <row r="52" spans="1:11">
      <c r="A52" s="210" t="s">
        <v>157</v>
      </c>
      <c r="B52" s="210"/>
      <c r="C52" s="210"/>
      <c r="D52" s="210"/>
      <c r="E52" s="210"/>
      <c r="F52" s="210"/>
      <c r="G52" s="15">
        <v>169</v>
      </c>
      <c r="H52" s="33">
        <v>19</v>
      </c>
      <c r="I52" s="33">
        <v>17</v>
      </c>
      <c r="J52" s="33">
        <v>1268</v>
      </c>
      <c r="K52" s="33">
        <v>720</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63264852</v>
      </c>
      <c r="I60" s="37">
        <f t="shared" ref="I60:K60" si="0">I8+I37+I56+I57</f>
        <v>25898011</v>
      </c>
      <c r="J60" s="37">
        <f t="shared" si="0"/>
        <v>74295090</v>
      </c>
      <c r="K60" s="37">
        <f t="shared" si="0"/>
        <v>37884495</v>
      </c>
    </row>
    <row r="61" spans="1:11">
      <c r="A61" s="214" t="s">
        <v>166</v>
      </c>
      <c r="B61" s="214"/>
      <c r="C61" s="214"/>
      <c r="D61" s="214"/>
      <c r="E61" s="214"/>
      <c r="F61" s="214"/>
      <c r="G61" s="20">
        <v>178</v>
      </c>
      <c r="H61" s="37">
        <f>H14+H48+H58+H59</f>
        <v>55175703</v>
      </c>
      <c r="I61" s="37">
        <f t="shared" ref="I61:K61" si="1">I14+I48+I58+I59</f>
        <v>25071836</v>
      </c>
      <c r="J61" s="37">
        <f t="shared" si="1"/>
        <v>56226163</v>
      </c>
      <c r="K61" s="37">
        <f t="shared" si="1"/>
        <v>18066394</v>
      </c>
    </row>
    <row r="62" spans="1:11">
      <c r="A62" s="214" t="s">
        <v>167</v>
      </c>
      <c r="B62" s="214"/>
      <c r="C62" s="214"/>
      <c r="D62" s="214"/>
      <c r="E62" s="214"/>
      <c r="F62" s="214"/>
      <c r="G62" s="20">
        <v>179</v>
      </c>
      <c r="H62" s="37">
        <f>H60-H61</f>
        <v>8089149</v>
      </c>
      <c r="I62" s="37">
        <f t="shared" ref="I62:K62" si="2">I60-I61</f>
        <v>826175</v>
      </c>
      <c r="J62" s="37">
        <f t="shared" si="2"/>
        <v>18068927</v>
      </c>
      <c r="K62" s="37">
        <f t="shared" si="2"/>
        <v>19818101</v>
      </c>
    </row>
    <row r="63" spans="1:11">
      <c r="A63" s="213" t="s">
        <v>168</v>
      </c>
      <c r="B63" s="213"/>
      <c r="C63" s="213"/>
      <c r="D63" s="213"/>
      <c r="E63" s="213"/>
      <c r="F63" s="213"/>
      <c r="G63" s="20">
        <v>180</v>
      </c>
      <c r="H63" s="37">
        <f>+IF((H60-H61)&gt;0,(H60-H61),0)</f>
        <v>8089149</v>
      </c>
      <c r="I63" s="37">
        <f t="shared" ref="I63:K63" si="3">+IF((I60-I61)&gt;0,(I60-I61),0)</f>
        <v>826175</v>
      </c>
      <c r="J63" s="37">
        <f t="shared" si="3"/>
        <v>18068927</v>
      </c>
      <c r="K63" s="37">
        <f t="shared" si="3"/>
        <v>19818101</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8089149</v>
      </c>
      <c r="I66" s="37">
        <f t="shared" ref="I66:K66" si="5">I62-I65</f>
        <v>826175</v>
      </c>
      <c r="J66" s="37">
        <f t="shared" si="5"/>
        <v>18068927</v>
      </c>
      <c r="K66" s="37">
        <f t="shared" si="5"/>
        <v>19818101</v>
      </c>
    </row>
    <row r="67" spans="1:11">
      <c r="A67" s="213" t="s">
        <v>171</v>
      </c>
      <c r="B67" s="213"/>
      <c r="C67" s="213"/>
      <c r="D67" s="213"/>
      <c r="E67" s="213"/>
      <c r="F67" s="213"/>
      <c r="G67" s="20">
        <v>184</v>
      </c>
      <c r="H67" s="37">
        <f>+IF((H62-H65)&gt;0,(H62-H65),0)</f>
        <v>8089149</v>
      </c>
      <c r="I67" s="37">
        <f t="shared" ref="I67:K67" si="6">+IF((I62-I65)&gt;0,(I62-I65),0)</f>
        <v>826175</v>
      </c>
      <c r="J67" s="37">
        <f t="shared" si="6"/>
        <v>18068927</v>
      </c>
      <c r="K67" s="37">
        <f t="shared" si="6"/>
        <v>19818101</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1">
        <v>0</v>
      </c>
      <c r="I74" s="121">
        <v>0</v>
      </c>
      <c r="J74" s="121">
        <v>0</v>
      </c>
      <c r="K74" s="121">
        <v>0</v>
      </c>
    </row>
    <row r="75" spans="1:11">
      <c r="A75" s="213" t="s">
        <v>179</v>
      </c>
      <c r="B75" s="213"/>
      <c r="C75" s="213"/>
      <c r="D75" s="213"/>
      <c r="E75" s="213"/>
      <c r="F75" s="213"/>
      <c r="G75" s="20">
        <v>191</v>
      </c>
      <c r="H75" s="121">
        <v>0</v>
      </c>
      <c r="I75" s="121">
        <v>0</v>
      </c>
      <c r="J75" s="121">
        <v>0</v>
      </c>
      <c r="K75" s="121">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1">
        <v>0</v>
      </c>
      <c r="I77" s="121">
        <v>0</v>
      </c>
      <c r="J77" s="121">
        <v>0</v>
      </c>
      <c r="K77" s="121">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1">
        <v>0</v>
      </c>
      <c r="I80" s="121">
        <v>0</v>
      </c>
      <c r="J80" s="121">
        <v>0</v>
      </c>
      <c r="K80" s="121">
        <v>0</v>
      </c>
    </row>
    <row r="81" spans="1:11">
      <c r="A81" s="214" t="s">
        <v>185</v>
      </c>
      <c r="B81" s="214"/>
      <c r="C81" s="214"/>
      <c r="D81" s="214"/>
      <c r="E81" s="214"/>
      <c r="F81" s="214"/>
      <c r="G81" s="20">
        <v>196</v>
      </c>
      <c r="H81" s="121">
        <v>0</v>
      </c>
      <c r="I81" s="121">
        <v>0</v>
      </c>
      <c r="J81" s="121">
        <v>0</v>
      </c>
      <c r="K81" s="121">
        <v>0</v>
      </c>
    </row>
    <row r="82" spans="1:11">
      <c r="A82" s="213" t="s">
        <v>186</v>
      </c>
      <c r="B82" s="213"/>
      <c r="C82" s="213"/>
      <c r="D82" s="213"/>
      <c r="E82" s="213"/>
      <c r="F82" s="213"/>
      <c r="G82" s="20">
        <v>197</v>
      </c>
      <c r="H82" s="121">
        <v>0</v>
      </c>
      <c r="I82" s="121">
        <v>0</v>
      </c>
      <c r="J82" s="121">
        <v>0</v>
      </c>
      <c r="K82" s="121">
        <v>0</v>
      </c>
    </row>
    <row r="83" spans="1:11">
      <c r="A83" s="213" t="s">
        <v>187</v>
      </c>
      <c r="B83" s="213"/>
      <c r="C83" s="213"/>
      <c r="D83" s="213"/>
      <c r="E83" s="213"/>
      <c r="F83" s="213"/>
      <c r="G83" s="20">
        <v>198</v>
      </c>
      <c r="H83" s="121">
        <v>0</v>
      </c>
      <c r="I83" s="121">
        <v>0</v>
      </c>
      <c r="J83" s="121">
        <v>0</v>
      </c>
      <c r="K83" s="121">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8089149</v>
      </c>
      <c r="I89" s="40">
        <v>826175</v>
      </c>
      <c r="J89" s="40">
        <v>18068927</v>
      </c>
      <c r="K89" s="40">
        <v>19818101</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8089149</v>
      </c>
      <c r="I101" s="39">
        <f>I89+I100</f>
        <v>826175</v>
      </c>
      <c r="J101" s="39">
        <f>J89+J100</f>
        <v>18068927</v>
      </c>
      <c r="K101" s="39">
        <f>K89+K100</f>
        <v>19818101</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3" sqref="A3:I3"/>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450</v>
      </c>
      <c r="B2" s="196"/>
      <c r="C2" s="196"/>
      <c r="D2" s="196"/>
      <c r="E2" s="196"/>
      <c r="F2" s="196"/>
      <c r="G2" s="196"/>
      <c r="H2" s="196"/>
      <c r="I2" s="196"/>
    </row>
    <row r="3" spans="1:9">
      <c r="A3" s="263" t="s">
        <v>355</v>
      </c>
      <c r="B3" s="264"/>
      <c r="C3" s="264"/>
      <c r="D3" s="264"/>
      <c r="E3" s="264"/>
      <c r="F3" s="264"/>
      <c r="G3" s="264"/>
      <c r="H3" s="264"/>
      <c r="I3" s="264"/>
    </row>
    <row r="4" spans="1:9">
      <c r="A4" s="262" t="s">
        <v>441</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0</v>
      </c>
      <c r="I8" s="43">
        <v>0</v>
      </c>
    </row>
    <row r="9" spans="1:9" ht="12.75" customHeight="1">
      <c r="A9" s="257" t="s">
        <v>211</v>
      </c>
      <c r="B9" s="258"/>
      <c r="C9" s="258"/>
      <c r="D9" s="258"/>
      <c r="E9" s="258"/>
      <c r="F9" s="259"/>
      <c r="G9" s="25">
        <v>2</v>
      </c>
      <c r="H9" s="44">
        <f>H10+H11+H12+H13+H14+H15+H16+H17</f>
        <v>0</v>
      </c>
      <c r="I9" s="44">
        <f>I10+I11+I12+I13+I14+I15+I16+I17</f>
        <v>0</v>
      </c>
    </row>
    <row r="10" spans="1:9" ht="12.75" customHeight="1">
      <c r="A10" s="254" t="s">
        <v>212</v>
      </c>
      <c r="B10" s="255"/>
      <c r="C10" s="255"/>
      <c r="D10" s="255"/>
      <c r="E10" s="255"/>
      <c r="F10" s="256"/>
      <c r="G10" s="26">
        <v>3</v>
      </c>
      <c r="H10" s="45">
        <v>0</v>
      </c>
      <c r="I10" s="45">
        <v>0</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0</v>
      </c>
      <c r="I18" s="44">
        <f>I8+I9</f>
        <v>0</v>
      </c>
    </row>
    <row r="19" spans="1:9" ht="12.75" customHeight="1">
      <c r="A19" s="257" t="s">
        <v>220</v>
      </c>
      <c r="B19" s="258"/>
      <c r="C19" s="258"/>
      <c r="D19" s="258"/>
      <c r="E19" s="258"/>
      <c r="F19" s="259"/>
      <c r="G19" s="25">
        <v>12</v>
      </c>
      <c r="H19" s="44">
        <f>H20+H21+H22+H23</f>
        <v>0</v>
      </c>
      <c r="I19" s="44">
        <f>I20+I21+I22+I23</f>
        <v>0</v>
      </c>
    </row>
    <row r="20" spans="1:9" ht="12.75" customHeight="1">
      <c r="A20" s="254" t="s">
        <v>221</v>
      </c>
      <c r="B20" s="255"/>
      <c r="C20" s="255"/>
      <c r="D20" s="255"/>
      <c r="E20" s="255"/>
      <c r="F20" s="256"/>
      <c r="G20" s="26">
        <v>13</v>
      </c>
      <c r="H20" s="45">
        <v>0</v>
      </c>
      <c r="I20" s="45">
        <v>0</v>
      </c>
    </row>
    <row r="21" spans="1:9" ht="12.75" customHeight="1">
      <c r="A21" s="254" t="s">
        <v>222</v>
      </c>
      <c r="B21" s="255"/>
      <c r="C21" s="255"/>
      <c r="D21" s="255"/>
      <c r="E21" s="255"/>
      <c r="F21" s="256"/>
      <c r="G21" s="26">
        <v>14</v>
      </c>
      <c r="H21" s="45">
        <v>0</v>
      </c>
      <c r="I21" s="45">
        <v>0</v>
      </c>
    </row>
    <row r="22" spans="1:9" ht="12.75" customHeight="1">
      <c r="A22" s="254" t="s">
        <v>223</v>
      </c>
      <c r="B22" s="255"/>
      <c r="C22" s="255"/>
      <c r="D22" s="255"/>
      <c r="E22" s="255"/>
      <c r="F22" s="256"/>
      <c r="G22" s="26">
        <v>15</v>
      </c>
      <c r="H22" s="45">
        <v>0</v>
      </c>
      <c r="I22" s="45">
        <v>0</v>
      </c>
    </row>
    <row r="23" spans="1:9" ht="12.75" customHeight="1">
      <c r="A23" s="254" t="s">
        <v>224</v>
      </c>
      <c r="B23" s="255"/>
      <c r="C23" s="255"/>
      <c r="D23" s="255"/>
      <c r="E23" s="255"/>
      <c r="F23" s="256"/>
      <c r="G23" s="26">
        <v>16</v>
      </c>
      <c r="H23" s="45">
        <v>0</v>
      </c>
      <c r="I23" s="45">
        <v>0</v>
      </c>
    </row>
    <row r="24" spans="1:9" ht="12.75" customHeight="1">
      <c r="A24" s="233" t="s">
        <v>225</v>
      </c>
      <c r="B24" s="234"/>
      <c r="C24" s="234"/>
      <c r="D24" s="234"/>
      <c r="E24" s="234"/>
      <c r="F24" s="235"/>
      <c r="G24" s="25">
        <v>17</v>
      </c>
      <c r="H24" s="44">
        <f>H18+H19</f>
        <v>0</v>
      </c>
      <c r="I24" s="44">
        <f>I18+I19</f>
        <v>0</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0</v>
      </c>
      <c r="I27" s="46">
        <f>I24+I25+I26</f>
        <v>0</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0</v>
      </c>
      <c r="I36" s="48">
        <v>0</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0</v>
      </c>
      <c r="I41" s="49">
        <f>I36+I37+I38+I39+I40</f>
        <v>0</v>
      </c>
    </row>
    <row r="42" spans="1:9" ht="29.45" customHeight="1">
      <c r="A42" s="236" t="s">
        <v>243</v>
      </c>
      <c r="B42" s="237"/>
      <c r="C42" s="237"/>
      <c r="D42" s="237"/>
      <c r="E42" s="237"/>
      <c r="F42" s="238"/>
      <c r="G42" s="27">
        <v>34</v>
      </c>
      <c r="H42" s="50">
        <f>H35+H41</f>
        <v>0</v>
      </c>
      <c r="I42" s="50">
        <f>I35+I41</f>
        <v>0</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5" customHeight="1">
      <c r="A55" s="248" t="s">
        <v>255</v>
      </c>
      <c r="B55" s="249"/>
      <c r="C55" s="249"/>
      <c r="D55" s="249"/>
      <c r="E55" s="249"/>
      <c r="F55" s="250"/>
      <c r="G55" s="25">
        <v>46</v>
      </c>
      <c r="H55" s="49">
        <f>H48+H54</f>
        <v>0</v>
      </c>
      <c r="I55" s="49">
        <f>I48+I54</f>
        <v>0</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0</v>
      </c>
      <c r="I57" s="49">
        <f>I27+I42+I55+I56</f>
        <v>0</v>
      </c>
    </row>
    <row r="58" spans="1:9">
      <c r="A58" s="251" t="s">
        <v>258</v>
      </c>
      <c r="B58" s="252"/>
      <c r="C58" s="252"/>
      <c r="D58" s="252"/>
      <c r="E58" s="252"/>
      <c r="F58" s="253"/>
      <c r="G58" s="26">
        <v>49</v>
      </c>
      <c r="H58" s="48">
        <v>0</v>
      </c>
      <c r="I58" s="48">
        <v>0</v>
      </c>
    </row>
    <row r="59" spans="1:9" ht="31.15" customHeight="1">
      <c r="A59" s="236" t="s">
        <v>259</v>
      </c>
      <c r="B59" s="237"/>
      <c r="C59" s="237"/>
      <c r="D59" s="237"/>
      <c r="E59" s="237"/>
      <c r="F59" s="238"/>
      <c r="G59" s="27">
        <v>50</v>
      </c>
      <c r="H59" s="50">
        <f>H57+H58</f>
        <v>0</v>
      </c>
      <c r="I59" s="50">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topLeftCell="A28" zoomScaleSheetLayoutView="110" workbookViewId="0">
      <selection activeCell="I42" sqref="I42"/>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450</v>
      </c>
      <c r="B2" s="196"/>
      <c r="C2" s="196"/>
      <c r="D2" s="196"/>
      <c r="E2" s="196"/>
      <c r="F2" s="196"/>
      <c r="G2" s="196"/>
      <c r="H2" s="196"/>
      <c r="I2" s="196"/>
    </row>
    <row r="3" spans="1:9">
      <c r="A3" s="271" t="s">
        <v>355</v>
      </c>
      <c r="B3" s="272"/>
      <c r="C3" s="272"/>
      <c r="D3" s="272"/>
      <c r="E3" s="272"/>
      <c r="F3" s="272"/>
      <c r="G3" s="272"/>
      <c r="H3" s="272"/>
      <c r="I3" s="272"/>
    </row>
    <row r="4" spans="1:9">
      <c r="A4" s="262" t="s">
        <v>434</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127">
        <v>59126470</v>
      </c>
      <c r="I8" s="127">
        <v>56531488</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55943</v>
      </c>
      <c r="I10" s="52">
        <v>68788</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-31321222</v>
      </c>
      <c r="I12" s="52">
        <v>-34103349</v>
      </c>
    </row>
    <row r="13" spans="1:9">
      <c r="A13" s="277" t="s">
        <v>266</v>
      </c>
      <c r="B13" s="277"/>
      <c r="C13" s="277"/>
      <c r="D13" s="277"/>
      <c r="E13" s="277"/>
      <c r="F13" s="277"/>
      <c r="G13" s="30">
        <v>6</v>
      </c>
      <c r="H13" s="52">
        <v>-23095190</v>
      </c>
      <c r="I13" s="52">
        <v>-24750134</v>
      </c>
    </row>
    <row r="14" spans="1:9">
      <c r="A14" s="277" t="s">
        <v>267</v>
      </c>
      <c r="B14" s="277"/>
      <c r="C14" s="277"/>
      <c r="D14" s="277"/>
      <c r="E14" s="277"/>
      <c r="F14" s="277"/>
      <c r="G14" s="30">
        <v>7</v>
      </c>
      <c r="H14" s="52">
        <v>-454312</v>
      </c>
      <c r="I14" s="52">
        <v>-426431</v>
      </c>
    </row>
    <row r="15" spans="1:9">
      <c r="A15" s="277" t="s">
        <v>268</v>
      </c>
      <c r="B15" s="277"/>
      <c r="C15" s="277"/>
      <c r="D15" s="277"/>
      <c r="E15" s="277"/>
      <c r="F15" s="277"/>
      <c r="G15" s="30">
        <v>8</v>
      </c>
      <c r="H15" s="52">
        <v>-2624977</v>
      </c>
      <c r="I15" s="52">
        <v>-2384719</v>
      </c>
    </row>
    <row r="16" spans="1:9">
      <c r="A16" s="275" t="s">
        <v>269</v>
      </c>
      <c r="B16" s="275"/>
      <c r="C16" s="275"/>
      <c r="D16" s="275"/>
      <c r="E16" s="275"/>
      <c r="F16" s="275"/>
      <c r="G16" s="31">
        <v>9</v>
      </c>
      <c r="H16" s="53">
        <f>SUM(H8:H15)</f>
        <v>1686712</v>
      </c>
      <c r="I16" s="53">
        <f>SUM(I8:I15)</f>
        <v>-5064357</v>
      </c>
    </row>
    <row r="17" spans="1:9">
      <c r="A17" s="277" t="s">
        <v>270</v>
      </c>
      <c r="B17" s="277"/>
      <c r="C17" s="277"/>
      <c r="D17" s="277"/>
      <c r="E17" s="277"/>
      <c r="F17" s="277"/>
      <c r="G17" s="30">
        <v>10</v>
      </c>
      <c r="H17" s="52">
        <v>-9271</v>
      </c>
      <c r="I17" s="52">
        <v>-6556</v>
      </c>
    </row>
    <row r="18" spans="1:9">
      <c r="A18" s="277" t="s">
        <v>271</v>
      </c>
      <c r="B18" s="277"/>
      <c r="C18" s="277"/>
      <c r="D18" s="277"/>
      <c r="E18" s="277"/>
      <c r="F18" s="277"/>
      <c r="G18" s="30">
        <v>11</v>
      </c>
      <c r="H18" s="52">
        <v>0</v>
      </c>
      <c r="I18" s="52">
        <v>0</v>
      </c>
    </row>
    <row r="19" spans="1:9" ht="27.6" customHeight="1">
      <c r="A19" s="273" t="s">
        <v>272</v>
      </c>
      <c r="B19" s="273"/>
      <c r="C19" s="273"/>
      <c r="D19" s="273"/>
      <c r="E19" s="273"/>
      <c r="F19" s="273"/>
      <c r="G19" s="32">
        <v>12</v>
      </c>
      <c r="H19" s="54">
        <f>H16+H17+H18</f>
        <v>1677441</v>
      </c>
      <c r="I19" s="54">
        <f>I16+I17+I18</f>
        <v>-5070913</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127">
        <v>108904</v>
      </c>
      <c r="I21" s="127">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10032129</v>
      </c>
      <c r="I24" s="52">
        <v>17290688</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5" t="s">
        <v>279</v>
      </c>
      <c r="B27" s="275"/>
      <c r="C27" s="275"/>
      <c r="D27" s="275"/>
      <c r="E27" s="275"/>
      <c r="F27" s="275"/>
      <c r="G27" s="31">
        <v>19</v>
      </c>
      <c r="H27" s="53">
        <f>SUM(H21:H26)</f>
        <v>10141033</v>
      </c>
      <c r="I27" s="53">
        <f>SUM(I21:I26)</f>
        <v>17290688</v>
      </c>
    </row>
    <row r="28" spans="1:9" ht="27" customHeight="1">
      <c r="A28" s="277" t="s">
        <v>280</v>
      </c>
      <c r="B28" s="277"/>
      <c r="C28" s="277"/>
      <c r="D28" s="277"/>
      <c r="E28" s="277"/>
      <c r="F28" s="277"/>
      <c r="G28" s="30">
        <v>20</v>
      </c>
      <c r="H28" s="52">
        <v>-1702403</v>
      </c>
      <c r="I28" s="52">
        <v>-1449975</v>
      </c>
    </row>
    <row r="29" spans="1:9">
      <c r="A29" s="277" t="s">
        <v>281</v>
      </c>
      <c r="B29" s="277"/>
      <c r="C29" s="277"/>
      <c r="D29" s="277"/>
      <c r="E29" s="277"/>
      <c r="F29" s="277"/>
      <c r="G29" s="30">
        <v>21</v>
      </c>
      <c r="H29" s="52">
        <v>0</v>
      </c>
      <c r="I29" s="52">
        <v>0</v>
      </c>
    </row>
    <row r="30" spans="1:9">
      <c r="A30" s="277" t="s">
        <v>282</v>
      </c>
      <c r="B30" s="277"/>
      <c r="C30" s="277"/>
      <c r="D30" s="277"/>
      <c r="E30" s="277"/>
      <c r="F30" s="277"/>
      <c r="G30" s="30">
        <v>22</v>
      </c>
      <c r="H30" s="52">
        <v>0</v>
      </c>
      <c r="I30" s="52">
        <v>0</v>
      </c>
    </row>
    <row r="31" spans="1:9">
      <c r="A31" s="277" t="s">
        <v>283</v>
      </c>
      <c r="B31" s="277"/>
      <c r="C31" s="277"/>
      <c r="D31" s="277"/>
      <c r="E31" s="277"/>
      <c r="F31" s="277"/>
      <c r="G31" s="30">
        <v>23</v>
      </c>
      <c r="H31" s="52">
        <v>0</v>
      </c>
      <c r="I31" s="52">
        <v>0</v>
      </c>
    </row>
    <row r="32" spans="1:9">
      <c r="A32" s="277" t="s">
        <v>284</v>
      </c>
      <c r="B32" s="277"/>
      <c r="C32" s="277"/>
      <c r="D32" s="277"/>
      <c r="E32" s="277"/>
      <c r="F32" s="277"/>
      <c r="G32" s="30">
        <v>24</v>
      </c>
      <c r="H32" s="52">
        <v>0</v>
      </c>
      <c r="I32" s="52">
        <v>0</v>
      </c>
    </row>
    <row r="33" spans="1:9" ht="25.9" customHeight="1">
      <c r="A33" s="275" t="s">
        <v>285</v>
      </c>
      <c r="B33" s="275"/>
      <c r="C33" s="275"/>
      <c r="D33" s="275"/>
      <c r="E33" s="275"/>
      <c r="F33" s="275"/>
      <c r="G33" s="31">
        <v>25</v>
      </c>
      <c r="H33" s="53">
        <f>SUM(H28:H32)</f>
        <v>-1702403</v>
      </c>
      <c r="I33" s="53">
        <f>SUM(I28:I32)</f>
        <v>-1449975</v>
      </c>
    </row>
    <row r="34" spans="1:9" ht="28.15" customHeight="1">
      <c r="A34" s="273" t="s">
        <v>286</v>
      </c>
      <c r="B34" s="273"/>
      <c r="C34" s="273"/>
      <c r="D34" s="273"/>
      <c r="E34" s="273"/>
      <c r="F34" s="273"/>
      <c r="G34" s="32">
        <v>26</v>
      </c>
      <c r="H34" s="54">
        <f>H27+H33</f>
        <v>8438630</v>
      </c>
      <c r="I34" s="54">
        <f>I27+I33</f>
        <v>15840713</v>
      </c>
    </row>
    <row r="35" spans="1:9">
      <c r="A35" s="279" t="s">
        <v>244</v>
      </c>
      <c r="B35" s="280"/>
      <c r="C35" s="280"/>
      <c r="D35" s="280"/>
      <c r="E35" s="280"/>
      <c r="F35" s="280"/>
      <c r="G35" s="280">
        <v>0</v>
      </c>
      <c r="H35" s="280"/>
      <c r="I35" s="281"/>
    </row>
    <row r="36" spans="1:9">
      <c r="A36" s="283" t="s">
        <v>287</v>
      </c>
      <c r="B36" s="283"/>
      <c r="C36" s="283"/>
      <c r="D36" s="283"/>
      <c r="E36" s="283"/>
      <c r="F36" s="283"/>
      <c r="G36" s="29">
        <v>27</v>
      </c>
      <c r="H36" s="127">
        <v>0</v>
      </c>
      <c r="I36" s="127">
        <v>0</v>
      </c>
    </row>
    <row r="37" spans="1:9" ht="25.15" customHeight="1">
      <c r="A37" s="274" t="s">
        <v>288</v>
      </c>
      <c r="B37" s="274"/>
      <c r="C37" s="274"/>
      <c r="D37" s="274"/>
      <c r="E37" s="274"/>
      <c r="F37" s="274"/>
      <c r="G37" s="30">
        <v>28</v>
      </c>
      <c r="H37" s="52">
        <v>0</v>
      </c>
      <c r="I37" s="52">
        <v>0</v>
      </c>
    </row>
    <row r="38" spans="1:9">
      <c r="A38" s="274" t="s">
        <v>289</v>
      </c>
      <c r="B38" s="274"/>
      <c r="C38" s="274"/>
      <c r="D38" s="274"/>
      <c r="E38" s="274"/>
      <c r="F38" s="274"/>
      <c r="G38" s="30">
        <v>29</v>
      </c>
      <c r="H38" s="52">
        <v>16692</v>
      </c>
      <c r="I38" s="52">
        <v>0</v>
      </c>
    </row>
    <row r="39" spans="1:9">
      <c r="A39" s="274" t="s">
        <v>290</v>
      </c>
      <c r="B39" s="274"/>
      <c r="C39" s="274"/>
      <c r="D39" s="274"/>
      <c r="E39" s="274"/>
      <c r="F39" s="274"/>
      <c r="G39" s="30">
        <v>30</v>
      </c>
      <c r="H39" s="52">
        <v>0</v>
      </c>
      <c r="I39" s="52">
        <v>0</v>
      </c>
    </row>
    <row r="40" spans="1:9" ht="25.9" customHeight="1">
      <c r="A40" s="275" t="s">
        <v>291</v>
      </c>
      <c r="B40" s="275"/>
      <c r="C40" s="275"/>
      <c r="D40" s="275"/>
      <c r="E40" s="275"/>
      <c r="F40" s="275"/>
      <c r="G40" s="31">
        <v>31</v>
      </c>
      <c r="H40" s="53">
        <f>H39+H38+H37+H36</f>
        <v>16692</v>
      </c>
      <c r="I40" s="53">
        <f>I39+I38+I37+I36</f>
        <v>0</v>
      </c>
    </row>
    <row r="41" spans="1:9" ht="24.6" customHeight="1">
      <c r="A41" s="274" t="s">
        <v>292</v>
      </c>
      <c r="B41" s="274"/>
      <c r="C41" s="274"/>
      <c r="D41" s="274"/>
      <c r="E41" s="274"/>
      <c r="F41" s="274"/>
      <c r="G41" s="30">
        <v>32</v>
      </c>
      <c r="H41" s="52">
        <v>0</v>
      </c>
      <c r="I41" s="52">
        <v>0</v>
      </c>
    </row>
    <row r="42" spans="1:9">
      <c r="A42" s="274" t="s">
        <v>293</v>
      </c>
      <c r="B42" s="274"/>
      <c r="C42" s="274"/>
      <c r="D42" s="274"/>
      <c r="E42" s="274"/>
      <c r="F42" s="274"/>
      <c r="G42" s="30">
        <v>33</v>
      </c>
      <c r="H42" s="52">
        <v>0</v>
      </c>
      <c r="I42" s="52">
        <v>0</v>
      </c>
    </row>
    <row r="43" spans="1:9">
      <c r="A43" s="274" t="s">
        <v>294</v>
      </c>
      <c r="B43" s="274"/>
      <c r="C43" s="274"/>
      <c r="D43" s="274"/>
      <c r="E43" s="274"/>
      <c r="F43" s="274"/>
      <c r="G43" s="30">
        <v>34</v>
      </c>
      <c r="H43" s="52">
        <v>0</v>
      </c>
      <c r="I43" s="52">
        <v>0</v>
      </c>
    </row>
    <row r="44" spans="1:9" ht="21" customHeight="1">
      <c r="A44" s="274" t="s">
        <v>295</v>
      </c>
      <c r="B44" s="274"/>
      <c r="C44" s="274"/>
      <c r="D44" s="274"/>
      <c r="E44" s="274"/>
      <c r="F44" s="274"/>
      <c r="G44" s="30">
        <v>35</v>
      </c>
      <c r="H44" s="52">
        <v>0</v>
      </c>
      <c r="I44" s="52">
        <v>0</v>
      </c>
    </row>
    <row r="45" spans="1:9">
      <c r="A45" s="274" t="s">
        <v>296</v>
      </c>
      <c r="B45" s="274"/>
      <c r="C45" s="274"/>
      <c r="D45" s="274"/>
      <c r="E45" s="274"/>
      <c r="F45" s="274"/>
      <c r="G45" s="30">
        <v>36</v>
      </c>
      <c r="H45" s="52">
        <v>0</v>
      </c>
      <c r="I45" s="52">
        <v>0</v>
      </c>
    </row>
    <row r="46" spans="1:9" ht="22.9" customHeight="1">
      <c r="A46" s="275" t="s">
        <v>297</v>
      </c>
      <c r="B46" s="275"/>
      <c r="C46" s="275"/>
      <c r="D46" s="275"/>
      <c r="E46" s="275"/>
      <c r="F46" s="275"/>
      <c r="G46" s="31">
        <v>37</v>
      </c>
      <c r="H46" s="53">
        <f>H45+H44+H43+H42+H41</f>
        <v>0</v>
      </c>
      <c r="I46" s="53">
        <f>I45+I44+I43+I42+I41</f>
        <v>0</v>
      </c>
    </row>
    <row r="47" spans="1:9" ht="25.9" customHeight="1">
      <c r="A47" s="276" t="s">
        <v>298</v>
      </c>
      <c r="B47" s="276"/>
      <c r="C47" s="276"/>
      <c r="D47" s="276"/>
      <c r="E47" s="276"/>
      <c r="F47" s="276"/>
      <c r="G47" s="31">
        <v>38</v>
      </c>
      <c r="H47" s="53">
        <f>H46+H40</f>
        <v>16692</v>
      </c>
      <c r="I47" s="53">
        <f>I46+I40</f>
        <v>0</v>
      </c>
    </row>
    <row r="48" spans="1:9">
      <c r="A48" s="277" t="s">
        <v>299</v>
      </c>
      <c r="B48" s="277"/>
      <c r="C48" s="277"/>
      <c r="D48" s="277"/>
      <c r="E48" s="277"/>
      <c r="F48" s="277"/>
      <c r="G48" s="30">
        <v>39</v>
      </c>
      <c r="H48" s="52">
        <v>0</v>
      </c>
      <c r="I48" s="52">
        <v>0</v>
      </c>
    </row>
    <row r="49" spans="1:9" ht="25.9" customHeight="1">
      <c r="A49" s="276" t="s">
        <v>300</v>
      </c>
      <c r="B49" s="276"/>
      <c r="C49" s="276"/>
      <c r="D49" s="276"/>
      <c r="E49" s="276"/>
      <c r="F49" s="276"/>
      <c r="G49" s="31">
        <v>40</v>
      </c>
      <c r="H49" s="53">
        <f>H19+H34+H47+H48</f>
        <v>10132763</v>
      </c>
      <c r="I49" s="53">
        <f>I19+I34+I47+I48</f>
        <v>10769800</v>
      </c>
    </row>
    <row r="50" spans="1:9">
      <c r="A50" s="278" t="s">
        <v>258</v>
      </c>
      <c r="B50" s="278"/>
      <c r="C50" s="278"/>
      <c r="D50" s="278"/>
      <c r="E50" s="278"/>
      <c r="F50" s="278"/>
      <c r="G50" s="30">
        <v>41</v>
      </c>
      <c r="H50" s="52">
        <v>11986230</v>
      </c>
      <c r="I50" s="52">
        <v>16858479</v>
      </c>
    </row>
    <row r="51" spans="1:9" ht="31.9" customHeight="1">
      <c r="A51" s="273" t="s">
        <v>301</v>
      </c>
      <c r="B51" s="273"/>
      <c r="C51" s="273"/>
      <c r="D51" s="273"/>
      <c r="E51" s="273"/>
      <c r="F51" s="273"/>
      <c r="G51" s="32">
        <v>42</v>
      </c>
      <c r="H51" s="54">
        <f>H50+H49</f>
        <v>22118993</v>
      </c>
      <c r="I51" s="54">
        <f>I50+I49</f>
        <v>27628279</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W61"/>
  <sheetViews>
    <sheetView view="pageBreakPreview" zoomScale="80" zoomScaleSheetLayoutView="80" workbookViewId="0">
      <selection activeCell="W57" sqref="W57"/>
    </sheetView>
  </sheetViews>
  <sheetFormatPr defaultRowHeight="12.75"/>
  <cols>
    <col min="1" max="4" width="9.140625" style="1"/>
    <col min="5" max="5" width="10.140625" style="1" bestFit="1" customWidth="1"/>
    <col min="6" max="6" width="9.140625" style="1"/>
    <col min="7" max="7" width="9.8554687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5"/>
    </row>
    <row r="2" spans="1:23" ht="15.75">
      <c r="A2" s="2"/>
      <c r="B2" s="3"/>
      <c r="C2" s="306" t="s">
        <v>303</v>
      </c>
      <c r="D2" s="306"/>
      <c r="E2" s="10">
        <v>43831</v>
      </c>
      <c r="F2" s="4" t="s">
        <v>0</v>
      </c>
      <c r="G2" s="10">
        <v>44104</v>
      </c>
      <c r="H2" s="57"/>
      <c r="I2" s="57"/>
      <c r="J2" s="57"/>
      <c r="K2" s="58"/>
      <c r="V2" s="59"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6"/>
      <c r="W4" s="298"/>
    </row>
    <row r="5" spans="1:23" ht="22.5">
      <c r="A5" s="299">
        <v>1</v>
      </c>
      <c r="B5" s="300"/>
      <c r="C5" s="300"/>
      <c r="D5" s="300"/>
      <c r="E5" s="300"/>
      <c r="F5" s="300"/>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4">
        <v>39544900</v>
      </c>
      <c r="I7" s="64">
        <v>0</v>
      </c>
      <c r="J7" s="64">
        <v>1916252</v>
      </c>
      <c r="K7" s="64">
        <v>0</v>
      </c>
      <c r="L7" s="64">
        <v>0</v>
      </c>
      <c r="M7" s="64">
        <v>0</v>
      </c>
      <c r="N7" s="64">
        <v>0</v>
      </c>
      <c r="O7" s="64">
        <v>0</v>
      </c>
      <c r="P7" s="64">
        <v>0</v>
      </c>
      <c r="Q7" s="64">
        <v>0</v>
      </c>
      <c r="R7" s="64">
        <v>0</v>
      </c>
      <c r="S7" s="64">
        <v>31696889</v>
      </c>
      <c r="T7" s="64">
        <v>3441040</v>
      </c>
      <c r="U7" s="65">
        <f>H7+I7+J7+K7-L7+M7+N7+O7+P7+Q7+R7+S7+T7</f>
        <v>76599081</v>
      </c>
      <c r="V7" s="64">
        <v>0</v>
      </c>
      <c r="W7" s="65">
        <f>U7+V7</f>
        <v>76599081</v>
      </c>
    </row>
    <row r="8" spans="1:23">
      <c r="A8" s="286" t="s">
        <v>323</v>
      </c>
      <c r="B8" s="286"/>
      <c r="C8" s="286"/>
      <c r="D8" s="286"/>
      <c r="E8" s="286"/>
      <c r="F8" s="286"/>
      <c r="G8" s="6">
        <v>2</v>
      </c>
      <c r="H8" s="64">
        <v>0</v>
      </c>
      <c r="I8" s="64">
        <v>0</v>
      </c>
      <c r="J8" s="64">
        <v>0</v>
      </c>
      <c r="K8" s="64">
        <v>0</v>
      </c>
      <c r="L8" s="64">
        <v>0</v>
      </c>
      <c r="M8" s="64">
        <v>0</v>
      </c>
      <c r="N8" s="64">
        <v>0</v>
      </c>
      <c r="O8" s="64">
        <v>0</v>
      </c>
      <c r="P8" s="64">
        <v>0</v>
      </c>
      <c r="Q8" s="64">
        <v>0</v>
      </c>
      <c r="R8" s="64">
        <v>0</v>
      </c>
      <c r="S8" s="64">
        <v>0</v>
      </c>
      <c r="T8" s="64">
        <v>0</v>
      </c>
      <c r="U8" s="65">
        <f>H8+I8+J8+K8-L8+M8+N8+O8+P8+Q8+R8+S8+T8</f>
        <v>0</v>
      </c>
      <c r="V8" s="64">
        <v>0</v>
      </c>
      <c r="W8" s="65">
        <f t="shared" ref="W8:W9" si="0">U8+V8</f>
        <v>0</v>
      </c>
    </row>
    <row r="9" spans="1:23">
      <c r="A9" s="286" t="s">
        <v>324</v>
      </c>
      <c r="B9" s="286"/>
      <c r="C9" s="286"/>
      <c r="D9" s="286"/>
      <c r="E9" s="286"/>
      <c r="F9" s="286"/>
      <c r="G9" s="6">
        <v>3</v>
      </c>
      <c r="H9" s="64">
        <v>0</v>
      </c>
      <c r="I9" s="64">
        <v>0</v>
      </c>
      <c r="J9" s="64">
        <v>0</v>
      </c>
      <c r="K9" s="64">
        <v>0</v>
      </c>
      <c r="L9" s="64">
        <v>0</v>
      </c>
      <c r="M9" s="64">
        <v>0</v>
      </c>
      <c r="N9" s="64">
        <v>0</v>
      </c>
      <c r="O9" s="64">
        <v>0</v>
      </c>
      <c r="P9" s="64">
        <v>0</v>
      </c>
      <c r="Q9" s="64">
        <v>0</v>
      </c>
      <c r="R9" s="64">
        <v>0</v>
      </c>
      <c r="S9" s="64">
        <v>0</v>
      </c>
      <c r="T9" s="64">
        <v>0</v>
      </c>
      <c r="U9" s="65">
        <f>H9+I9+J9+K9-L9+M9+N9+O9+P9+Q9+R9+S9+T9</f>
        <v>0</v>
      </c>
      <c r="V9" s="64">
        <v>0</v>
      </c>
      <c r="W9" s="65">
        <f t="shared" si="0"/>
        <v>0</v>
      </c>
    </row>
    <row r="10" spans="1:23" ht="24" customHeight="1">
      <c r="A10" s="307" t="s">
        <v>375</v>
      </c>
      <c r="B10" s="307"/>
      <c r="C10" s="307"/>
      <c r="D10" s="307"/>
      <c r="E10" s="307"/>
      <c r="F10" s="307"/>
      <c r="G10" s="7">
        <v>4</v>
      </c>
      <c r="H10" s="65">
        <f>H7+H8+H9</f>
        <v>39544900</v>
      </c>
      <c r="I10" s="65">
        <f t="shared" ref="I10:W10" si="1">I7+I8+I9</f>
        <v>0</v>
      </c>
      <c r="J10" s="65">
        <f t="shared" si="1"/>
        <v>1916252</v>
      </c>
      <c r="K10" s="65">
        <f>K7+K8+K9</f>
        <v>0</v>
      </c>
      <c r="L10" s="65">
        <f t="shared" si="1"/>
        <v>0</v>
      </c>
      <c r="M10" s="65">
        <f t="shared" si="1"/>
        <v>0</v>
      </c>
      <c r="N10" s="65">
        <f t="shared" si="1"/>
        <v>0</v>
      </c>
      <c r="O10" s="65">
        <f t="shared" si="1"/>
        <v>0</v>
      </c>
      <c r="P10" s="65">
        <f t="shared" si="1"/>
        <v>0</v>
      </c>
      <c r="Q10" s="65">
        <f t="shared" si="1"/>
        <v>0</v>
      </c>
      <c r="R10" s="65">
        <f t="shared" si="1"/>
        <v>0</v>
      </c>
      <c r="S10" s="65">
        <f t="shared" si="1"/>
        <v>31696889</v>
      </c>
      <c r="T10" s="65">
        <f t="shared" si="1"/>
        <v>3441040</v>
      </c>
      <c r="U10" s="65">
        <f t="shared" si="1"/>
        <v>76599081</v>
      </c>
      <c r="V10" s="65">
        <f t="shared" si="1"/>
        <v>0</v>
      </c>
      <c r="W10" s="65">
        <f t="shared" si="1"/>
        <v>76599081</v>
      </c>
    </row>
    <row r="11" spans="1:23">
      <c r="A11" s="286" t="s">
        <v>325</v>
      </c>
      <c r="B11" s="286"/>
      <c r="C11" s="286"/>
      <c r="D11" s="286"/>
      <c r="E11" s="286"/>
      <c r="F11" s="286"/>
      <c r="G11" s="6">
        <v>5</v>
      </c>
      <c r="H11" s="66">
        <v>0</v>
      </c>
      <c r="I11" s="66">
        <v>0</v>
      </c>
      <c r="J11" s="66">
        <v>0</v>
      </c>
      <c r="K11" s="66">
        <v>0</v>
      </c>
      <c r="L11" s="66">
        <v>0</v>
      </c>
      <c r="M11" s="66">
        <v>0</v>
      </c>
      <c r="N11" s="66">
        <v>0</v>
      </c>
      <c r="O11" s="66">
        <v>0</v>
      </c>
      <c r="P11" s="66">
        <v>0</v>
      </c>
      <c r="Q11" s="66">
        <v>0</v>
      </c>
      <c r="R11" s="66">
        <v>0</v>
      </c>
      <c r="S11" s="66">
        <v>0</v>
      </c>
      <c r="T11" s="64">
        <v>2070375</v>
      </c>
      <c r="U11" s="65">
        <f t="shared" ref="U11:U28" si="2">H11+I11+J11+K11-L11+M11+N11+O11+P11+Q11+R11+S11+T11</f>
        <v>2070375</v>
      </c>
      <c r="V11" s="64">
        <v>0</v>
      </c>
      <c r="W11" s="65">
        <f t="shared" ref="W11:W28" si="3">U11+V11</f>
        <v>2070375</v>
      </c>
    </row>
    <row r="12" spans="1:23">
      <c r="A12" s="286" t="s">
        <v>326</v>
      </c>
      <c r="B12" s="286"/>
      <c r="C12" s="286"/>
      <c r="D12" s="286"/>
      <c r="E12" s="286"/>
      <c r="F12" s="286"/>
      <c r="G12" s="6">
        <v>6</v>
      </c>
      <c r="H12" s="66">
        <v>0</v>
      </c>
      <c r="I12" s="66">
        <v>0</v>
      </c>
      <c r="J12" s="66">
        <v>0</v>
      </c>
      <c r="K12" s="66">
        <v>0</v>
      </c>
      <c r="L12" s="66">
        <v>0</v>
      </c>
      <c r="M12" s="66">
        <v>0</v>
      </c>
      <c r="N12" s="64">
        <v>0</v>
      </c>
      <c r="O12" s="66">
        <v>0</v>
      </c>
      <c r="P12" s="66">
        <v>0</v>
      </c>
      <c r="Q12" s="66">
        <v>0</v>
      </c>
      <c r="R12" s="66">
        <v>0</v>
      </c>
      <c r="S12" s="66">
        <v>0</v>
      </c>
      <c r="T12" s="66">
        <v>0</v>
      </c>
      <c r="U12" s="65">
        <f t="shared" si="2"/>
        <v>0</v>
      </c>
      <c r="V12" s="64">
        <v>0</v>
      </c>
      <c r="W12" s="65">
        <f t="shared" si="3"/>
        <v>0</v>
      </c>
    </row>
    <row r="13" spans="1:23" ht="26.25" customHeight="1">
      <c r="A13" s="286" t="s">
        <v>327</v>
      </c>
      <c r="B13" s="286"/>
      <c r="C13" s="286"/>
      <c r="D13" s="286"/>
      <c r="E13" s="286"/>
      <c r="F13" s="286"/>
      <c r="G13" s="6">
        <v>7</v>
      </c>
      <c r="H13" s="66">
        <v>0</v>
      </c>
      <c r="I13" s="66">
        <v>0</v>
      </c>
      <c r="J13" s="66">
        <v>0</v>
      </c>
      <c r="K13" s="66">
        <v>0</v>
      </c>
      <c r="L13" s="66">
        <v>0</v>
      </c>
      <c r="M13" s="66">
        <v>0</v>
      </c>
      <c r="N13" s="66">
        <v>0</v>
      </c>
      <c r="O13" s="64">
        <v>0</v>
      </c>
      <c r="P13" s="66">
        <v>0</v>
      </c>
      <c r="Q13" s="66">
        <v>0</v>
      </c>
      <c r="R13" s="66">
        <v>0</v>
      </c>
      <c r="S13" s="64">
        <v>0</v>
      </c>
      <c r="T13" s="64">
        <v>0</v>
      </c>
      <c r="U13" s="65">
        <f t="shared" si="2"/>
        <v>0</v>
      </c>
      <c r="V13" s="64">
        <v>0</v>
      </c>
      <c r="W13" s="65">
        <f t="shared" si="3"/>
        <v>0</v>
      </c>
    </row>
    <row r="14" spans="1:23" ht="29.25" customHeight="1">
      <c r="A14" s="286" t="s">
        <v>328</v>
      </c>
      <c r="B14" s="286"/>
      <c r="C14" s="286"/>
      <c r="D14" s="286"/>
      <c r="E14" s="286"/>
      <c r="F14" s="286"/>
      <c r="G14" s="6">
        <v>8</v>
      </c>
      <c r="H14" s="66">
        <v>0</v>
      </c>
      <c r="I14" s="66">
        <v>0</v>
      </c>
      <c r="J14" s="66">
        <v>0</v>
      </c>
      <c r="K14" s="66">
        <v>0</v>
      </c>
      <c r="L14" s="66">
        <v>0</v>
      </c>
      <c r="M14" s="66">
        <v>0</v>
      </c>
      <c r="N14" s="66">
        <v>0</v>
      </c>
      <c r="O14" s="66">
        <v>0</v>
      </c>
      <c r="P14" s="64">
        <v>0</v>
      </c>
      <c r="Q14" s="66">
        <v>0</v>
      </c>
      <c r="R14" s="66">
        <v>0</v>
      </c>
      <c r="S14" s="64">
        <v>0</v>
      </c>
      <c r="T14" s="64">
        <v>0</v>
      </c>
      <c r="U14" s="65">
        <f t="shared" si="2"/>
        <v>0</v>
      </c>
      <c r="V14" s="64">
        <v>0</v>
      </c>
      <c r="W14" s="65">
        <f t="shared" si="3"/>
        <v>0</v>
      </c>
    </row>
    <row r="15" spans="1:23">
      <c r="A15" s="286" t="s">
        <v>329</v>
      </c>
      <c r="B15" s="286"/>
      <c r="C15" s="286"/>
      <c r="D15" s="286"/>
      <c r="E15" s="286"/>
      <c r="F15" s="286"/>
      <c r="G15" s="6">
        <v>9</v>
      </c>
      <c r="H15" s="66">
        <v>0</v>
      </c>
      <c r="I15" s="66">
        <v>0</v>
      </c>
      <c r="J15" s="66">
        <v>0</v>
      </c>
      <c r="K15" s="66">
        <v>0</v>
      </c>
      <c r="L15" s="66">
        <v>0</v>
      </c>
      <c r="M15" s="66">
        <v>0</v>
      </c>
      <c r="N15" s="66">
        <v>0</v>
      </c>
      <c r="O15" s="66">
        <v>0</v>
      </c>
      <c r="P15" s="66">
        <v>0</v>
      </c>
      <c r="Q15" s="64">
        <v>0</v>
      </c>
      <c r="R15" s="66">
        <v>0</v>
      </c>
      <c r="S15" s="64">
        <v>0</v>
      </c>
      <c r="T15" s="64">
        <v>0</v>
      </c>
      <c r="U15" s="65">
        <f t="shared" si="2"/>
        <v>0</v>
      </c>
      <c r="V15" s="64">
        <v>0</v>
      </c>
      <c r="W15" s="65">
        <f t="shared" si="3"/>
        <v>0</v>
      </c>
    </row>
    <row r="16" spans="1:23" ht="28.5" customHeight="1">
      <c r="A16" s="286" t="s">
        <v>330</v>
      </c>
      <c r="B16" s="286"/>
      <c r="C16" s="286"/>
      <c r="D16" s="286"/>
      <c r="E16" s="286"/>
      <c r="F16" s="286"/>
      <c r="G16" s="6">
        <v>10</v>
      </c>
      <c r="H16" s="66">
        <v>0</v>
      </c>
      <c r="I16" s="66">
        <v>0</v>
      </c>
      <c r="J16" s="66">
        <v>0</v>
      </c>
      <c r="K16" s="66">
        <v>0</v>
      </c>
      <c r="L16" s="66">
        <v>0</v>
      </c>
      <c r="M16" s="66">
        <v>0</v>
      </c>
      <c r="N16" s="66">
        <v>0</v>
      </c>
      <c r="O16" s="66">
        <v>0</v>
      </c>
      <c r="P16" s="66">
        <v>0</v>
      </c>
      <c r="Q16" s="66">
        <v>0</v>
      </c>
      <c r="R16" s="64">
        <v>0</v>
      </c>
      <c r="S16" s="64">
        <v>0</v>
      </c>
      <c r="T16" s="64">
        <v>0</v>
      </c>
      <c r="U16" s="65">
        <f t="shared" si="2"/>
        <v>0</v>
      </c>
      <c r="V16" s="64">
        <v>0</v>
      </c>
      <c r="W16" s="65">
        <f t="shared" si="3"/>
        <v>0</v>
      </c>
    </row>
    <row r="17" spans="1:23" ht="23.25" customHeight="1">
      <c r="A17" s="286" t="s">
        <v>331</v>
      </c>
      <c r="B17" s="286"/>
      <c r="C17" s="286"/>
      <c r="D17" s="286"/>
      <c r="E17" s="286"/>
      <c r="F17" s="286"/>
      <c r="G17" s="6">
        <v>11</v>
      </c>
      <c r="H17" s="66">
        <v>0</v>
      </c>
      <c r="I17" s="66">
        <v>0</v>
      </c>
      <c r="J17" s="66">
        <v>0</v>
      </c>
      <c r="K17" s="66">
        <v>0</v>
      </c>
      <c r="L17" s="66">
        <v>0</v>
      </c>
      <c r="M17" s="66">
        <v>0</v>
      </c>
      <c r="N17" s="64">
        <v>0</v>
      </c>
      <c r="O17" s="64">
        <v>0</v>
      </c>
      <c r="P17" s="64">
        <v>0</v>
      </c>
      <c r="Q17" s="64">
        <v>0</v>
      </c>
      <c r="R17" s="64">
        <v>0</v>
      </c>
      <c r="S17" s="64">
        <v>0</v>
      </c>
      <c r="T17" s="64">
        <v>0</v>
      </c>
      <c r="U17" s="65">
        <f t="shared" si="2"/>
        <v>0</v>
      </c>
      <c r="V17" s="64">
        <v>0</v>
      </c>
      <c r="W17" s="65">
        <f t="shared" si="3"/>
        <v>0</v>
      </c>
    </row>
    <row r="18" spans="1:23">
      <c r="A18" s="286" t="s">
        <v>332</v>
      </c>
      <c r="B18" s="286"/>
      <c r="C18" s="286"/>
      <c r="D18" s="286"/>
      <c r="E18" s="286"/>
      <c r="F18" s="286"/>
      <c r="G18" s="6">
        <v>12</v>
      </c>
      <c r="H18" s="66">
        <v>0</v>
      </c>
      <c r="I18" s="66">
        <v>0</v>
      </c>
      <c r="J18" s="66">
        <v>0</v>
      </c>
      <c r="K18" s="66">
        <v>0</v>
      </c>
      <c r="L18" s="66">
        <v>0</v>
      </c>
      <c r="M18" s="66">
        <v>0</v>
      </c>
      <c r="N18" s="64">
        <v>0</v>
      </c>
      <c r="O18" s="64">
        <v>0</v>
      </c>
      <c r="P18" s="64">
        <v>0</v>
      </c>
      <c r="Q18" s="64">
        <v>0</v>
      </c>
      <c r="R18" s="64">
        <v>0</v>
      </c>
      <c r="S18" s="64">
        <v>0</v>
      </c>
      <c r="T18" s="64">
        <v>0</v>
      </c>
      <c r="U18" s="65">
        <f t="shared" si="2"/>
        <v>0</v>
      </c>
      <c r="V18" s="64">
        <v>0</v>
      </c>
      <c r="W18" s="65">
        <f t="shared" si="3"/>
        <v>0</v>
      </c>
    </row>
    <row r="19" spans="1:23">
      <c r="A19" s="286" t="s">
        <v>333</v>
      </c>
      <c r="B19" s="286"/>
      <c r="C19" s="286"/>
      <c r="D19" s="286"/>
      <c r="E19" s="286"/>
      <c r="F19" s="286"/>
      <c r="G19" s="6">
        <v>13</v>
      </c>
      <c r="H19" s="64">
        <v>0</v>
      </c>
      <c r="I19" s="64">
        <v>0</v>
      </c>
      <c r="J19" s="64">
        <v>0</v>
      </c>
      <c r="K19" s="64">
        <v>0</v>
      </c>
      <c r="L19" s="64">
        <v>0</v>
      </c>
      <c r="M19" s="64">
        <v>0</v>
      </c>
      <c r="N19" s="64">
        <v>0</v>
      </c>
      <c r="O19" s="64">
        <v>0</v>
      </c>
      <c r="P19" s="64">
        <v>0</v>
      </c>
      <c r="Q19" s="64">
        <v>0</v>
      </c>
      <c r="R19" s="64">
        <v>0</v>
      </c>
      <c r="S19" s="64">
        <v>0</v>
      </c>
      <c r="T19" s="64">
        <v>0</v>
      </c>
      <c r="U19" s="65">
        <f t="shared" si="2"/>
        <v>0</v>
      </c>
      <c r="V19" s="64">
        <v>0</v>
      </c>
      <c r="W19" s="65">
        <f t="shared" si="3"/>
        <v>0</v>
      </c>
    </row>
    <row r="20" spans="1:23">
      <c r="A20" s="286" t="s">
        <v>334</v>
      </c>
      <c r="B20" s="286"/>
      <c r="C20" s="286"/>
      <c r="D20" s="286"/>
      <c r="E20" s="286"/>
      <c r="F20" s="286"/>
      <c r="G20" s="6">
        <v>14</v>
      </c>
      <c r="H20" s="66">
        <v>0</v>
      </c>
      <c r="I20" s="66">
        <v>0</v>
      </c>
      <c r="J20" s="66">
        <v>0</v>
      </c>
      <c r="K20" s="66">
        <v>0</v>
      </c>
      <c r="L20" s="66">
        <v>0</v>
      </c>
      <c r="M20" s="66">
        <v>0</v>
      </c>
      <c r="N20" s="64">
        <v>0</v>
      </c>
      <c r="O20" s="64">
        <v>0</v>
      </c>
      <c r="P20" s="64">
        <v>0</v>
      </c>
      <c r="Q20" s="64">
        <v>0</v>
      </c>
      <c r="R20" s="64">
        <v>0</v>
      </c>
      <c r="S20" s="64">
        <v>0</v>
      </c>
      <c r="T20" s="64">
        <v>0</v>
      </c>
      <c r="U20" s="65">
        <f t="shared" si="2"/>
        <v>0</v>
      </c>
      <c r="V20" s="64">
        <v>0</v>
      </c>
      <c r="W20" s="65">
        <f t="shared" si="3"/>
        <v>0</v>
      </c>
    </row>
    <row r="21" spans="1:23" ht="30.75" customHeight="1">
      <c r="A21" s="286" t="s">
        <v>335</v>
      </c>
      <c r="B21" s="286"/>
      <c r="C21" s="286"/>
      <c r="D21" s="286"/>
      <c r="E21" s="286"/>
      <c r="F21" s="286"/>
      <c r="G21" s="6">
        <v>15</v>
      </c>
      <c r="H21" s="64">
        <v>0</v>
      </c>
      <c r="I21" s="64">
        <v>0</v>
      </c>
      <c r="J21" s="64">
        <v>0</v>
      </c>
      <c r="K21" s="64">
        <v>0</v>
      </c>
      <c r="L21" s="64">
        <v>0</v>
      </c>
      <c r="M21" s="64">
        <v>0</v>
      </c>
      <c r="N21" s="64">
        <v>0</v>
      </c>
      <c r="O21" s="64">
        <v>0</v>
      </c>
      <c r="P21" s="64">
        <v>0</v>
      </c>
      <c r="Q21" s="64">
        <v>0</v>
      </c>
      <c r="R21" s="64">
        <v>0</v>
      </c>
      <c r="S21" s="64">
        <v>0</v>
      </c>
      <c r="T21" s="64">
        <v>0</v>
      </c>
      <c r="U21" s="65">
        <f t="shared" si="2"/>
        <v>0</v>
      </c>
      <c r="V21" s="64">
        <v>0</v>
      </c>
      <c r="W21" s="65">
        <f t="shared" si="3"/>
        <v>0</v>
      </c>
    </row>
    <row r="22" spans="1:23" ht="28.5" customHeight="1">
      <c r="A22" s="286" t="s">
        <v>336</v>
      </c>
      <c r="B22" s="286"/>
      <c r="C22" s="286"/>
      <c r="D22" s="286"/>
      <c r="E22" s="286"/>
      <c r="F22" s="286"/>
      <c r="G22" s="6">
        <v>16</v>
      </c>
      <c r="H22" s="64">
        <v>0</v>
      </c>
      <c r="I22" s="64">
        <v>0</v>
      </c>
      <c r="J22" s="64">
        <v>0</v>
      </c>
      <c r="K22" s="64">
        <v>0</v>
      </c>
      <c r="L22" s="64">
        <v>0</v>
      </c>
      <c r="M22" s="64">
        <v>0</v>
      </c>
      <c r="N22" s="64">
        <v>0</v>
      </c>
      <c r="O22" s="64">
        <v>0</v>
      </c>
      <c r="P22" s="64">
        <v>0</v>
      </c>
      <c r="Q22" s="64">
        <v>0</v>
      </c>
      <c r="R22" s="64">
        <v>0</v>
      </c>
      <c r="S22" s="64">
        <v>0</v>
      </c>
      <c r="T22" s="64">
        <v>0</v>
      </c>
      <c r="U22" s="65">
        <f t="shared" si="2"/>
        <v>0</v>
      </c>
      <c r="V22" s="64">
        <v>0</v>
      </c>
      <c r="W22" s="65">
        <f t="shared" si="3"/>
        <v>0</v>
      </c>
    </row>
    <row r="23" spans="1:23" ht="26.25" customHeight="1">
      <c r="A23" s="286" t="s">
        <v>337</v>
      </c>
      <c r="B23" s="286"/>
      <c r="C23" s="286"/>
      <c r="D23" s="286"/>
      <c r="E23" s="286"/>
      <c r="F23" s="286"/>
      <c r="G23" s="6">
        <v>17</v>
      </c>
      <c r="H23" s="64">
        <v>0</v>
      </c>
      <c r="I23" s="64">
        <v>0</v>
      </c>
      <c r="J23" s="64">
        <v>0</v>
      </c>
      <c r="K23" s="64">
        <v>0</v>
      </c>
      <c r="L23" s="64">
        <v>0</v>
      </c>
      <c r="M23" s="64">
        <v>0</v>
      </c>
      <c r="N23" s="64">
        <v>0</v>
      </c>
      <c r="O23" s="64">
        <v>0</v>
      </c>
      <c r="P23" s="64">
        <v>0</v>
      </c>
      <c r="Q23" s="64">
        <v>0</v>
      </c>
      <c r="R23" s="64">
        <v>0</v>
      </c>
      <c r="S23" s="64">
        <v>0</v>
      </c>
      <c r="T23" s="64">
        <v>0</v>
      </c>
      <c r="U23" s="65">
        <f t="shared" si="2"/>
        <v>0</v>
      </c>
      <c r="V23" s="64">
        <v>0</v>
      </c>
      <c r="W23" s="65">
        <f t="shared" si="3"/>
        <v>0</v>
      </c>
    </row>
    <row r="24" spans="1:23">
      <c r="A24" s="286" t="s">
        <v>338</v>
      </c>
      <c r="B24" s="286"/>
      <c r="C24" s="286"/>
      <c r="D24" s="286"/>
      <c r="E24" s="286"/>
      <c r="F24" s="286"/>
      <c r="G24" s="6">
        <v>18</v>
      </c>
      <c r="H24" s="64">
        <v>0</v>
      </c>
      <c r="I24" s="64">
        <v>0</v>
      </c>
      <c r="J24" s="64">
        <v>0</v>
      </c>
      <c r="K24" s="64">
        <v>0</v>
      </c>
      <c r="L24" s="64">
        <v>0</v>
      </c>
      <c r="M24" s="64">
        <v>0</v>
      </c>
      <c r="N24" s="64">
        <v>0</v>
      </c>
      <c r="O24" s="64">
        <v>0</v>
      </c>
      <c r="P24" s="64">
        <v>0</v>
      </c>
      <c r="Q24" s="64">
        <v>0</v>
      </c>
      <c r="R24" s="64">
        <v>0</v>
      </c>
      <c r="S24" s="64">
        <v>0</v>
      </c>
      <c r="T24" s="64">
        <v>0</v>
      </c>
      <c r="U24" s="65">
        <f t="shared" si="2"/>
        <v>0</v>
      </c>
      <c r="V24" s="64">
        <v>0</v>
      </c>
      <c r="W24" s="65">
        <f t="shared" si="3"/>
        <v>0</v>
      </c>
    </row>
    <row r="25" spans="1:23">
      <c r="A25" s="286" t="s">
        <v>339</v>
      </c>
      <c r="B25" s="286"/>
      <c r="C25" s="286"/>
      <c r="D25" s="286"/>
      <c r="E25" s="286"/>
      <c r="F25" s="286"/>
      <c r="G25" s="6">
        <v>19</v>
      </c>
      <c r="H25" s="64">
        <v>0</v>
      </c>
      <c r="I25" s="64">
        <v>0</v>
      </c>
      <c r="J25" s="64">
        <v>0</v>
      </c>
      <c r="K25" s="64">
        <v>0</v>
      </c>
      <c r="L25" s="64">
        <v>0</v>
      </c>
      <c r="M25" s="64">
        <v>0</v>
      </c>
      <c r="N25" s="64">
        <v>0</v>
      </c>
      <c r="O25" s="64">
        <v>0</v>
      </c>
      <c r="P25" s="64">
        <v>0</v>
      </c>
      <c r="Q25" s="64">
        <v>0</v>
      </c>
      <c r="R25" s="64">
        <v>0</v>
      </c>
      <c r="S25" s="64">
        <v>0</v>
      </c>
      <c r="T25" s="64">
        <v>0</v>
      </c>
      <c r="U25" s="65">
        <f t="shared" si="2"/>
        <v>0</v>
      </c>
      <c r="V25" s="64">
        <v>0</v>
      </c>
      <c r="W25" s="65">
        <f t="shared" si="3"/>
        <v>0</v>
      </c>
    </row>
    <row r="26" spans="1:23">
      <c r="A26" s="286" t="s">
        <v>340</v>
      </c>
      <c r="B26" s="286"/>
      <c r="C26" s="286"/>
      <c r="D26" s="286"/>
      <c r="E26" s="286"/>
      <c r="F26" s="286"/>
      <c r="G26" s="6">
        <v>20</v>
      </c>
      <c r="H26" s="64">
        <v>0</v>
      </c>
      <c r="I26" s="64">
        <v>0</v>
      </c>
      <c r="J26" s="64">
        <v>0</v>
      </c>
      <c r="K26" s="64">
        <v>0</v>
      </c>
      <c r="L26" s="64">
        <v>0</v>
      </c>
      <c r="M26" s="64">
        <v>0</v>
      </c>
      <c r="N26" s="64">
        <v>0</v>
      </c>
      <c r="O26" s="64">
        <v>0</v>
      </c>
      <c r="P26" s="64">
        <v>0</v>
      </c>
      <c r="Q26" s="64">
        <v>0</v>
      </c>
      <c r="R26" s="64">
        <v>0</v>
      </c>
      <c r="S26" s="64">
        <v>3268988</v>
      </c>
      <c r="T26" s="64">
        <v>-3268988</v>
      </c>
      <c r="U26" s="65">
        <f t="shared" si="2"/>
        <v>0</v>
      </c>
      <c r="V26" s="64">
        <v>0</v>
      </c>
      <c r="W26" s="65">
        <f t="shared" si="3"/>
        <v>0</v>
      </c>
    </row>
    <row r="27" spans="1:23">
      <c r="A27" s="286" t="s">
        <v>341</v>
      </c>
      <c r="B27" s="286"/>
      <c r="C27" s="286"/>
      <c r="D27" s="286"/>
      <c r="E27" s="286"/>
      <c r="F27" s="286"/>
      <c r="G27" s="6">
        <v>21</v>
      </c>
      <c r="H27" s="64">
        <v>0</v>
      </c>
      <c r="I27" s="64">
        <v>0</v>
      </c>
      <c r="J27" s="64">
        <v>172052</v>
      </c>
      <c r="K27" s="64">
        <v>0</v>
      </c>
      <c r="L27" s="64">
        <v>0</v>
      </c>
      <c r="M27" s="64">
        <v>0</v>
      </c>
      <c r="N27" s="64">
        <v>0</v>
      </c>
      <c r="O27" s="64">
        <v>0</v>
      </c>
      <c r="P27" s="64">
        <v>0</v>
      </c>
      <c r="Q27" s="64">
        <v>0</v>
      </c>
      <c r="R27" s="64">
        <v>0</v>
      </c>
      <c r="S27" s="64">
        <v>0</v>
      </c>
      <c r="T27" s="64">
        <v>-172052</v>
      </c>
      <c r="U27" s="65">
        <f t="shared" si="2"/>
        <v>0</v>
      </c>
      <c r="V27" s="64">
        <v>0</v>
      </c>
      <c r="W27" s="65">
        <f t="shared" si="3"/>
        <v>0</v>
      </c>
    </row>
    <row r="28" spans="1:23">
      <c r="A28" s="286" t="s">
        <v>342</v>
      </c>
      <c r="B28" s="286"/>
      <c r="C28" s="286"/>
      <c r="D28" s="286"/>
      <c r="E28" s="286"/>
      <c r="F28" s="286"/>
      <c r="G28" s="6">
        <v>22</v>
      </c>
      <c r="H28" s="64">
        <v>0</v>
      </c>
      <c r="I28" s="64">
        <v>0</v>
      </c>
      <c r="J28" s="64">
        <v>0</v>
      </c>
      <c r="K28" s="64">
        <v>0</v>
      </c>
      <c r="L28" s="64">
        <v>0</v>
      </c>
      <c r="M28" s="64">
        <v>0</v>
      </c>
      <c r="N28" s="64">
        <v>0</v>
      </c>
      <c r="O28" s="64">
        <v>0</v>
      </c>
      <c r="P28" s="64">
        <v>0</v>
      </c>
      <c r="Q28" s="64">
        <v>0</v>
      </c>
      <c r="R28" s="64">
        <v>0</v>
      </c>
      <c r="S28" s="64">
        <v>0</v>
      </c>
      <c r="T28" s="64">
        <v>0</v>
      </c>
      <c r="U28" s="65">
        <f t="shared" si="2"/>
        <v>0</v>
      </c>
      <c r="V28" s="64">
        <v>0</v>
      </c>
      <c r="W28" s="65">
        <f t="shared" si="3"/>
        <v>0</v>
      </c>
    </row>
    <row r="29" spans="1:23" ht="21.75" customHeight="1">
      <c r="A29" s="294" t="s">
        <v>376</v>
      </c>
      <c r="B29" s="294"/>
      <c r="C29" s="294"/>
      <c r="D29" s="294"/>
      <c r="E29" s="294"/>
      <c r="F29" s="294"/>
      <c r="G29" s="8">
        <v>23</v>
      </c>
      <c r="H29" s="67">
        <f>SUM(H10:H28)</f>
        <v>39544900</v>
      </c>
      <c r="I29" s="67">
        <f t="shared" ref="I29:W29" si="4">SUM(I10:I28)</f>
        <v>0</v>
      </c>
      <c r="J29" s="67">
        <f t="shared" si="4"/>
        <v>2088304</v>
      </c>
      <c r="K29" s="67">
        <f t="shared" si="4"/>
        <v>0</v>
      </c>
      <c r="L29" s="67">
        <f t="shared" si="4"/>
        <v>0</v>
      </c>
      <c r="M29" s="67">
        <f t="shared" si="4"/>
        <v>0</v>
      </c>
      <c r="N29" s="67">
        <f t="shared" si="4"/>
        <v>0</v>
      </c>
      <c r="O29" s="67">
        <f t="shared" si="4"/>
        <v>0</v>
      </c>
      <c r="P29" s="67">
        <f t="shared" si="4"/>
        <v>0</v>
      </c>
      <c r="Q29" s="67">
        <f t="shared" si="4"/>
        <v>0</v>
      </c>
      <c r="R29" s="67">
        <f t="shared" si="4"/>
        <v>0</v>
      </c>
      <c r="S29" s="67">
        <f t="shared" si="4"/>
        <v>34965877</v>
      </c>
      <c r="T29" s="67">
        <f t="shared" si="4"/>
        <v>2070375</v>
      </c>
      <c r="U29" s="67">
        <f t="shared" si="4"/>
        <v>78669456</v>
      </c>
      <c r="V29" s="67">
        <f t="shared" si="4"/>
        <v>0</v>
      </c>
      <c r="W29" s="67">
        <f t="shared" si="4"/>
        <v>78669456</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5">
        <f>SUM(H12:H20)</f>
        <v>0</v>
      </c>
      <c r="I31" s="65">
        <f t="shared" ref="I31:W31" si="5">SUM(I12:I20)</f>
        <v>0</v>
      </c>
      <c r="J31" s="65">
        <f t="shared" si="5"/>
        <v>0</v>
      </c>
      <c r="K31" s="65">
        <f t="shared" si="5"/>
        <v>0</v>
      </c>
      <c r="L31" s="65">
        <f t="shared" si="5"/>
        <v>0</v>
      </c>
      <c r="M31" s="65">
        <f t="shared" si="5"/>
        <v>0</v>
      </c>
      <c r="N31" s="65">
        <f t="shared" si="5"/>
        <v>0</v>
      </c>
      <c r="O31" s="65">
        <f t="shared" si="5"/>
        <v>0</v>
      </c>
      <c r="P31" s="65">
        <f t="shared" si="5"/>
        <v>0</v>
      </c>
      <c r="Q31" s="65">
        <f t="shared" si="5"/>
        <v>0</v>
      </c>
      <c r="R31" s="65">
        <f t="shared" si="5"/>
        <v>0</v>
      </c>
      <c r="S31" s="65">
        <f t="shared" si="5"/>
        <v>0</v>
      </c>
      <c r="T31" s="65">
        <f t="shared" si="5"/>
        <v>0</v>
      </c>
      <c r="U31" s="65">
        <f t="shared" si="5"/>
        <v>0</v>
      </c>
      <c r="V31" s="65">
        <f t="shared" si="5"/>
        <v>0</v>
      </c>
      <c r="W31" s="65">
        <f t="shared" si="5"/>
        <v>0</v>
      </c>
    </row>
    <row r="32" spans="1:23" ht="31.5" customHeight="1">
      <c r="A32" s="290" t="s">
        <v>345</v>
      </c>
      <c r="B32" s="290"/>
      <c r="C32" s="290"/>
      <c r="D32" s="290"/>
      <c r="E32" s="290"/>
      <c r="F32" s="290"/>
      <c r="G32" s="7">
        <v>25</v>
      </c>
      <c r="H32" s="65">
        <f>H11+H31</f>
        <v>0</v>
      </c>
      <c r="I32" s="65">
        <f t="shared" ref="I32:W32" si="6">I11+I31</f>
        <v>0</v>
      </c>
      <c r="J32" s="65">
        <f t="shared" si="6"/>
        <v>0</v>
      </c>
      <c r="K32" s="65">
        <f t="shared" si="6"/>
        <v>0</v>
      </c>
      <c r="L32" s="65">
        <f t="shared" si="6"/>
        <v>0</v>
      </c>
      <c r="M32" s="65">
        <f t="shared" si="6"/>
        <v>0</v>
      </c>
      <c r="N32" s="65">
        <f t="shared" si="6"/>
        <v>0</v>
      </c>
      <c r="O32" s="65">
        <f t="shared" si="6"/>
        <v>0</v>
      </c>
      <c r="P32" s="65">
        <f t="shared" si="6"/>
        <v>0</v>
      </c>
      <c r="Q32" s="65">
        <f t="shared" si="6"/>
        <v>0</v>
      </c>
      <c r="R32" s="65">
        <f t="shared" si="6"/>
        <v>0</v>
      </c>
      <c r="S32" s="65">
        <f t="shared" si="6"/>
        <v>0</v>
      </c>
      <c r="T32" s="65">
        <f t="shared" si="6"/>
        <v>2070375</v>
      </c>
      <c r="U32" s="65">
        <f t="shared" si="6"/>
        <v>2070375</v>
      </c>
      <c r="V32" s="65">
        <f t="shared" si="6"/>
        <v>0</v>
      </c>
      <c r="W32" s="65">
        <f t="shared" si="6"/>
        <v>2070375</v>
      </c>
    </row>
    <row r="33" spans="1:23" ht="30.75" customHeight="1">
      <c r="A33" s="291" t="s">
        <v>346</v>
      </c>
      <c r="B33" s="291"/>
      <c r="C33" s="291"/>
      <c r="D33" s="291"/>
      <c r="E33" s="291"/>
      <c r="F33" s="291"/>
      <c r="G33" s="8">
        <v>26</v>
      </c>
      <c r="H33" s="67">
        <f>SUM(H21:H28)</f>
        <v>0</v>
      </c>
      <c r="I33" s="67">
        <f t="shared" ref="I33:W33" si="7">SUM(I21:I28)</f>
        <v>0</v>
      </c>
      <c r="J33" s="67">
        <f t="shared" si="7"/>
        <v>172052</v>
      </c>
      <c r="K33" s="67">
        <f t="shared" si="7"/>
        <v>0</v>
      </c>
      <c r="L33" s="67">
        <f t="shared" si="7"/>
        <v>0</v>
      </c>
      <c r="M33" s="67">
        <f t="shared" si="7"/>
        <v>0</v>
      </c>
      <c r="N33" s="67">
        <f t="shared" si="7"/>
        <v>0</v>
      </c>
      <c r="O33" s="67">
        <f t="shared" si="7"/>
        <v>0</v>
      </c>
      <c r="P33" s="67">
        <f t="shared" si="7"/>
        <v>0</v>
      </c>
      <c r="Q33" s="67">
        <f t="shared" si="7"/>
        <v>0</v>
      </c>
      <c r="R33" s="67">
        <f t="shared" si="7"/>
        <v>0</v>
      </c>
      <c r="S33" s="67">
        <f t="shared" si="7"/>
        <v>3268988</v>
      </c>
      <c r="T33" s="67">
        <f t="shared" si="7"/>
        <v>-3441040</v>
      </c>
      <c r="U33" s="67">
        <f t="shared" si="7"/>
        <v>0</v>
      </c>
      <c r="V33" s="67">
        <f t="shared" si="7"/>
        <v>0</v>
      </c>
      <c r="W33" s="67">
        <f t="shared" si="7"/>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4">
        <v>39544900</v>
      </c>
      <c r="I35" s="64">
        <v>0</v>
      </c>
      <c r="J35" s="64">
        <v>2088304</v>
      </c>
      <c r="K35" s="64">
        <v>0</v>
      </c>
      <c r="L35" s="64">
        <v>0</v>
      </c>
      <c r="M35" s="64">
        <v>0</v>
      </c>
      <c r="N35" s="64">
        <v>0</v>
      </c>
      <c r="O35" s="64">
        <v>0</v>
      </c>
      <c r="P35" s="64">
        <v>0</v>
      </c>
      <c r="Q35" s="64">
        <v>0</v>
      </c>
      <c r="R35" s="64">
        <v>0</v>
      </c>
      <c r="S35" s="64">
        <v>34965878</v>
      </c>
      <c r="T35" s="64">
        <v>2070375</v>
      </c>
      <c r="U35" s="68">
        <f>H35+I35+J35+K35-L35+M35+N35+O35+P35+Q35+R35+S35+T35</f>
        <v>78669457</v>
      </c>
      <c r="V35" s="64">
        <v>0</v>
      </c>
      <c r="W35" s="68">
        <f t="shared" ref="W35:W37" si="8">U35+V35</f>
        <v>78669457</v>
      </c>
    </row>
    <row r="36" spans="1:23">
      <c r="A36" s="286" t="s">
        <v>323</v>
      </c>
      <c r="B36" s="286"/>
      <c r="C36" s="286"/>
      <c r="D36" s="286"/>
      <c r="E36" s="286"/>
      <c r="F36" s="286"/>
      <c r="G36" s="6">
        <v>28</v>
      </c>
      <c r="H36" s="64">
        <v>0</v>
      </c>
      <c r="I36" s="64">
        <v>0</v>
      </c>
      <c r="J36" s="64">
        <v>0</v>
      </c>
      <c r="K36" s="64">
        <v>0</v>
      </c>
      <c r="L36" s="64">
        <v>0</v>
      </c>
      <c r="M36" s="64">
        <v>0</v>
      </c>
      <c r="N36" s="64">
        <v>0</v>
      </c>
      <c r="O36" s="64">
        <v>0</v>
      </c>
      <c r="P36" s="64">
        <v>0</v>
      </c>
      <c r="Q36" s="64">
        <v>0</v>
      </c>
      <c r="R36" s="64">
        <v>0</v>
      </c>
      <c r="S36" s="64">
        <v>0</v>
      </c>
      <c r="T36" s="64">
        <v>0</v>
      </c>
      <c r="U36" s="68">
        <f>H36+I36+J36+K36-L36+M36+N36+O36+P36+Q36+R36+S36+T36</f>
        <v>0</v>
      </c>
      <c r="V36" s="64">
        <v>0</v>
      </c>
      <c r="W36" s="68">
        <f t="shared" si="8"/>
        <v>0</v>
      </c>
    </row>
    <row r="37" spans="1:23">
      <c r="A37" s="286" t="s">
        <v>324</v>
      </c>
      <c r="B37" s="286"/>
      <c r="C37" s="286"/>
      <c r="D37" s="286"/>
      <c r="E37" s="286"/>
      <c r="F37" s="286"/>
      <c r="G37" s="6">
        <v>29</v>
      </c>
      <c r="H37" s="64">
        <v>0</v>
      </c>
      <c r="I37" s="64">
        <v>0</v>
      </c>
      <c r="J37" s="64">
        <v>0</v>
      </c>
      <c r="K37" s="64">
        <v>0</v>
      </c>
      <c r="L37" s="64">
        <v>0</v>
      </c>
      <c r="M37" s="64">
        <v>0</v>
      </c>
      <c r="N37" s="64">
        <v>0</v>
      </c>
      <c r="O37" s="64">
        <v>0</v>
      </c>
      <c r="P37" s="64">
        <v>0</v>
      </c>
      <c r="Q37" s="64">
        <v>0</v>
      </c>
      <c r="R37" s="64">
        <v>0</v>
      </c>
      <c r="S37" s="64">
        <v>0</v>
      </c>
      <c r="T37" s="64">
        <v>0</v>
      </c>
      <c r="U37" s="68">
        <f>H37+I37+J37+K37-L37+M37+N37+O37+P37+Q37+R37+S37+T37</f>
        <v>0</v>
      </c>
      <c r="V37" s="64">
        <v>0</v>
      </c>
      <c r="W37" s="68">
        <f t="shared" si="8"/>
        <v>0</v>
      </c>
    </row>
    <row r="38" spans="1:23" ht="25.5" customHeight="1">
      <c r="A38" s="293" t="s">
        <v>378</v>
      </c>
      <c r="B38" s="293"/>
      <c r="C38" s="293"/>
      <c r="D38" s="293"/>
      <c r="E38" s="293"/>
      <c r="F38" s="293"/>
      <c r="G38" s="6">
        <v>30</v>
      </c>
      <c r="H38" s="68">
        <f>H35+H36+H37</f>
        <v>39544900</v>
      </c>
      <c r="I38" s="68">
        <f t="shared" ref="I38:W38" si="9">I35+I36+I37</f>
        <v>0</v>
      </c>
      <c r="J38" s="68">
        <f t="shared" si="9"/>
        <v>2088304</v>
      </c>
      <c r="K38" s="68">
        <f t="shared" si="9"/>
        <v>0</v>
      </c>
      <c r="L38" s="68">
        <f t="shared" si="9"/>
        <v>0</v>
      </c>
      <c r="M38" s="68">
        <f t="shared" si="9"/>
        <v>0</v>
      </c>
      <c r="N38" s="68">
        <f t="shared" si="9"/>
        <v>0</v>
      </c>
      <c r="O38" s="68">
        <f t="shared" si="9"/>
        <v>0</v>
      </c>
      <c r="P38" s="68">
        <f t="shared" si="9"/>
        <v>0</v>
      </c>
      <c r="Q38" s="68">
        <f t="shared" si="9"/>
        <v>0</v>
      </c>
      <c r="R38" s="68">
        <f t="shared" si="9"/>
        <v>0</v>
      </c>
      <c r="S38" s="68">
        <f t="shared" si="9"/>
        <v>34965878</v>
      </c>
      <c r="T38" s="68">
        <f t="shared" si="9"/>
        <v>2070375</v>
      </c>
      <c r="U38" s="68">
        <f t="shared" si="9"/>
        <v>78669457</v>
      </c>
      <c r="V38" s="68">
        <f t="shared" si="9"/>
        <v>0</v>
      </c>
      <c r="W38" s="68">
        <f t="shared" si="9"/>
        <v>78669457</v>
      </c>
    </row>
    <row r="39" spans="1:23">
      <c r="A39" s="286" t="s">
        <v>325</v>
      </c>
      <c r="B39" s="286"/>
      <c r="C39" s="286"/>
      <c r="D39" s="286"/>
      <c r="E39" s="286"/>
      <c r="F39" s="286"/>
      <c r="G39" s="6">
        <v>31</v>
      </c>
      <c r="H39" s="66">
        <v>0</v>
      </c>
      <c r="I39" s="66">
        <v>0</v>
      </c>
      <c r="J39" s="66">
        <v>0</v>
      </c>
      <c r="K39" s="66">
        <v>0</v>
      </c>
      <c r="L39" s="66">
        <v>0</v>
      </c>
      <c r="M39" s="66">
        <v>0</v>
      </c>
      <c r="N39" s="66">
        <v>0</v>
      </c>
      <c r="O39" s="66">
        <v>0</v>
      </c>
      <c r="P39" s="66">
        <v>0</v>
      </c>
      <c r="Q39" s="66">
        <v>0</v>
      </c>
      <c r="R39" s="66">
        <v>0</v>
      </c>
      <c r="S39" s="66">
        <v>0</v>
      </c>
      <c r="T39" s="64">
        <v>18068927</v>
      </c>
      <c r="U39" s="68">
        <f t="shared" ref="U39:U56" si="10">H39+I39+J39+K39-L39+M39+N39+O39+P39+Q39+R39+S39+T39</f>
        <v>18068927</v>
      </c>
      <c r="V39" s="64">
        <v>0</v>
      </c>
      <c r="W39" s="68">
        <f t="shared" ref="W39:W56" si="11">U39+V39</f>
        <v>18068927</v>
      </c>
    </row>
    <row r="40" spans="1:23">
      <c r="A40" s="286" t="s">
        <v>326</v>
      </c>
      <c r="B40" s="286"/>
      <c r="C40" s="286"/>
      <c r="D40" s="286"/>
      <c r="E40" s="286"/>
      <c r="F40" s="286"/>
      <c r="G40" s="6">
        <v>32</v>
      </c>
      <c r="H40" s="66">
        <v>0</v>
      </c>
      <c r="I40" s="66">
        <v>0</v>
      </c>
      <c r="J40" s="66">
        <v>0</v>
      </c>
      <c r="K40" s="66">
        <v>0</v>
      </c>
      <c r="L40" s="66">
        <v>0</v>
      </c>
      <c r="M40" s="66">
        <v>0</v>
      </c>
      <c r="N40" s="64">
        <v>0</v>
      </c>
      <c r="O40" s="66">
        <v>0</v>
      </c>
      <c r="P40" s="66">
        <v>0</v>
      </c>
      <c r="Q40" s="66">
        <v>0</v>
      </c>
      <c r="R40" s="66">
        <v>0</v>
      </c>
      <c r="S40" s="66">
        <v>0</v>
      </c>
      <c r="T40" s="66">
        <v>0</v>
      </c>
      <c r="U40" s="68">
        <f t="shared" si="10"/>
        <v>0</v>
      </c>
      <c r="V40" s="64">
        <v>0</v>
      </c>
      <c r="W40" s="68">
        <f t="shared" si="11"/>
        <v>0</v>
      </c>
    </row>
    <row r="41" spans="1:23" ht="27" customHeight="1">
      <c r="A41" s="286" t="s">
        <v>348</v>
      </c>
      <c r="B41" s="286"/>
      <c r="C41" s="286"/>
      <c r="D41" s="286"/>
      <c r="E41" s="286"/>
      <c r="F41" s="286"/>
      <c r="G41" s="6">
        <v>33</v>
      </c>
      <c r="H41" s="66">
        <v>0</v>
      </c>
      <c r="I41" s="66">
        <v>0</v>
      </c>
      <c r="J41" s="66">
        <v>0</v>
      </c>
      <c r="K41" s="66">
        <v>0</v>
      </c>
      <c r="L41" s="66">
        <v>0</v>
      </c>
      <c r="M41" s="66">
        <v>0</v>
      </c>
      <c r="N41" s="66">
        <v>0</v>
      </c>
      <c r="O41" s="64">
        <v>0</v>
      </c>
      <c r="P41" s="66">
        <v>0</v>
      </c>
      <c r="Q41" s="66">
        <v>0</v>
      </c>
      <c r="R41" s="66">
        <v>0</v>
      </c>
      <c r="S41" s="64">
        <v>0</v>
      </c>
      <c r="T41" s="64">
        <v>0</v>
      </c>
      <c r="U41" s="68">
        <f t="shared" si="10"/>
        <v>0</v>
      </c>
      <c r="V41" s="64">
        <v>0</v>
      </c>
      <c r="W41" s="68">
        <f t="shared" si="11"/>
        <v>0</v>
      </c>
    </row>
    <row r="42" spans="1:23" ht="20.25" customHeight="1">
      <c r="A42" s="286" t="s">
        <v>328</v>
      </c>
      <c r="B42" s="286"/>
      <c r="C42" s="286"/>
      <c r="D42" s="286"/>
      <c r="E42" s="286"/>
      <c r="F42" s="286"/>
      <c r="G42" s="6">
        <v>34</v>
      </c>
      <c r="H42" s="66">
        <v>0</v>
      </c>
      <c r="I42" s="66">
        <v>0</v>
      </c>
      <c r="J42" s="66">
        <v>0</v>
      </c>
      <c r="K42" s="66">
        <v>0</v>
      </c>
      <c r="L42" s="66">
        <v>0</v>
      </c>
      <c r="M42" s="66">
        <v>0</v>
      </c>
      <c r="N42" s="66">
        <v>0</v>
      </c>
      <c r="O42" s="66">
        <v>0</v>
      </c>
      <c r="P42" s="64">
        <v>0</v>
      </c>
      <c r="Q42" s="66">
        <v>0</v>
      </c>
      <c r="R42" s="66">
        <v>0</v>
      </c>
      <c r="S42" s="64">
        <v>0</v>
      </c>
      <c r="T42" s="64">
        <v>0</v>
      </c>
      <c r="U42" s="68">
        <f t="shared" si="10"/>
        <v>0</v>
      </c>
      <c r="V42" s="64">
        <v>0</v>
      </c>
      <c r="W42" s="68">
        <f t="shared" si="11"/>
        <v>0</v>
      </c>
    </row>
    <row r="43" spans="1:23" ht="21" customHeight="1">
      <c r="A43" s="286" t="s">
        <v>329</v>
      </c>
      <c r="B43" s="286"/>
      <c r="C43" s="286"/>
      <c r="D43" s="286"/>
      <c r="E43" s="286"/>
      <c r="F43" s="286"/>
      <c r="G43" s="6">
        <v>35</v>
      </c>
      <c r="H43" s="66">
        <v>0</v>
      </c>
      <c r="I43" s="66">
        <v>0</v>
      </c>
      <c r="J43" s="66">
        <v>0</v>
      </c>
      <c r="K43" s="66">
        <v>0</v>
      </c>
      <c r="L43" s="66">
        <v>0</v>
      </c>
      <c r="M43" s="66">
        <v>0</v>
      </c>
      <c r="N43" s="66">
        <v>0</v>
      </c>
      <c r="O43" s="66">
        <v>0</v>
      </c>
      <c r="P43" s="66">
        <v>0</v>
      </c>
      <c r="Q43" s="64">
        <v>0</v>
      </c>
      <c r="R43" s="66">
        <v>0</v>
      </c>
      <c r="S43" s="64">
        <v>0</v>
      </c>
      <c r="T43" s="64">
        <v>0</v>
      </c>
      <c r="U43" s="68">
        <f t="shared" si="10"/>
        <v>0</v>
      </c>
      <c r="V43" s="64">
        <v>0</v>
      </c>
      <c r="W43" s="68">
        <f t="shared" si="11"/>
        <v>0</v>
      </c>
    </row>
    <row r="44" spans="1:23" ht="29.25" customHeight="1">
      <c r="A44" s="286" t="s">
        <v>330</v>
      </c>
      <c r="B44" s="286"/>
      <c r="C44" s="286"/>
      <c r="D44" s="286"/>
      <c r="E44" s="286"/>
      <c r="F44" s="286"/>
      <c r="G44" s="6">
        <v>36</v>
      </c>
      <c r="H44" s="66">
        <v>0</v>
      </c>
      <c r="I44" s="66">
        <v>0</v>
      </c>
      <c r="J44" s="66">
        <v>0</v>
      </c>
      <c r="K44" s="66">
        <v>0</v>
      </c>
      <c r="L44" s="66">
        <v>0</v>
      </c>
      <c r="M44" s="66">
        <v>0</v>
      </c>
      <c r="N44" s="66">
        <v>0</v>
      </c>
      <c r="O44" s="66">
        <v>0</v>
      </c>
      <c r="P44" s="66">
        <v>0</v>
      </c>
      <c r="Q44" s="66">
        <v>0</v>
      </c>
      <c r="R44" s="64">
        <v>0</v>
      </c>
      <c r="S44" s="64">
        <v>0</v>
      </c>
      <c r="T44" s="64">
        <v>0</v>
      </c>
      <c r="U44" s="68">
        <f t="shared" si="10"/>
        <v>0</v>
      </c>
      <c r="V44" s="64">
        <v>0</v>
      </c>
      <c r="W44" s="68">
        <f t="shared" si="11"/>
        <v>0</v>
      </c>
    </row>
    <row r="45" spans="1:23" ht="21" customHeight="1">
      <c r="A45" s="286" t="s">
        <v>349</v>
      </c>
      <c r="B45" s="286"/>
      <c r="C45" s="286"/>
      <c r="D45" s="286"/>
      <c r="E45" s="286"/>
      <c r="F45" s="286"/>
      <c r="G45" s="6">
        <v>37</v>
      </c>
      <c r="H45" s="66">
        <v>0</v>
      </c>
      <c r="I45" s="66">
        <v>0</v>
      </c>
      <c r="J45" s="66">
        <v>0</v>
      </c>
      <c r="K45" s="66">
        <v>0</v>
      </c>
      <c r="L45" s="66">
        <v>0</v>
      </c>
      <c r="M45" s="66">
        <v>0</v>
      </c>
      <c r="N45" s="64">
        <v>0</v>
      </c>
      <c r="O45" s="64">
        <v>0</v>
      </c>
      <c r="P45" s="64">
        <v>0</v>
      </c>
      <c r="Q45" s="64">
        <v>0</v>
      </c>
      <c r="R45" s="64">
        <v>0</v>
      </c>
      <c r="S45" s="64">
        <v>0</v>
      </c>
      <c r="T45" s="64">
        <v>0</v>
      </c>
      <c r="U45" s="68">
        <f t="shared" si="10"/>
        <v>0</v>
      </c>
      <c r="V45" s="64">
        <v>0</v>
      </c>
      <c r="W45" s="68">
        <f t="shared" si="11"/>
        <v>0</v>
      </c>
    </row>
    <row r="46" spans="1:23">
      <c r="A46" s="286" t="s">
        <v>332</v>
      </c>
      <c r="B46" s="286"/>
      <c r="C46" s="286"/>
      <c r="D46" s="286"/>
      <c r="E46" s="286"/>
      <c r="F46" s="286"/>
      <c r="G46" s="6">
        <v>38</v>
      </c>
      <c r="H46" s="66">
        <v>0</v>
      </c>
      <c r="I46" s="66">
        <v>0</v>
      </c>
      <c r="J46" s="66">
        <v>0</v>
      </c>
      <c r="K46" s="66">
        <v>0</v>
      </c>
      <c r="L46" s="66">
        <v>0</v>
      </c>
      <c r="M46" s="66">
        <v>0</v>
      </c>
      <c r="N46" s="64">
        <v>0</v>
      </c>
      <c r="O46" s="64">
        <v>0</v>
      </c>
      <c r="P46" s="64">
        <v>0</v>
      </c>
      <c r="Q46" s="64">
        <v>0</v>
      </c>
      <c r="R46" s="64">
        <v>0</v>
      </c>
      <c r="S46" s="64">
        <v>0</v>
      </c>
      <c r="T46" s="64">
        <v>0</v>
      </c>
      <c r="U46" s="68">
        <f t="shared" si="10"/>
        <v>0</v>
      </c>
      <c r="V46" s="64">
        <v>0</v>
      </c>
      <c r="W46" s="68">
        <f t="shared" si="11"/>
        <v>0</v>
      </c>
    </row>
    <row r="47" spans="1:23">
      <c r="A47" s="286" t="s">
        <v>333</v>
      </c>
      <c r="B47" s="286"/>
      <c r="C47" s="286"/>
      <c r="D47" s="286"/>
      <c r="E47" s="286"/>
      <c r="F47" s="286"/>
      <c r="G47" s="6">
        <v>39</v>
      </c>
      <c r="H47" s="64">
        <v>0</v>
      </c>
      <c r="I47" s="64">
        <v>0</v>
      </c>
      <c r="J47" s="64">
        <v>0</v>
      </c>
      <c r="K47" s="64">
        <v>0</v>
      </c>
      <c r="L47" s="64">
        <v>0</v>
      </c>
      <c r="M47" s="64">
        <v>0</v>
      </c>
      <c r="N47" s="64">
        <v>0</v>
      </c>
      <c r="O47" s="64">
        <v>0</v>
      </c>
      <c r="P47" s="64">
        <v>0</v>
      </c>
      <c r="Q47" s="64">
        <v>0</v>
      </c>
      <c r="R47" s="64">
        <v>0</v>
      </c>
      <c r="S47" s="64">
        <v>0</v>
      </c>
      <c r="T47" s="64">
        <v>0</v>
      </c>
      <c r="U47" s="68">
        <f t="shared" si="10"/>
        <v>0</v>
      </c>
      <c r="V47" s="64">
        <v>0</v>
      </c>
      <c r="W47" s="68">
        <f t="shared" si="11"/>
        <v>0</v>
      </c>
    </row>
    <row r="48" spans="1:23">
      <c r="A48" s="286" t="s">
        <v>334</v>
      </c>
      <c r="B48" s="286"/>
      <c r="C48" s="286"/>
      <c r="D48" s="286"/>
      <c r="E48" s="286"/>
      <c r="F48" s="286"/>
      <c r="G48" s="6">
        <v>40</v>
      </c>
      <c r="H48" s="66">
        <v>0</v>
      </c>
      <c r="I48" s="66">
        <v>0</v>
      </c>
      <c r="J48" s="66">
        <v>0</v>
      </c>
      <c r="K48" s="66">
        <v>0</v>
      </c>
      <c r="L48" s="66">
        <v>0</v>
      </c>
      <c r="M48" s="66">
        <v>0</v>
      </c>
      <c r="N48" s="64">
        <v>0</v>
      </c>
      <c r="O48" s="64">
        <v>0</v>
      </c>
      <c r="P48" s="64">
        <v>0</v>
      </c>
      <c r="Q48" s="64">
        <v>0</v>
      </c>
      <c r="R48" s="64">
        <v>0</v>
      </c>
      <c r="S48" s="64">
        <v>0</v>
      </c>
      <c r="T48" s="64">
        <v>0</v>
      </c>
      <c r="U48" s="68">
        <f t="shared" si="10"/>
        <v>0</v>
      </c>
      <c r="V48" s="64">
        <v>0</v>
      </c>
      <c r="W48" s="68">
        <f t="shared" si="11"/>
        <v>0</v>
      </c>
    </row>
    <row r="49" spans="1:23" ht="24" customHeight="1">
      <c r="A49" s="286" t="s">
        <v>350</v>
      </c>
      <c r="B49" s="286"/>
      <c r="C49" s="286"/>
      <c r="D49" s="286"/>
      <c r="E49" s="286"/>
      <c r="F49" s="286"/>
      <c r="G49" s="6">
        <v>41</v>
      </c>
      <c r="H49" s="64">
        <v>0</v>
      </c>
      <c r="I49" s="64">
        <v>0</v>
      </c>
      <c r="J49" s="64">
        <v>0</v>
      </c>
      <c r="K49" s="64">
        <v>0</v>
      </c>
      <c r="L49" s="64">
        <v>0</v>
      </c>
      <c r="M49" s="64">
        <v>0</v>
      </c>
      <c r="N49" s="64">
        <v>0</v>
      </c>
      <c r="O49" s="64">
        <v>0</v>
      </c>
      <c r="P49" s="64">
        <v>0</v>
      </c>
      <c r="Q49" s="64">
        <v>0</v>
      </c>
      <c r="R49" s="64">
        <v>0</v>
      </c>
      <c r="S49" s="64">
        <v>0</v>
      </c>
      <c r="T49" s="64">
        <v>0</v>
      </c>
      <c r="U49" s="68">
        <f t="shared" si="10"/>
        <v>0</v>
      </c>
      <c r="V49" s="64">
        <v>0</v>
      </c>
      <c r="W49" s="68">
        <f t="shared" si="11"/>
        <v>0</v>
      </c>
    </row>
    <row r="50" spans="1:23" ht="26.25" customHeight="1">
      <c r="A50" s="286" t="s">
        <v>336</v>
      </c>
      <c r="B50" s="286"/>
      <c r="C50" s="286"/>
      <c r="D50" s="286"/>
      <c r="E50" s="286"/>
      <c r="F50" s="286"/>
      <c r="G50" s="6">
        <v>42</v>
      </c>
      <c r="H50" s="64">
        <v>0</v>
      </c>
      <c r="I50" s="64">
        <v>0</v>
      </c>
      <c r="J50" s="64">
        <v>0</v>
      </c>
      <c r="K50" s="64">
        <v>0</v>
      </c>
      <c r="L50" s="64">
        <v>0</v>
      </c>
      <c r="M50" s="64">
        <v>0</v>
      </c>
      <c r="N50" s="64">
        <v>0</v>
      </c>
      <c r="O50" s="64">
        <v>0</v>
      </c>
      <c r="P50" s="64">
        <v>0</v>
      </c>
      <c r="Q50" s="64">
        <v>0</v>
      </c>
      <c r="R50" s="64">
        <v>0</v>
      </c>
      <c r="S50" s="64">
        <v>0</v>
      </c>
      <c r="T50" s="64">
        <v>0</v>
      </c>
      <c r="U50" s="68">
        <f t="shared" si="10"/>
        <v>0</v>
      </c>
      <c r="V50" s="64">
        <v>0</v>
      </c>
      <c r="W50" s="68">
        <f t="shared" si="11"/>
        <v>0</v>
      </c>
    </row>
    <row r="51" spans="1:23" ht="22.5" customHeight="1">
      <c r="A51" s="286" t="s">
        <v>351</v>
      </c>
      <c r="B51" s="286"/>
      <c r="C51" s="286"/>
      <c r="D51" s="286"/>
      <c r="E51" s="286"/>
      <c r="F51" s="286"/>
      <c r="G51" s="6">
        <v>43</v>
      </c>
      <c r="H51" s="64">
        <v>0</v>
      </c>
      <c r="I51" s="64">
        <v>0</v>
      </c>
      <c r="J51" s="64">
        <v>0</v>
      </c>
      <c r="K51" s="64">
        <v>0</v>
      </c>
      <c r="L51" s="64">
        <v>0</v>
      </c>
      <c r="M51" s="64">
        <v>0</v>
      </c>
      <c r="N51" s="64">
        <v>0</v>
      </c>
      <c r="O51" s="64">
        <v>0</v>
      </c>
      <c r="P51" s="64">
        <v>0</v>
      </c>
      <c r="Q51" s="64">
        <v>0</v>
      </c>
      <c r="R51" s="64">
        <v>0</v>
      </c>
      <c r="S51" s="64">
        <v>0</v>
      </c>
      <c r="T51" s="64">
        <v>0</v>
      </c>
      <c r="U51" s="68">
        <f t="shared" si="10"/>
        <v>0</v>
      </c>
      <c r="V51" s="64">
        <v>0</v>
      </c>
      <c r="W51" s="68">
        <f t="shared" si="11"/>
        <v>0</v>
      </c>
    </row>
    <row r="52" spans="1:23">
      <c r="A52" s="286" t="s">
        <v>338</v>
      </c>
      <c r="B52" s="286"/>
      <c r="C52" s="286"/>
      <c r="D52" s="286"/>
      <c r="E52" s="286"/>
      <c r="F52" s="286"/>
      <c r="G52" s="6">
        <v>44</v>
      </c>
      <c r="H52" s="64">
        <v>0</v>
      </c>
      <c r="I52" s="64">
        <v>0</v>
      </c>
      <c r="J52" s="64">
        <v>0</v>
      </c>
      <c r="K52" s="64">
        <v>0</v>
      </c>
      <c r="L52" s="64">
        <v>0</v>
      </c>
      <c r="M52" s="64">
        <v>0</v>
      </c>
      <c r="N52" s="64">
        <v>0</v>
      </c>
      <c r="O52" s="64">
        <v>0</v>
      </c>
      <c r="P52" s="64">
        <v>0</v>
      </c>
      <c r="Q52" s="64">
        <v>0</v>
      </c>
      <c r="R52" s="64">
        <v>0</v>
      </c>
      <c r="S52" s="64">
        <v>0</v>
      </c>
      <c r="T52" s="64">
        <v>0</v>
      </c>
      <c r="U52" s="68">
        <f t="shared" si="10"/>
        <v>0</v>
      </c>
      <c r="V52" s="64">
        <v>0</v>
      </c>
      <c r="W52" s="68">
        <f t="shared" si="11"/>
        <v>0</v>
      </c>
    </row>
    <row r="53" spans="1:23">
      <c r="A53" s="286" t="s">
        <v>339</v>
      </c>
      <c r="B53" s="286"/>
      <c r="C53" s="286"/>
      <c r="D53" s="286"/>
      <c r="E53" s="286"/>
      <c r="F53" s="286"/>
      <c r="G53" s="6">
        <v>45</v>
      </c>
      <c r="H53" s="64">
        <v>0</v>
      </c>
      <c r="I53" s="64">
        <v>0</v>
      </c>
      <c r="J53" s="64">
        <v>0</v>
      </c>
      <c r="K53" s="64">
        <v>0</v>
      </c>
      <c r="L53" s="64">
        <v>0</v>
      </c>
      <c r="M53" s="64">
        <v>0</v>
      </c>
      <c r="N53" s="64">
        <v>0</v>
      </c>
      <c r="O53" s="64">
        <v>0</v>
      </c>
      <c r="P53" s="64">
        <v>0</v>
      </c>
      <c r="Q53" s="64">
        <v>0</v>
      </c>
      <c r="R53" s="64">
        <v>0</v>
      </c>
      <c r="S53" s="64">
        <v>0</v>
      </c>
      <c r="T53" s="64">
        <v>0</v>
      </c>
      <c r="U53" s="68">
        <f t="shared" si="10"/>
        <v>0</v>
      </c>
      <c r="V53" s="64">
        <v>0</v>
      </c>
      <c r="W53" s="68">
        <f t="shared" si="11"/>
        <v>0</v>
      </c>
    </row>
    <row r="54" spans="1:23">
      <c r="A54" s="286" t="s">
        <v>340</v>
      </c>
      <c r="B54" s="286"/>
      <c r="C54" s="286"/>
      <c r="D54" s="286"/>
      <c r="E54" s="286"/>
      <c r="F54" s="286"/>
      <c r="G54" s="6">
        <v>46</v>
      </c>
      <c r="H54" s="64">
        <v>0</v>
      </c>
      <c r="I54" s="64">
        <v>0</v>
      </c>
      <c r="J54" s="64">
        <v>0</v>
      </c>
      <c r="K54" s="64">
        <v>0</v>
      </c>
      <c r="L54" s="64">
        <v>0</v>
      </c>
      <c r="M54" s="64">
        <v>0</v>
      </c>
      <c r="N54" s="64">
        <v>0</v>
      </c>
      <c r="O54" s="64">
        <v>0</v>
      </c>
      <c r="P54" s="64">
        <v>0</v>
      </c>
      <c r="Q54" s="64">
        <v>0</v>
      </c>
      <c r="R54" s="64">
        <v>0</v>
      </c>
      <c r="S54" s="64">
        <v>2070375</v>
      </c>
      <c r="T54" s="64">
        <v>-2070375</v>
      </c>
      <c r="U54" s="68">
        <f t="shared" si="10"/>
        <v>0</v>
      </c>
      <c r="V54" s="64">
        <v>0</v>
      </c>
      <c r="W54" s="68">
        <f t="shared" si="11"/>
        <v>0</v>
      </c>
    </row>
    <row r="55" spans="1:23">
      <c r="A55" s="286" t="s">
        <v>341</v>
      </c>
      <c r="B55" s="286"/>
      <c r="C55" s="286"/>
      <c r="D55" s="286"/>
      <c r="E55" s="286"/>
      <c r="F55" s="286"/>
      <c r="G55" s="6">
        <v>47</v>
      </c>
      <c r="H55" s="64">
        <v>0</v>
      </c>
      <c r="I55" s="64">
        <v>0</v>
      </c>
      <c r="J55" s="64">
        <v>0</v>
      </c>
      <c r="K55" s="64">
        <v>0</v>
      </c>
      <c r="L55" s="64">
        <v>0</v>
      </c>
      <c r="M55" s="64">
        <v>0</v>
      </c>
      <c r="N55" s="64">
        <v>0</v>
      </c>
      <c r="O55" s="64">
        <v>0</v>
      </c>
      <c r="P55" s="64">
        <v>0</v>
      </c>
      <c r="Q55" s="64">
        <v>0</v>
      </c>
      <c r="R55" s="64">
        <v>0</v>
      </c>
      <c r="S55" s="64">
        <v>0</v>
      </c>
      <c r="T55" s="64">
        <v>0</v>
      </c>
      <c r="U55" s="68">
        <f t="shared" si="10"/>
        <v>0</v>
      </c>
      <c r="V55" s="64">
        <v>0</v>
      </c>
      <c r="W55" s="68">
        <f t="shared" si="11"/>
        <v>0</v>
      </c>
    </row>
    <row r="56" spans="1:23">
      <c r="A56" s="286" t="s">
        <v>342</v>
      </c>
      <c r="B56" s="286"/>
      <c r="C56" s="286"/>
      <c r="D56" s="286"/>
      <c r="E56" s="286"/>
      <c r="F56" s="286"/>
      <c r="G56" s="6">
        <v>48</v>
      </c>
      <c r="H56" s="64">
        <v>0</v>
      </c>
      <c r="I56" s="64">
        <v>0</v>
      </c>
      <c r="J56" s="64">
        <v>0</v>
      </c>
      <c r="K56" s="64">
        <v>0</v>
      </c>
      <c r="L56" s="64">
        <v>0</v>
      </c>
      <c r="M56" s="64">
        <v>0</v>
      </c>
      <c r="N56" s="64">
        <v>0</v>
      </c>
      <c r="O56" s="64">
        <v>0</v>
      </c>
      <c r="P56" s="64">
        <v>0</v>
      </c>
      <c r="Q56" s="64">
        <v>0</v>
      </c>
      <c r="R56" s="64">
        <v>0</v>
      </c>
      <c r="S56" s="64">
        <v>0</v>
      </c>
      <c r="T56" s="64">
        <v>0</v>
      </c>
      <c r="U56" s="68">
        <f t="shared" si="10"/>
        <v>0</v>
      </c>
      <c r="V56" s="64">
        <v>0</v>
      </c>
      <c r="W56" s="68">
        <f t="shared" si="11"/>
        <v>0</v>
      </c>
    </row>
    <row r="57" spans="1:23" ht="25.5" customHeight="1">
      <c r="A57" s="287" t="s">
        <v>379</v>
      </c>
      <c r="B57" s="287"/>
      <c r="C57" s="287"/>
      <c r="D57" s="287"/>
      <c r="E57" s="287"/>
      <c r="F57" s="287"/>
      <c r="G57" s="9">
        <v>49</v>
      </c>
      <c r="H57" s="69">
        <f>SUM(H38:H56)</f>
        <v>39544900</v>
      </c>
      <c r="I57" s="69">
        <f t="shared" ref="I57:W57" si="12">SUM(I38:I56)</f>
        <v>0</v>
      </c>
      <c r="J57" s="69">
        <f t="shared" si="12"/>
        <v>2088304</v>
      </c>
      <c r="K57" s="69">
        <f t="shared" si="12"/>
        <v>0</v>
      </c>
      <c r="L57" s="69">
        <f t="shared" si="12"/>
        <v>0</v>
      </c>
      <c r="M57" s="69">
        <f t="shared" si="12"/>
        <v>0</v>
      </c>
      <c r="N57" s="69">
        <f t="shared" si="12"/>
        <v>0</v>
      </c>
      <c r="O57" s="69">
        <f t="shared" si="12"/>
        <v>0</v>
      </c>
      <c r="P57" s="69">
        <f t="shared" si="12"/>
        <v>0</v>
      </c>
      <c r="Q57" s="69">
        <f t="shared" si="12"/>
        <v>0</v>
      </c>
      <c r="R57" s="69">
        <f t="shared" si="12"/>
        <v>0</v>
      </c>
      <c r="S57" s="69">
        <f t="shared" si="12"/>
        <v>37036253</v>
      </c>
      <c r="T57" s="69">
        <f t="shared" si="12"/>
        <v>18068927</v>
      </c>
      <c r="U57" s="69">
        <f t="shared" si="12"/>
        <v>96738384</v>
      </c>
      <c r="V57" s="69">
        <f t="shared" si="12"/>
        <v>0</v>
      </c>
      <c r="W57" s="69">
        <f t="shared" si="12"/>
        <v>96738384</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8">
        <f>SUM(H40:H48)</f>
        <v>0</v>
      </c>
      <c r="I59" s="68">
        <f t="shared" ref="I59:W59" si="13">SUM(I40:I48)</f>
        <v>0</v>
      </c>
      <c r="J59" s="68">
        <f t="shared" si="13"/>
        <v>0</v>
      </c>
      <c r="K59" s="68">
        <f t="shared" si="13"/>
        <v>0</v>
      </c>
      <c r="L59" s="68">
        <f t="shared" si="13"/>
        <v>0</v>
      </c>
      <c r="M59" s="68">
        <f t="shared" si="13"/>
        <v>0</v>
      </c>
      <c r="N59" s="68">
        <f t="shared" si="13"/>
        <v>0</v>
      </c>
      <c r="O59" s="68">
        <f t="shared" si="13"/>
        <v>0</v>
      </c>
      <c r="P59" s="68">
        <f t="shared" si="13"/>
        <v>0</v>
      </c>
      <c r="Q59" s="68">
        <f t="shared" si="13"/>
        <v>0</v>
      </c>
      <c r="R59" s="68">
        <f t="shared" si="13"/>
        <v>0</v>
      </c>
      <c r="S59" s="68">
        <f t="shared" si="13"/>
        <v>0</v>
      </c>
      <c r="T59" s="68">
        <f t="shared" si="13"/>
        <v>0</v>
      </c>
      <c r="U59" s="68">
        <f t="shared" si="13"/>
        <v>0</v>
      </c>
      <c r="V59" s="68">
        <f t="shared" si="13"/>
        <v>0</v>
      </c>
      <c r="W59" s="68">
        <f t="shared" si="13"/>
        <v>0</v>
      </c>
    </row>
    <row r="60" spans="1:23" ht="27.75" customHeight="1">
      <c r="A60" s="284" t="s">
        <v>353</v>
      </c>
      <c r="B60" s="284"/>
      <c r="C60" s="284"/>
      <c r="D60" s="284"/>
      <c r="E60" s="284"/>
      <c r="F60" s="284"/>
      <c r="G60" s="6">
        <v>51</v>
      </c>
      <c r="H60" s="68">
        <f>H39+H59</f>
        <v>0</v>
      </c>
      <c r="I60" s="68">
        <f t="shared" ref="I60:W60" si="14">I39+I59</f>
        <v>0</v>
      </c>
      <c r="J60" s="68">
        <f t="shared" si="14"/>
        <v>0</v>
      </c>
      <c r="K60" s="68">
        <f t="shared" si="14"/>
        <v>0</v>
      </c>
      <c r="L60" s="68">
        <f t="shared" si="14"/>
        <v>0</v>
      </c>
      <c r="M60" s="68">
        <f t="shared" si="14"/>
        <v>0</v>
      </c>
      <c r="N60" s="68">
        <f t="shared" si="14"/>
        <v>0</v>
      </c>
      <c r="O60" s="68">
        <f t="shared" si="14"/>
        <v>0</v>
      </c>
      <c r="P60" s="68">
        <f t="shared" si="14"/>
        <v>0</v>
      </c>
      <c r="Q60" s="68">
        <f t="shared" si="14"/>
        <v>0</v>
      </c>
      <c r="R60" s="68">
        <f t="shared" si="14"/>
        <v>0</v>
      </c>
      <c r="S60" s="68">
        <f t="shared" si="14"/>
        <v>0</v>
      </c>
      <c r="T60" s="68">
        <f t="shared" si="14"/>
        <v>18068927</v>
      </c>
      <c r="U60" s="68">
        <f t="shared" si="14"/>
        <v>18068927</v>
      </c>
      <c r="V60" s="68">
        <f t="shared" si="14"/>
        <v>0</v>
      </c>
      <c r="W60" s="68">
        <f t="shared" si="14"/>
        <v>18068927</v>
      </c>
    </row>
    <row r="61" spans="1:23" ht="29.25" customHeight="1">
      <c r="A61" s="285" t="s">
        <v>354</v>
      </c>
      <c r="B61" s="285"/>
      <c r="C61" s="285"/>
      <c r="D61" s="285"/>
      <c r="E61" s="285"/>
      <c r="F61" s="285"/>
      <c r="G61" s="9">
        <v>52</v>
      </c>
      <c r="H61" s="69">
        <f>SUM(H49:H56)</f>
        <v>0</v>
      </c>
      <c r="I61" s="69">
        <f t="shared" ref="I61:W61" si="15">SUM(I49:I56)</f>
        <v>0</v>
      </c>
      <c r="J61" s="69">
        <f t="shared" si="15"/>
        <v>0</v>
      </c>
      <c r="K61" s="69">
        <f t="shared" si="15"/>
        <v>0</v>
      </c>
      <c r="L61" s="69">
        <f t="shared" si="15"/>
        <v>0</v>
      </c>
      <c r="M61" s="69">
        <f t="shared" si="15"/>
        <v>0</v>
      </c>
      <c r="N61" s="69">
        <f t="shared" si="15"/>
        <v>0</v>
      </c>
      <c r="O61" s="69">
        <f t="shared" si="15"/>
        <v>0</v>
      </c>
      <c r="P61" s="69">
        <f t="shared" si="15"/>
        <v>0</v>
      </c>
      <c r="Q61" s="69">
        <f t="shared" si="15"/>
        <v>0</v>
      </c>
      <c r="R61" s="69">
        <f t="shared" si="15"/>
        <v>0</v>
      </c>
      <c r="S61" s="69">
        <f t="shared" si="15"/>
        <v>2070375</v>
      </c>
      <c r="T61" s="69">
        <f t="shared" si="15"/>
        <v>-2070375</v>
      </c>
      <c r="U61" s="69">
        <f t="shared" si="15"/>
        <v>0</v>
      </c>
      <c r="V61" s="69">
        <f t="shared" si="15"/>
        <v>0</v>
      </c>
      <c r="W61" s="69">
        <f t="shared" si="15"/>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31" orientation="portrait"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412</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Bilanca!Podrucje_ispisa</vt:lpstr>
      <vt:lpstr>NT_D!Podrucje_ispisa</vt:lpstr>
      <vt:lpstr>NT_I!Podrucje_ispisa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2020-10-22T06:17:07Z</cp:lastPrinted>
  <dcterms:created xsi:type="dcterms:W3CDTF">2008-10-17T11:51:54Z</dcterms:created>
  <dcterms:modified xsi:type="dcterms:W3CDTF">2020-10-22T11:34:50Z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