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60" windowWidth="23040" windowHeight="10392" activeTab="5"/>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H89" i="19" l="1"/>
  <c r="I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W61" i="22" l="1"/>
  <c r="H49" i="21"/>
  <c r="H51" i="21" s="1"/>
  <c r="I47" i="21"/>
  <c r="I49" i="21" s="1"/>
  <c r="I51" i="21" s="1"/>
  <c r="K14" i="19"/>
  <c r="K61" i="19" s="1"/>
  <c r="I75" i="18"/>
  <c r="I24" i="20"/>
  <c r="I27" i="20" s="1"/>
  <c r="I55" i="20"/>
  <c r="H57" i="20"/>
  <c r="H59" i="20" s="1"/>
  <c r="I131" i="18"/>
  <c r="I44" i="18"/>
  <c r="J60" i="19"/>
  <c r="I14" i="19"/>
  <c r="I61" i="19" s="1"/>
  <c r="I63" i="19" s="1"/>
  <c r="H61" i="19"/>
  <c r="H72" i="18"/>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H64" i="19" l="1"/>
  <c r="J63" i="19"/>
  <c r="K62" i="19"/>
  <c r="K68" i="19" s="1"/>
  <c r="K63" i="19"/>
  <c r="I57" i="20"/>
  <c r="I59" i="20" s="1"/>
  <c r="K64" i="19"/>
  <c r="K66" i="19"/>
  <c r="K89" i="19" s="1"/>
  <c r="K101" i="19" s="1"/>
  <c r="I62" i="19"/>
  <c r="I66" i="19" s="1"/>
  <c r="I64" i="19"/>
  <c r="I67" i="19"/>
  <c r="H62" i="19"/>
  <c r="H66" i="19" s="1"/>
  <c r="H63" i="19"/>
  <c r="J62" i="19"/>
  <c r="J66" i="19" s="1"/>
  <c r="J89" i="19" s="1"/>
  <c r="J101" i="19" s="1"/>
  <c r="J64" i="19"/>
  <c r="K67" i="19" l="1"/>
  <c r="H67" i="19"/>
  <c r="I68" i="19"/>
  <c r="H68"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<sst xmlns="http://schemas.openxmlformats.org/spreadsheetml/2006/main" count="521" uniqueCount="457">
  <si>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</si>
  <si>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</si>
  <si>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</si>
  <si>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</si>
  <si>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</si>
  <si>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</si>
  <si>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</si>
  <si>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</si>
  <si>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</si>
  <si>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</si>
  <si>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</si>
  <si>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</si>
  <si>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</si>
  <si>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</si>
  <si>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</si>
  <si>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</si>
  <si>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</si>
  <si>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</si>
  <si>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</si>
  <si>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</si>
  <si>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</si>
  <si>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</si>
  <si>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</si>
  <si>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</si>
  <si>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</si>
  <si>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</si>
  <si>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</si>
  <si>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</si>
  <si>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</si>
  <si>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</si>
  <si>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</si>
  <si>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</si>
  <si>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</si>
  <si>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</si>
  <si>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</si>
  <si>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</si>
  <si>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</si>
  <si>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</si>
  <si>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</si>
  <si>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</si>
  <si>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</si>
  <si>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</si>
  <si>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</si>
  <si>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</si>
  <si>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</si>
  <si>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</si>
  <si>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</si>
  <si>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</si>
  <si>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</si>
  <si>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</si>
  <si>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</si>
  <si>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</si>
  <si>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</si>
  <si>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</si>
  <si>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</si>
  <si>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</si>
  <si>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</si>
  <si>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</si>
  <si>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</si>
  <si>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</si>
  <si>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</si>
  <si>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</si>
  <si>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</si>
  <si>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</si>
  <si>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</si>
  <si>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</si>
  <si>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</si>
  <si>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</si>
  <si>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</si>
  <si>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</si>
  <si>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</si>
  <si>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</si>
  <si>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</si>
  <si>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</si>
  <si>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</si>
  <si>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</si>
  <si>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</si>
  <si>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</si>
  <si>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</si>
  <si>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</si>
  <si>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</si>
  <si>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</si>
  <si>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</si>
  <si>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</si>
  <si>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</si>
  <si>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</si>
  <si>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</si>
  <si>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</si>
  <si>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</si>
  <si>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</si>
  <si>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</si>
  <si>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</si>
  <si>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</si>
  <si>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</si>
  <si>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</si>
  <si>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</si>
  <si>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</si>
  <si>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</si>
  <si>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</si>
  <si>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</si>
  <si>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</si>
  <si>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</si>
  <si>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</si>
  <si>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</si>
  <si>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</si>
  <si>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</si>
  <si>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</si>
  <si>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</si>
  <si>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</si>
  <si>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</si>
  <si>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</si>
  <si>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</si>
  <si>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</si>
  <si>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</si>
  <si>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</si>
  <si>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</si>
  <si>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</si>
  <si>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</si>
  <si>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</si>
  <si>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</si>
  <si>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</si>
  <si>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</si>
  <si>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</si>
  <si>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</si>
  <si>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</si>
  <si>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</si>
  <si>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</si>
  <si>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</si>
  <si>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</si>
  <si>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</si>
  <si>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</si>
  <si>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</si>
  <si>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</si>
  <si>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</si>
  <si>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</si>
  <si>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</si>
  <si>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</si>
  <si>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</si>
  <si>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</si>
  <si>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</si>
  <si>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</si>
  <si>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</si>
  <si>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</si>
  <si>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</si>
  <si>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</si>
  <si>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</si>
  <si>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</si>
  <si>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</si>
  <si>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</si>
  <si>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</si>
  <si>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</si>
  <si>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</si>
  <si>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</si>
  <si>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</si>
  <si>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</si>
  <si>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</si>
  <si>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</si>
  <si>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</si>
  <si>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</si>
  <si>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</si>
  <si>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</si>
  <si>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</si>
  <si>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</si>
  <si>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</si>
  <si>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</si>
  <si>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</si>
  <si>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</si>
  <si>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</si>
  <si>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</si>
  <si>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</si>
  <si>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</si>
  <si>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</si>
  <si>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</si>
  <si>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</si>
  <si>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</si>
  <si>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</si>
  <si>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</si>
  <si>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</si>
  <si>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</si>
  <si>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</si>
  <si>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</si>
  <si>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</si>
  <si>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</si>
  <si>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</si>
  <si>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</si>
  <si>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</si>
  <si>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</si>
  <si>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</si>
  <si>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</si>
  <si>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</si>
  <si>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</si>
  <si>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</si>
  <si>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</si>
  <si>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</si>
  <si>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</si>
  <si>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</si>
  <si>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</si>
  <si>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</si>
  <si>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</si>
  <si>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</si>
  <si>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</si>
  <si>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</si>
  <si>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</si>
  <si>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</si>
  <si>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</si>
  <si>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</si>
  <si>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</si>
  <si>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</si>
  <si>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</si>
  <si>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</si>
  <si>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</si>
  <si>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</si>
  <si>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</si>
  <si>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</si>
  <si>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</si>
  <si>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</si>
  <si>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</si>
  <si>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</si>
  <si>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</si>
  <si>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</si>
  <si>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</si>
  <si>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</si>
  <si>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</si>
  <si>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</si>
  <si>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</si>
  <si>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</si>
  <si>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</si>
  <si>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</si>
  <si>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</si>
  <si>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</si>
  <si>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</si>
  <si>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</si>
  <si>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</si>
  <si>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</si>
  <si>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</si>
  <si>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</si>
  <si>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</si>
  <si>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</si>
  <si>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</si>
  <si>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</si>
  <si>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</si>
  <si>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</si>
  <si>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</si>
  <si>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</si>
  <si>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</si>
  <si>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</si>
  <si>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</si>
  <si>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</si>
  <si>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</si>
  <si>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</si>
  <si>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</si>
  <si>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</si>
  <si>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</si>
  <si>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</si>
  <si>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</si>
  <si>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</si>
  <si>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</si>
  <si>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</si>
  <si>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</si>
  <si>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</si>
  <si>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</si>
  <si>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</si>
  <si>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</si>
  <si>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</si>
  <si>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</si>
  <si>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</si>
  <si>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</si>
  <si>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</si>
  <si>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</si>
  <si>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</si>
  <si>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</si>
  <si>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</si>
  <si>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</si>
  <si>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</si>
  <si>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</si>
  <si>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</si>
  <si>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</si>
  <si>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</si>
  <si>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</si>
  <si>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</si>
  <si>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</si>
  <si>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</si>
  <si>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</si>
  <si>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</si>
  <si>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</si>
  <si>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</si>
  <si>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</si>
  <si>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</si>
  <si>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</si>
  <si>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</si>
  <si>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</si>
  <si>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</si>
  <si>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</si>
  <si>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</si>
  <si>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</si>
  <si>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</si>
  <si>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</si>
  <si>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</si>
  <si>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</si>
  <si>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</si>
  <si>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</si>
  <si>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</si>
  <si>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</si>
  <si>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</si>
  <si>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</si>
  <si>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</si>
  <si>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</si>
  <si>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</si>
  <si>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</si>
  <si>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</si>
  <si>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</si>
  <si>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</si>
  <si>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</si>
  <si>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</si>
  <si>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</si>
  <si>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</si>
  <si>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</si>
  <si>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</si>
  <si>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</si>
  <si>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</si>
  <si>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</si>
  <si>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</si>
  <si>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</si>
  <si>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</si>
  <si>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</si>
  <si>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</si>
  <si>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</si>
  <si>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</si>
  <si>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</si>
  <si>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</si>
  <si>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</si>
  <si>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</si>
  <si>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</si>
  <si>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</si>
  <si>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</si>
  <si>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</si>
  <si>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</si>
  <si>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</si>
  <si>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</si>
  <si>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</si>
  <si>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</si>
  <si>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</si>
  <si>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</si>
  <si>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</si>
  <si>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</si>
  <si>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</si>
  <si>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</si>
  <si>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</si>
  <si>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</si>
  <si>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</si>
  <si>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</si>
  <si>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</si>
  <si>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</si>
  <si>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</si>
  <si>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</si>
  <si>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</si>
  <si>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</si>
  <si>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</si>
  <si>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</si>
  <si>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</si>
  <si>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</si>
  <si>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</si>
  <si>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</si>
  <si>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</si>
  <si>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</si>
  <si>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</si>
  <si>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</si>
  <si>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</si>
  <si>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</si>
  <si>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</si>
  <si>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</si>
  <si>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</si>
  <si>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</si>
  <si>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</si>
  <si>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</si>
  <si>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</si>
  <si>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</si>
  <si>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</si>
  <si>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</si>
  <si>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</si>
  <si>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</si>
  <si>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</si>
  <si>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</si>
  <si>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</si>
  <si>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</si>
  <si>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</si>
  <si>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</si>
  <si>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</si>
  <si>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</si>
  <si>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</si>
  <si>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</si>
  <si>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</si>
  <si>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</si>
  <si>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</si>
  <si>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</si>
  <si>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</si>
  <si>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</si>
  <si>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</si>
  <si>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</si>
  <si>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</si>
  <si>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</si>
  <si>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</si>
  <si>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</si>
  <si>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</si>
  <si>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</si>
  <si>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</si>
  <si>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</si>
  <si>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</si>
  <si>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</si>
  <si>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</si>
  <si>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</si>
  <si>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</si>
  <si>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</si>
  <si>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</si>
  <si>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</si>
  <si>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</si>
  <si>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</si>
  <si>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</si>
  <si>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</si>
  <si>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</si>
  <si>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</si>
  <si>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</si>
  <si>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</si>
  <si>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</si>
  <si>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</si>
  <si>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</si>
  <si>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</si>
  <si>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</si>
  <si>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</si>
  <si>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</si>
  <si>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</si>
  <si>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</si>
  <si>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</si>
  <si>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</si>
  <si>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</si>
  <si>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</si>
  <si>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</si>
  <si>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</si>
  <si>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</si>
  <si>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</si>
  <si>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</si>
  <si>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</si>
  <si>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</si>
  <si>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</si>
  <si>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</si>
  <si>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</si>
  <si>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</si>
  <si>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</si>
  <si>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</si>
  <si>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</si>
  <si>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</si>
  <si>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</si>
  <si>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</si>
  <si>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</si>
  <si>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stanje na dan 30.06.2019 </t>
  </si>
  <si>
    <t>u razdoblju 01.01.2019 do 30.06.2019</t>
  </si>
  <si>
    <t>u razdoblju 01.01.2019. do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</si>
</sst>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18" fillId="3"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3" fontId="5" fillId="0" borderId="42" xfId="0" applyNumberFormat="1" applyFont="1" applyFill="1" applyBorder="1" applyAlignment="1" applyProtection="1">
      <alignment horizontal="center"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5" workbookViewId="0">
      <selection activeCell="B68" sqref="B68"/>
    </sheetView>
  </sheetViews>
  <sheetFormatPr defaultColWidth="9.109375" defaultRowHeight="14.4"/>
  <cols>
    <col min="1" max="8" width="9.109375" style="73"/>
    <col min="9" max="9" width="15.33203125" style="73" customWidth="1"/>
    <col min="10" max="16384" width="9.109375" style="73"/>
  </cols>
  <sheetData>
    <row r="1" spans="1:14" ht="15.6">
      <c r="A1" s="173" t="s">
        <v>391</v>
      </c>
      <c r="B1" s="174"/>
      <c r="C1" s="174"/>
      <c r="D1" s="71"/>
      <c r="E1" s="71"/>
      <c r="F1" s="71"/>
      <c r="G1" s="71"/>
      <c r="H1" s="71"/>
      <c r="I1" s="71"/>
      <c r="J1" s="72"/>
    </row>
    <row r="2" spans="1:14" ht="14.4" customHeight="1">
      <c r="A2" s="175" t="s">
        <v>407</v>
      </c>
      <c r="B2" s="176"/>
      <c r="C2" s="176"/>
      <c r="D2" s="176"/>
      <c r="E2" s="176"/>
      <c r="F2" s="176"/>
      <c r="G2" s="176"/>
      <c r="H2" s="176"/>
      <c r="I2" s="176"/>
      <c r="J2" s="177"/>
      <c r="N2" s="123" t="s">
        <v>435</v>
      </c>
    </row>
    <row r="3" spans="1:14">
      <c r="A3" s="74"/>
      <c r="B3" s="75"/>
      <c r="C3" s="75"/>
      <c r="D3" s="75"/>
      <c r="E3" s="75"/>
      <c r="F3" s="75"/>
      <c r="G3" s="75"/>
      <c r="H3" s="75"/>
      <c r="I3" s="75"/>
      <c r="J3" s="76"/>
      <c r="N3" s="123" t="s">
        <v>436</v>
      </c>
    </row>
    <row r="4" spans="1:14" ht="33.6" customHeight="1">
      <c r="A4" s="178" t="s">
        <v>392</v>
      </c>
      <c r="B4" s="179"/>
      <c r="C4" s="179"/>
      <c r="D4" s="179"/>
      <c r="E4" s="180">
        <v>43466</v>
      </c>
      <c r="F4" s="181"/>
      <c r="G4" s="77" t="s">
        <v>0</v>
      </c>
      <c r="H4" s="180">
        <v>43646</v>
      </c>
      <c r="I4" s="181"/>
      <c r="J4" s="78"/>
      <c r="N4" s="123" t="s">
        <v>437</v>
      </c>
    </row>
    <row r="5" spans="1:14" s="79" customFormat="1" ht="10.199999999999999" customHeight="1">
      <c r="A5" s="182"/>
      <c r="B5" s="183"/>
      <c r="C5" s="183"/>
      <c r="D5" s="183"/>
      <c r="E5" s="183"/>
      <c r="F5" s="183"/>
      <c r="G5" s="183"/>
      <c r="H5" s="183"/>
      <c r="I5" s="183"/>
      <c r="J5" s="184"/>
      <c r="N5" s="124" t="s">
        <v>438</v>
      </c>
    </row>
    <row r="6" spans="1:14" ht="20.399999999999999" customHeight="1">
      <c r="A6" s="80"/>
      <c r="B6" s="81" t="s">
        <v>415</v>
      </c>
      <c r="C6" s="82"/>
      <c r="D6" s="82"/>
      <c r="E6" s="88">
        <v>2019</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416</v>
      </c>
      <c r="C8" s="82"/>
      <c r="D8" s="82"/>
      <c r="E8" s="127">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69" t="s">
        <v>417</v>
      </c>
      <c r="B10" s="170"/>
      <c r="C10" s="170"/>
      <c r="D10" s="170"/>
      <c r="E10" s="170"/>
      <c r="F10" s="170"/>
      <c r="G10" s="170"/>
      <c r="H10" s="170"/>
      <c r="I10" s="170"/>
      <c r="J10" s="90"/>
    </row>
    <row r="11" spans="1:14" ht="24.6" customHeight="1">
      <c r="A11" s="157" t="s">
        <v>393</v>
      </c>
      <c r="B11" s="171"/>
      <c r="C11" s="163" t="s">
        <v>439</v>
      </c>
      <c r="D11" s="164"/>
      <c r="E11" s="91"/>
      <c r="F11" s="129" t="s">
        <v>418</v>
      </c>
      <c r="G11" s="167"/>
      <c r="H11" s="145" t="s">
        <v>441</v>
      </c>
      <c r="I11" s="146"/>
      <c r="J11" s="92"/>
    </row>
    <row r="12" spans="1:14" ht="14.4" customHeight="1">
      <c r="A12" s="93"/>
      <c r="B12" s="94"/>
      <c r="C12" s="94"/>
      <c r="D12" s="94"/>
      <c r="E12" s="172"/>
      <c r="F12" s="172"/>
      <c r="G12" s="172"/>
      <c r="H12" s="172"/>
      <c r="I12" s="95"/>
      <c r="J12" s="92"/>
    </row>
    <row r="13" spans="1:14" ht="21" customHeight="1">
      <c r="A13" s="128" t="s">
        <v>408</v>
      </c>
      <c r="B13" s="167"/>
      <c r="C13" s="163" t="s">
        <v>440</v>
      </c>
      <c r="D13" s="164"/>
      <c r="E13" s="185"/>
      <c r="F13" s="172"/>
      <c r="G13" s="172"/>
      <c r="H13" s="172"/>
      <c r="I13" s="95"/>
      <c r="J13" s="92"/>
    </row>
    <row r="14" spans="1:14" ht="10.95" customHeight="1">
      <c r="A14" s="91"/>
      <c r="B14" s="95"/>
      <c r="C14" s="94"/>
      <c r="D14" s="94"/>
      <c r="E14" s="135"/>
      <c r="F14" s="135"/>
      <c r="G14" s="135"/>
      <c r="H14" s="135"/>
      <c r="I14" s="94"/>
      <c r="J14" s="96"/>
    </row>
    <row r="15" spans="1:14" ht="22.95" customHeight="1">
      <c r="A15" s="128" t="s">
        <v>394</v>
      </c>
      <c r="B15" s="167"/>
      <c r="C15" s="163" t="s">
        <v>442</v>
      </c>
      <c r="D15" s="164"/>
      <c r="E15" s="168"/>
      <c r="F15" s="159"/>
      <c r="G15" s="97" t="s">
        <v>419</v>
      </c>
      <c r="H15" s="145" t="s">
        <v>444</v>
      </c>
      <c r="I15" s="146"/>
      <c r="J15" s="98"/>
    </row>
    <row r="16" spans="1:14" ht="10.95" customHeight="1">
      <c r="A16" s="91"/>
      <c r="B16" s="95"/>
      <c r="C16" s="94"/>
      <c r="D16" s="94"/>
      <c r="E16" s="135"/>
      <c r="F16" s="135"/>
      <c r="G16" s="135"/>
      <c r="H16" s="135"/>
      <c r="I16" s="94"/>
      <c r="J16" s="96"/>
    </row>
    <row r="17" spans="1:10" ht="22.95" customHeight="1">
      <c r="A17" s="99"/>
      <c r="B17" s="97" t="s">
        <v>420</v>
      </c>
      <c r="C17" s="163" t="s">
        <v>443</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445</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10000</v>
      </c>
      <c r="D21" s="146"/>
      <c r="E21" s="135"/>
      <c r="F21" s="135"/>
      <c r="G21" s="136" t="s">
        <v>446</v>
      </c>
      <c r="H21" s="137"/>
      <c r="I21" s="137"/>
      <c r="J21" s="138"/>
    </row>
    <row r="22" spans="1:10">
      <c r="A22" s="93"/>
      <c r="B22" s="94"/>
      <c r="C22" s="94"/>
      <c r="D22" s="94"/>
      <c r="E22" s="135"/>
      <c r="F22" s="135"/>
      <c r="G22" s="135"/>
      <c r="H22" s="135"/>
      <c r="I22" s="94"/>
      <c r="J22" s="96"/>
    </row>
    <row r="23" spans="1:10">
      <c r="A23" s="157" t="s">
        <v>397</v>
      </c>
      <c r="B23" s="158"/>
      <c r="C23" s="136" t="s">
        <v>447</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448</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449</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409</v>
      </c>
      <c r="B29" s="158"/>
      <c r="C29" s="102">
        <v>16</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 customHeight="1">
      <c r="A50" s="128" t="s">
        <v>403</v>
      </c>
      <c r="B50" s="129"/>
      <c r="C50" s="145" t="s">
        <v>428</v>
      </c>
      <c r="D50" s="146"/>
      <c r="E50" s="147" t="s">
        <v>429</v>
      </c>
      <c r="F50" s="148"/>
      <c r="G50" s="136"/>
      <c r="H50" s="137"/>
      <c r="I50" s="137"/>
      <c r="J50" s="138"/>
    </row>
    <row r="51" spans="1:10">
      <c r="A51" s="113"/>
      <c r="B51" s="101"/>
      <c r="C51" s="149"/>
      <c r="D51" s="149"/>
      <c r="E51" s="135"/>
      <c r="F51" s="135"/>
      <c r="G51" s="150" t="s">
        <v>430</v>
      </c>
      <c r="H51" s="150"/>
      <c r="I51" s="150"/>
      <c r="J51" s="85"/>
    </row>
    <row r="52" spans="1:10" ht="13.95" customHeight="1">
      <c r="A52" s="128" t="s">
        <v>404</v>
      </c>
      <c r="B52" s="129"/>
      <c r="C52" s="136" t="s">
        <v>450</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451</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398</v>
      </c>
      <c r="B56" s="129"/>
      <c r="C56" s="130" t="s">
        <v>452</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c r="D58" s="131"/>
      <c r="E58" s="131"/>
      <c r="F58" s="131"/>
      <c r="G58" s="131"/>
      <c r="H58" s="131"/>
      <c r="I58" s="131"/>
      <c r="J58" s="132"/>
    </row>
    <row r="59" spans="1:10" ht="14.4" customHeight="1">
      <c r="A59" s="93"/>
      <c r="B59" s="94"/>
      <c r="C59" s="133" t="s">
        <v>432</v>
      </c>
      <c r="D59" s="133"/>
      <c r="E59" s="133"/>
      <c r="F59" s="133"/>
      <c r="G59" s="94"/>
      <c r="H59" s="94"/>
      <c r="I59" s="94"/>
      <c r="J59" s="96"/>
    </row>
    <row r="60" spans="1:10">
      <c r="A60" s="128" t="s">
        <v>433</v>
      </c>
      <c r="B60" s="129"/>
      <c r="C60" s="130"/>
      <c r="D60" s="131"/>
      <c r="E60" s="131"/>
      <c r="F60" s="131"/>
      <c r="G60" s="131"/>
      <c r="H60" s="131"/>
      <c r="I60" s="131"/>
      <c r="J60" s="132"/>
    </row>
    <row r="61" spans="1:10" ht="14.4" customHeight="1">
      <c r="A61" s="115"/>
      <c r="B61" s="116"/>
      <c r="C61" s="134" t="s">
        <v>434</v>
      </c>
      <c r="D61" s="134"/>
      <c r="E61" s="134"/>
      <c r="F61" s="134"/>
      <c r="G61" s="134"/>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94" sqref="I94"/>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454</v>
      </c>
      <c r="B2" s="196"/>
      <c r="C2" s="196"/>
      <c r="D2" s="196"/>
      <c r="E2" s="196"/>
      <c r="F2" s="196"/>
      <c r="G2" s="196"/>
      <c r="H2" s="196"/>
      <c r="I2" s="196"/>
    </row>
    <row r="3" spans="1:9">
      <c r="A3" s="197" t="s">
        <v>355</v>
      </c>
      <c r="B3" s="198"/>
      <c r="C3" s="198"/>
      <c r="D3" s="198"/>
      <c r="E3" s="198"/>
      <c r="F3" s="198"/>
      <c r="G3" s="198"/>
      <c r="H3" s="198"/>
      <c r="I3" s="198"/>
    </row>
    <row r="4" spans="1:9">
      <c r="A4" s="199" t="s">
        <v>453</v>
      </c>
      <c r="B4" s="200"/>
      <c r="C4" s="200"/>
      <c r="D4" s="200"/>
      <c r="E4" s="200"/>
      <c r="F4" s="200"/>
      <c r="G4" s="200"/>
      <c r="H4" s="200"/>
      <c r="I4" s="201"/>
    </row>
    <row r="5" spans="1:9" ht="30.6">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649438487</v>
      </c>
      <c r="I9" s="34">
        <f>I10+I17+I27+I38+I43</f>
        <v>573904449</v>
      </c>
    </row>
    <row r="10" spans="1:9" ht="12.75" customHeight="1">
      <c r="A10" s="190" t="s">
        <v>5</v>
      </c>
      <c r="B10" s="190"/>
      <c r="C10" s="190"/>
      <c r="D10" s="190"/>
      <c r="E10" s="190"/>
      <c r="F10" s="190"/>
      <c r="G10" s="16">
        <v>3</v>
      </c>
      <c r="H10" s="34">
        <f>H11+H12+H13+H14+H15+H16</f>
        <v>2266166</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2266166</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135424536</v>
      </c>
      <c r="I17" s="34">
        <f>I18+I19+I20+I21+I22+I23+I24+I25+I26</f>
        <v>67367319</v>
      </c>
    </row>
    <row r="18" spans="1:9" ht="12.75" customHeight="1">
      <c r="A18" s="186" t="s">
        <v>13</v>
      </c>
      <c r="B18" s="186"/>
      <c r="C18" s="186"/>
      <c r="D18" s="186"/>
      <c r="E18" s="186"/>
      <c r="F18" s="186"/>
      <c r="G18" s="15">
        <v>11</v>
      </c>
      <c r="H18" s="33">
        <v>5548592</v>
      </c>
      <c r="I18" s="33">
        <v>23538630</v>
      </c>
    </row>
    <row r="19" spans="1:9" ht="12.75" customHeight="1">
      <c r="A19" s="186" t="s">
        <v>14</v>
      </c>
      <c r="B19" s="186"/>
      <c r="C19" s="186"/>
      <c r="D19" s="186"/>
      <c r="E19" s="186"/>
      <c r="F19" s="186"/>
      <c r="G19" s="15">
        <v>12</v>
      </c>
      <c r="H19" s="33">
        <v>59336370</v>
      </c>
      <c r="I19" s="33">
        <v>1111601</v>
      </c>
    </row>
    <row r="20" spans="1:9" ht="12.75" customHeight="1">
      <c r="A20" s="186" t="s">
        <v>15</v>
      </c>
      <c r="B20" s="186"/>
      <c r="C20" s="186"/>
      <c r="D20" s="186"/>
      <c r="E20" s="186"/>
      <c r="F20" s="186"/>
      <c r="G20" s="15">
        <v>13</v>
      </c>
      <c r="H20" s="33">
        <v>32708188</v>
      </c>
      <c r="I20" s="33">
        <v>5434953</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33816284</v>
      </c>
      <c r="I23" s="33">
        <v>33707134</v>
      </c>
    </row>
    <row r="24" spans="1:9" ht="12.75" customHeight="1">
      <c r="A24" s="186" t="s">
        <v>19</v>
      </c>
      <c r="B24" s="186"/>
      <c r="C24" s="186"/>
      <c r="D24" s="186"/>
      <c r="E24" s="186"/>
      <c r="F24" s="186"/>
      <c r="G24" s="15">
        <v>17</v>
      </c>
      <c r="H24" s="33">
        <v>2230095</v>
      </c>
      <c r="I24" s="33">
        <v>2230095</v>
      </c>
    </row>
    <row r="25" spans="1:9" ht="12.75" customHeight="1">
      <c r="A25" s="186" t="s">
        <v>20</v>
      </c>
      <c r="B25" s="186"/>
      <c r="C25" s="186"/>
      <c r="D25" s="186"/>
      <c r="E25" s="186"/>
      <c r="F25" s="186"/>
      <c r="G25" s="15">
        <v>18</v>
      </c>
      <c r="H25" s="33">
        <v>9300</v>
      </c>
      <c r="I25" s="33">
        <v>9300</v>
      </c>
    </row>
    <row r="26" spans="1:9" ht="12.75" customHeight="1">
      <c r="A26" s="186" t="s">
        <v>21</v>
      </c>
      <c r="B26" s="186"/>
      <c r="C26" s="186"/>
      <c r="D26" s="186"/>
      <c r="E26" s="186"/>
      <c r="F26" s="186"/>
      <c r="G26" s="15">
        <v>19</v>
      </c>
      <c r="H26" s="33">
        <v>1775707</v>
      </c>
      <c r="I26" s="33">
        <v>1335606</v>
      </c>
    </row>
    <row r="27" spans="1:9" ht="12.75" customHeight="1">
      <c r="A27" s="190" t="s">
        <v>22</v>
      </c>
      <c r="B27" s="190"/>
      <c r="C27" s="190"/>
      <c r="D27" s="190"/>
      <c r="E27" s="190"/>
      <c r="F27" s="190"/>
      <c r="G27" s="16">
        <v>20</v>
      </c>
      <c r="H27" s="34">
        <f>SUM(H28:H37)</f>
        <v>511747785</v>
      </c>
      <c r="I27" s="34">
        <f>SUM(I28:I37)</f>
        <v>506537130</v>
      </c>
    </row>
    <row r="28" spans="1:9" ht="12.75" customHeight="1">
      <c r="A28" s="186" t="s">
        <v>23</v>
      </c>
      <c r="B28" s="186"/>
      <c r="C28" s="186"/>
      <c r="D28" s="186"/>
      <c r="E28" s="186"/>
      <c r="F28" s="186"/>
      <c r="G28" s="15">
        <v>21</v>
      </c>
      <c r="H28" s="33">
        <v>424406807</v>
      </c>
      <c r="I28" s="33">
        <v>419127285</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85506383</v>
      </c>
      <c r="I30" s="33">
        <v>86935396</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13670</v>
      </c>
      <c r="I34" s="33">
        <v>17790</v>
      </c>
    </row>
    <row r="35" spans="1:9" ht="12.75" customHeight="1">
      <c r="A35" s="186" t="s">
        <v>30</v>
      </c>
      <c r="B35" s="186"/>
      <c r="C35" s="186"/>
      <c r="D35" s="186"/>
      <c r="E35" s="186"/>
      <c r="F35" s="186"/>
      <c r="G35" s="15">
        <v>28</v>
      </c>
      <c r="H35" s="33">
        <v>1820925</v>
      </c>
      <c r="I35" s="33">
        <v>456659</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459850497</v>
      </c>
      <c r="I44" s="34">
        <f>I45+I53+I60+I70</f>
        <v>607196974</v>
      </c>
    </row>
    <row r="45" spans="1:9" ht="12.75" customHeight="1">
      <c r="A45" s="190" t="s">
        <v>39</v>
      </c>
      <c r="B45" s="190"/>
      <c r="C45" s="190"/>
      <c r="D45" s="190"/>
      <c r="E45" s="190"/>
      <c r="F45" s="190"/>
      <c r="G45" s="16">
        <v>38</v>
      </c>
      <c r="H45" s="34">
        <f>SUM(H46:H52)</f>
        <v>132389263</v>
      </c>
      <c r="I45" s="34">
        <f>SUM(I46:I52)</f>
        <v>115114272</v>
      </c>
    </row>
    <row r="46" spans="1:9" ht="12.75" customHeight="1">
      <c r="A46" s="186" t="s">
        <v>40</v>
      </c>
      <c r="B46" s="186"/>
      <c r="C46" s="186"/>
      <c r="D46" s="186"/>
      <c r="E46" s="186"/>
      <c r="F46" s="186"/>
      <c r="G46" s="15">
        <v>39</v>
      </c>
      <c r="H46" s="33">
        <v>86116520</v>
      </c>
      <c r="I46" s="33">
        <v>13444426</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33585691</v>
      </c>
      <c r="I48" s="33">
        <v>87882578</v>
      </c>
    </row>
    <row r="49" spans="1:9" ht="12.75" customHeight="1">
      <c r="A49" s="186" t="s">
        <v>43</v>
      </c>
      <c r="B49" s="186"/>
      <c r="C49" s="186"/>
      <c r="D49" s="186"/>
      <c r="E49" s="186"/>
      <c r="F49" s="186"/>
      <c r="G49" s="15">
        <v>42</v>
      </c>
      <c r="H49" s="33">
        <v>8812000</v>
      </c>
      <c r="I49" s="33">
        <v>10434626</v>
      </c>
    </row>
    <row r="50" spans="1:9" ht="12.75" customHeight="1">
      <c r="A50" s="186" t="s">
        <v>44</v>
      </c>
      <c r="B50" s="186"/>
      <c r="C50" s="186"/>
      <c r="D50" s="186"/>
      <c r="E50" s="186"/>
      <c r="F50" s="186"/>
      <c r="G50" s="15">
        <v>43</v>
      </c>
      <c r="H50" s="33">
        <v>3875052</v>
      </c>
      <c r="I50" s="33">
        <v>3352642</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73878194</v>
      </c>
      <c r="I53" s="34">
        <f>SUM(I54:I59)</f>
        <v>279881426</v>
      </c>
    </row>
    <row r="54" spans="1:9" ht="12.75" customHeight="1">
      <c r="A54" s="186" t="s">
        <v>48</v>
      </c>
      <c r="B54" s="186"/>
      <c r="C54" s="186"/>
      <c r="D54" s="186"/>
      <c r="E54" s="186"/>
      <c r="F54" s="186"/>
      <c r="G54" s="15">
        <v>47</v>
      </c>
      <c r="H54" s="33">
        <v>36568429</v>
      </c>
      <c r="I54" s="33">
        <v>243217659</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27291561</v>
      </c>
      <c r="I56" s="33">
        <v>36400156</v>
      </c>
    </row>
    <row r="57" spans="1:9" ht="12.75" customHeight="1">
      <c r="A57" s="186" t="s">
        <v>51</v>
      </c>
      <c r="B57" s="186"/>
      <c r="C57" s="186"/>
      <c r="D57" s="186"/>
      <c r="E57" s="186"/>
      <c r="F57" s="186"/>
      <c r="G57" s="15">
        <v>50</v>
      </c>
      <c r="H57" s="33">
        <v>15</v>
      </c>
      <c r="I57" s="33">
        <v>97</v>
      </c>
    </row>
    <row r="58" spans="1:9" ht="12.75" customHeight="1">
      <c r="A58" s="186" t="s">
        <v>52</v>
      </c>
      <c r="B58" s="186"/>
      <c r="C58" s="186"/>
      <c r="D58" s="186"/>
      <c r="E58" s="186"/>
      <c r="F58" s="186"/>
      <c r="G58" s="15">
        <v>51</v>
      </c>
      <c r="H58" s="33">
        <v>7670427</v>
      </c>
      <c r="I58" s="33">
        <v>70234</v>
      </c>
    </row>
    <row r="59" spans="1:9" ht="12.75" customHeight="1">
      <c r="A59" s="186" t="s">
        <v>53</v>
      </c>
      <c r="B59" s="186"/>
      <c r="C59" s="186"/>
      <c r="D59" s="186"/>
      <c r="E59" s="186"/>
      <c r="F59" s="186"/>
      <c r="G59" s="15">
        <v>52</v>
      </c>
      <c r="H59" s="33">
        <v>2347762</v>
      </c>
      <c r="I59" s="33">
        <v>193280</v>
      </c>
    </row>
    <row r="60" spans="1:9" ht="12.75" customHeight="1">
      <c r="A60" s="190" t="s">
        <v>54</v>
      </c>
      <c r="B60" s="190"/>
      <c r="C60" s="190"/>
      <c r="D60" s="190"/>
      <c r="E60" s="190"/>
      <c r="F60" s="190"/>
      <c r="G60" s="16">
        <v>53</v>
      </c>
      <c r="H60" s="34">
        <f>SUM(H61:H69)</f>
        <v>253366282</v>
      </c>
      <c r="I60" s="34">
        <f>SUM(I61:I69)</f>
        <v>200686265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244945825</v>
      </c>
      <c r="I63" s="33">
        <v>200201767</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7720457</v>
      </c>
      <c r="I68" s="33">
        <v>484498</v>
      </c>
    </row>
    <row r="69" spans="1:9" ht="12.75" customHeight="1">
      <c r="A69" s="186" t="s">
        <v>56</v>
      </c>
      <c r="B69" s="186"/>
      <c r="C69" s="186"/>
      <c r="D69" s="186"/>
      <c r="E69" s="186"/>
      <c r="F69" s="186"/>
      <c r="G69" s="15">
        <v>62</v>
      </c>
      <c r="H69" s="33">
        <v>700000</v>
      </c>
      <c r="I69" s="33">
        <v>0</v>
      </c>
    </row>
    <row r="70" spans="1:9" ht="12.75" customHeight="1">
      <c r="A70" s="186" t="s">
        <v>57</v>
      </c>
      <c r="B70" s="186"/>
      <c r="C70" s="186"/>
      <c r="D70" s="186"/>
      <c r="E70" s="186"/>
      <c r="F70" s="186"/>
      <c r="G70" s="15">
        <v>63</v>
      </c>
      <c r="H70" s="33">
        <v>216758</v>
      </c>
      <c r="I70" s="33">
        <v>11515011</v>
      </c>
    </row>
    <row r="71" spans="1:9" ht="12.75" customHeight="1">
      <c r="A71" s="187" t="s">
        <v>58</v>
      </c>
      <c r="B71" s="187"/>
      <c r="C71" s="187"/>
      <c r="D71" s="187"/>
      <c r="E71" s="187"/>
      <c r="F71" s="187"/>
      <c r="G71" s="15">
        <v>64</v>
      </c>
      <c r="H71" s="33">
        <v>760923</v>
      </c>
      <c r="I71" s="33">
        <v>618472</v>
      </c>
    </row>
    <row r="72" spans="1:9" ht="12.75" customHeight="1">
      <c r="A72" s="188" t="s">
        <v>383</v>
      </c>
      <c r="B72" s="188"/>
      <c r="C72" s="188"/>
      <c r="D72" s="188"/>
      <c r="E72" s="188"/>
      <c r="F72" s="188"/>
      <c r="G72" s="16">
        <v>65</v>
      </c>
      <c r="H72" s="34">
        <f>H8+H9+H44+H71</f>
        <v>1110049907</v>
      </c>
      <c r="I72" s="34">
        <f>I8+I9+I44+I71</f>
        <v>1181719895</v>
      </c>
    </row>
    <row r="73" spans="1:9" ht="12.75" customHeight="1">
      <c r="A73" s="187" t="s">
        <v>59</v>
      </c>
      <c r="B73" s="187"/>
      <c r="C73" s="187"/>
      <c r="D73" s="187"/>
      <c r="E73" s="187"/>
      <c r="F73" s="187"/>
      <c r="G73" s="15">
        <v>66</v>
      </c>
      <c r="H73" s="33">
        <v>80761205</v>
      </c>
      <c r="I73" s="33">
        <v>163352027</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530936108</v>
      </c>
      <c r="I75" s="34">
        <f>I76+I77+I78+I84+I85+I89+I92+I95</f>
        <v>636883514</v>
      </c>
    </row>
    <row r="76" spans="1:9" ht="12.75" customHeight="1">
      <c r="A76" s="186" t="s">
        <v>61</v>
      </c>
      <c r="B76" s="186"/>
      <c r="C76" s="186"/>
      <c r="D76" s="186"/>
      <c r="E76" s="186"/>
      <c r="F76" s="186"/>
      <c r="G76" s="15">
        <v>68</v>
      </c>
      <c r="H76" s="33">
        <v>249600060</v>
      </c>
      <c r="I76" s="33">
        <v>249600060</v>
      </c>
    </row>
    <row r="77" spans="1:9" ht="12.75" customHeight="1">
      <c r="A77" s="186" t="s">
        <v>62</v>
      </c>
      <c r="B77" s="186"/>
      <c r="C77" s="186"/>
      <c r="D77" s="186"/>
      <c r="E77" s="186"/>
      <c r="F77" s="186"/>
      <c r="G77" s="15">
        <v>69</v>
      </c>
      <c r="H77" s="33">
        <v>10368101</v>
      </c>
      <c r="I77" s="33">
        <v>10368101</v>
      </c>
    </row>
    <row r="78" spans="1:9" ht="12.75" customHeight="1">
      <c r="A78" s="190" t="s">
        <v>63</v>
      </c>
      <c r="B78" s="190"/>
      <c r="C78" s="190"/>
      <c r="D78" s="190"/>
      <c r="E78" s="190"/>
      <c r="F78" s="190"/>
      <c r="G78" s="16">
        <v>70</v>
      </c>
      <c r="H78" s="34">
        <f>SUM(H79:H83)</f>
        <v>51711553</v>
      </c>
      <c r="I78" s="34">
        <f>SUM(I79:I83)</f>
        <v>51100618</v>
      </c>
    </row>
    <row r="79" spans="1:9" ht="12.75" customHeight="1">
      <c r="A79" s="186" t="s">
        <v>64</v>
      </c>
      <c r="B79" s="186"/>
      <c r="C79" s="186"/>
      <c r="D79" s="186"/>
      <c r="E79" s="186"/>
      <c r="F79" s="186"/>
      <c r="G79" s="15">
        <v>71</v>
      </c>
      <c r="H79" s="33">
        <v>12480003</v>
      </c>
      <c r="I79" s="33">
        <v>12480003</v>
      </c>
    </row>
    <row r="80" spans="1:9" ht="12.75" customHeight="1">
      <c r="A80" s="186" t="s">
        <v>65</v>
      </c>
      <c r="B80" s="186"/>
      <c r="C80" s="186"/>
      <c r="D80" s="186"/>
      <c r="E80" s="186"/>
      <c r="F80" s="186"/>
      <c r="G80" s="15">
        <v>72</v>
      </c>
      <c r="H80" s="33">
        <v>39231550</v>
      </c>
      <c r="I80" s="33">
        <v>38620615</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236919469</v>
      </c>
      <c r="I89" s="34">
        <f>I90-I91</f>
        <v>219256394</v>
      </c>
    </row>
    <row r="90" spans="1:9" ht="12.75" customHeight="1">
      <c r="A90" s="186" t="s">
        <v>75</v>
      </c>
      <c r="B90" s="186"/>
      <c r="C90" s="186"/>
      <c r="D90" s="186"/>
      <c r="E90" s="186"/>
      <c r="F90" s="186"/>
      <c r="G90" s="15">
        <v>82</v>
      </c>
      <c r="H90" s="33">
        <v>236919469</v>
      </c>
      <c r="I90" s="33">
        <v>219256394</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-17663075</v>
      </c>
      <c r="I92" s="34">
        <f>I93-I94</f>
        <v>106558341</v>
      </c>
    </row>
    <row r="93" spans="1:9" ht="12.75" customHeight="1">
      <c r="A93" s="186" t="s">
        <v>78</v>
      </c>
      <c r="B93" s="186"/>
      <c r="C93" s="186"/>
      <c r="D93" s="186"/>
      <c r="E93" s="186"/>
      <c r="F93" s="186"/>
      <c r="G93" s="15">
        <v>85</v>
      </c>
      <c r="H93" s="33">
        <v>0</v>
      </c>
      <c r="I93" s="33">
        <v>106558341</v>
      </c>
    </row>
    <row r="94" spans="1:9" ht="12.75" customHeight="1">
      <c r="A94" s="186" t="s">
        <v>79</v>
      </c>
      <c r="B94" s="186"/>
      <c r="C94" s="186"/>
      <c r="D94" s="186"/>
      <c r="E94" s="186"/>
      <c r="F94" s="186"/>
      <c r="G94" s="15">
        <v>86</v>
      </c>
      <c r="H94" s="33">
        <v>17663075</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8834992</v>
      </c>
      <c r="I96" s="34">
        <f>SUM(I97:I102)</f>
        <v>8834992</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8834992</v>
      </c>
      <c r="I102" s="33">
        <v>8834992</v>
      </c>
    </row>
    <row r="103" spans="1:9" ht="12.75" customHeight="1">
      <c r="A103" s="188" t="s">
        <v>386</v>
      </c>
      <c r="B103" s="188"/>
      <c r="C103" s="188"/>
      <c r="D103" s="188"/>
      <c r="E103" s="188"/>
      <c r="F103" s="188"/>
      <c r="G103" s="16">
        <v>95</v>
      </c>
      <c r="H103" s="34">
        <f>SUM(H104:H114)</f>
        <v>86354623</v>
      </c>
      <c r="I103" s="34">
        <f>SUM(I104:I114)</f>
        <v>51625084</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208554</v>
      </c>
      <c r="I108" s="33">
        <v>104277</v>
      </c>
    </row>
    <row r="109" spans="1:9" ht="12.75" customHeight="1">
      <c r="A109" s="186" t="s">
        <v>92</v>
      </c>
      <c r="B109" s="186"/>
      <c r="C109" s="186"/>
      <c r="D109" s="186"/>
      <c r="E109" s="186"/>
      <c r="F109" s="186"/>
      <c r="G109" s="15">
        <v>101</v>
      </c>
      <c r="H109" s="33">
        <v>86146069</v>
      </c>
      <c r="I109" s="33">
        <v>51520807</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483133105</v>
      </c>
      <c r="I115" s="34">
        <f>SUM(I116:I129)</f>
        <v>484311031</v>
      </c>
    </row>
    <row r="116" spans="1:9" ht="12.75" customHeight="1">
      <c r="A116" s="186" t="s">
        <v>87</v>
      </c>
      <c r="B116" s="186"/>
      <c r="C116" s="186"/>
      <c r="D116" s="186"/>
      <c r="E116" s="186"/>
      <c r="F116" s="186"/>
      <c r="G116" s="15">
        <v>108</v>
      </c>
      <c r="H116" s="33">
        <v>43081</v>
      </c>
      <c r="I116" s="33">
        <v>2941331</v>
      </c>
    </row>
    <row r="117" spans="1:9" ht="22.2"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6462091</v>
      </c>
      <c r="I120" s="33">
        <v>19363109</v>
      </c>
    </row>
    <row r="121" spans="1:9" ht="12.75" customHeight="1">
      <c r="A121" s="186" t="s">
        <v>92</v>
      </c>
      <c r="B121" s="186"/>
      <c r="C121" s="186"/>
      <c r="D121" s="186"/>
      <c r="E121" s="186"/>
      <c r="F121" s="186"/>
      <c r="G121" s="15">
        <v>113</v>
      </c>
      <c r="H121" s="33">
        <v>281072338</v>
      </c>
      <c r="I121" s="33">
        <v>176977945</v>
      </c>
    </row>
    <row r="122" spans="1:9" ht="12.75" customHeight="1">
      <c r="A122" s="186" t="s">
        <v>93</v>
      </c>
      <c r="B122" s="186"/>
      <c r="C122" s="186"/>
      <c r="D122" s="186"/>
      <c r="E122" s="186"/>
      <c r="F122" s="186"/>
      <c r="G122" s="15">
        <v>114</v>
      </c>
      <c r="H122" s="33">
        <v>25170938</v>
      </c>
      <c r="I122" s="33">
        <v>15095127</v>
      </c>
    </row>
    <row r="123" spans="1:9" ht="12.75" customHeight="1">
      <c r="A123" s="186" t="s">
        <v>94</v>
      </c>
      <c r="B123" s="186"/>
      <c r="C123" s="186"/>
      <c r="D123" s="186"/>
      <c r="E123" s="186"/>
      <c r="F123" s="186"/>
      <c r="G123" s="15">
        <v>115</v>
      </c>
      <c r="H123" s="33">
        <v>167748686</v>
      </c>
      <c r="I123" s="33">
        <v>235142678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1554340</v>
      </c>
      <c r="I125" s="33">
        <v>196912</v>
      </c>
    </row>
    <row r="126" spans="1:9">
      <c r="A126" s="186" t="s">
        <v>99</v>
      </c>
      <c r="B126" s="186"/>
      <c r="C126" s="186"/>
      <c r="D126" s="186"/>
      <c r="E126" s="186"/>
      <c r="F126" s="186"/>
      <c r="G126" s="15">
        <v>118</v>
      </c>
      <c r="H126" s="33">
        <v>840710</v>
      </c>
      <c r="I126" s="33">
        <v>29918641</v>
      </c>
    </row>
    <row r="127" spans="1:9">
      <c r="A127" s="186" t="s">
        <v>100</v>
      </c>
      <c r="B127" s="186"/>
      <c r="C127" s="186"/>
      <c r="D127" s="186"/>
      <c r="E127" s="186"/>
      <c r="F127" s="186"/>
      <c r="G127" s="15">
        <v>119</v>
      </c>
      <c r="H127" s="33">
        <v>30963</v>
      </c>
      <c r="I127" s="33">
        <v>30963</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209958</v>
      </c>
      <c r="I129" s="33">
        <v>4644325</v>
      </c>
    </row>
    <row r="130" spans="1:9" ht="22.2" customHeight="1">
      <c r="A130" s="187" t="s">
        <v>103</v>
      </c>
      <c r="B130" s="187"/>
      <c r="C130" s="187"/>
      <c r="D130" s="187"/>
      <c r="E130" s="187"/>
      <c r="F130" s="187"/>
      <c r="G130" s="15">
        <v>122</v>
      </c>
      <c r="H130" s="33">
        <v>791079</v>
      </c>
      <c r="I130" s="33">
        <v>65274</v>
      </c>
    </row>
    <row r="131" spans="1:9">
      <c r="A131" s="188" t="s">
        <v>388</v>
      </c>
      <c r="B131" s="188"/>
      <c r="C131" s="188"/>
      <c r="D131" s="188"/>
      <c r="E131" s="188"/>
      <c r="F131" s="188"/>
      <c r="G131" s="16">
        <v>123</v>
      </c>
      <c r="H131" s="34">
        <f>H75+H96+H103+H115+H130</f>
        <v>1110049907</v>
      </c>
      <c r="I131" s="34">
        <f>I75+I96+I103+I115+I130</f>
        <v>1181719895</v>
      </c>
    </row>
    <row r="132" spans="1:9">
      <c r="A132" s="187" t="s">
        <v>104</v>
      </c>
      <c r="B132" s="187"/>
      <c r="C132" s="187"/>
      <c r="D132" s="187"/>
      <c r="E132" s="187"/>
      <c r="F132" s="187"/>
      <c r="G132" s="15">
        <v>124</v>
      </c>
      <c r="H132" s="33">
        <v>80761205</v>
      </c>
      <c r="I132" s="33">
        <v>163352027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52" zoomScaleNormal="100" zoomScaleSheetLayoutView="110" workbookViewId="0">
      <selection activeCell="K16" sqref="K16"/>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21"/>
      <c r="K1" s="121"/>
    </row>
    <row r="2" spans="1:11">
      <c r="A2" s="220" t="s">
        <v>455</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453</v>
      </c>
      <c r="B4" s="230"/>
      <c r="C4" s="230"/>
      <c r="D4" s="230"/>
      <c r="E4" s="230"/>
      <c r="F4" s="230"/>
      <c r="G4" s="230"/>
      <c r="H4" s="230"/>
      <c r="I4" s="230"/>
      <c r="J4" s="231"/>
      <c r="K4" s="231"/>
    </row>
    <row r="5" spans="1:11" ht="22.2"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331656828</v>
      </c>
      <c r="I8" s="37">
        <f>SUM(I9:I13)</f>
        <v>132924617</v>
      </c>
      <c r="J8" s="37">
        <f>SUM(J9:J13)</f>
        <v>415527648</v>
      </c>
      <c r="K8" s="37">
        <f>SUM(K9:K13)</f>
        <v>324699469</v>
      </c>
    </row>
    <row r="9" spans="1:11">
      <c r="A9" s="186" t="s">
        <v>121</v>
      </c>
      <c r="B9" s="186"/>
      <c r="C9" s="186"/>
      <c r="D9" s="186"/>
      <c r="E9" s="186"/>
      <c r="F9" s="186"/>
      <c r="G9" s="15">
        <v>126</v>
      </c>
      <c r="H9" s="33">
        <v>41098459</v>
      </c>
      <c r="I9" s="33">
        <v>12764451</v>
      </c>
      <c r="J9" s="33">
        <v>12037519</v>
      </c>
      <c r="K9" s="33">
        <v>3835237</v>
      </c>
    </row>
    <row r="10" spans="1:11">
      <c r="A10" s="186" t="s">
        <v>122</v>
      </c>
      <c r="B10" s="186"/>
      <c r="C10" s="186"/>
      <c r="D10" s="186"/>
      <c r="E10" s="186"/>
      <c r="F10" s="186"/>
      <c r="G10" s="15">
        <v>127</v>
      </c>
      <c r="H10" s="33">
        <v>282370197</v>
      </c>
      <c r="I10" s="33">
        <v>112051651</v>
      </c>
      <c r="J10" s="33">
        <v>279166879</v>
      </c>
      <c r="K10" s="33">
        <v>198774791</v>
      </c>
    </row>
    <row r="11" spans="1:11">
      <c r="A11" s="186" t="s">
        <v>123</v>
      </c>
      <c r="B11" s="186"/>
      <c r="C11" s="186"/>
      <c r="D11" s="186"/>
      <c r="E11" s="186"/>
      <c r="F11" s="186"/>
      <c r="G11" s="15">
        <v>128</v>
      </c>
      <c r="H11" s="33">
        <v>21903</v>
      </c>
      <c r="I11" s="33">
        <v>5330</v>
      </c>
      <c r="J11" s="33">
        <v>16700</v>
      </c>
      <c r="K11" s="33">
        <v>5695</v>
      </c>
    </row>
    <row r="12" spans="1:11">
      <c r="A12" s="186" t="s">
        <v>124</v>
      </c>
      <c r="B12" s="186"/>
      <c r="C12" s="186"/>
      <c r="D12" s="186"/>
      <c r="E12" s="186"/>
      <c r="F12" s="186"/>
      <c r="G12" s="15">
        <v>129</v>
      </c>
      <c r="H12" s="33">
        <v>0</v>
      </c>
      <c r="I12" s="33">
        <v>0</v>
      </c>
      <c r="J12" s="33"/>
      <c r="K12" s="33">
        <v>0</v>
      </c>
    </row>
    <row r="13" spans="1:11">
      <c r="A13" s="186" t="s">
        <v>125</v>
      </c>
      <c r="B13" s="186"/>
      <c r="C13" s="186"/>
      <c r="D13" s="186"/>
      <c r="E13" s="186"/>
      <c r="F13" s="186"/>
      <c r="G13" s="15">
        <v>130</v>
      </c>
      <c r="H13" s="33">
        <v>8166269</v>
      </c>
      <c r="I13" s="33">
        <v>8103185</v>
      </c>
      <c r="J13" s="33">
        <v>124306550</v>
      </c>
      <c r="K13" s="33">
        <v>122083746</v>
      </c>
    </row>
    <row r="14" spans="1:11">
      <c r="A14" s="214" t="s">
        <v>126</v>
      </c>
      <c r="B14" s="214"/>
      <c r="C14" s="214"/>
      <c r="D14" s="214"/>
      <c r="E14" s="214"/>
      <c r="F14" s="214"/>
      <c r="G14" s="20">
        <v>131</v>
      </c>
      <c r="H14" s="37">
        <f>H15+H16+H20+H24+H25+H26+H29+H36</f>
        <v>346304382</v>
      </c>
      <c r="I14" s="37">
        <f>I15+I16+I20+I24+I25+I26+I29+I36</f>
        <v>141543813</v>
      </c>
      <c r="J14" s="37">
        <f>J15+J16+J20+J24+J25+J26+J29+J36</f>
        <v>322254199</v>
      </c>
      <c r="K14" s="37">
        <f>K15+K16+K20+K24+K25+K26+K29+K36</f>
        <v>231081240</v>
      </c>
    </row>
    <row r="15" spans="1:11">
      <c r="A15" s="186" t="s">
        <v>108</v>
      </c>
      <c r="B15" s="186"/>
      <c r="C15" s="186"/>
      <c r="D15" s="186"/>
      <c r="E15" s="186"/>
      <c r="F15" s="186"/>
      <c r="G15" s="15">
        <v>132</v>
      </c>
      <c r="H15" s="33">
        <v>97477363</v>
      </c>
      <c r="I15" s="33">
        <v>16255704</v>
      </c>
      <c r="J15" s="33">
        <v>-54296887</v>
      </c>
      <c r="K15" s="33">
        <v>-71714937</v>
      </c>
    </row>
    <row r="16" spans="1:11">
      <c r="A16" s="215" t="s">
        <v>127</v>
      </c>
      <c r="B16" s="215"/>
      <c r="C16" s="215"/>
      <c r="D16" s="215"/>
      <c r="E16" s="215"/>
      <c r="F16" s="215"/>
      <c r="G16" s="20">
        <v>133</v>
      </c>
      <c r="H16" s="37">
        <f>SUM(H17:H19)</f>
        <v>218545922</v>
      </c>
      <c r="I16" s="37">
        <f>SUM(I17:I19)</f>
        <v>108827425</v>
      </c>
      <c r="J16" s="37">
        <f>SUM(J17:J19)</f>
        <v>355193349</v>
      </c>
      <c r="K16" s="37">
        <f>SUM(K17:K19)</f>
        <v>293628388</v>
      </c>
    </row>
    <row r="17" spans="1:11">
      <c r="A17" s="216" t="s">
        <v>128</v>
      </c>
      <c r="B17" s="216"/>
      <c r="C17" s="216"/>
      <c r="D17" s="216"/>
      <c r="E17" s="216"/>
      <c r="F17" s="216"/>
      <c r="G17" s="15">
        <v>134</v>
      </c>
      <c r="H17" s="33">
        <v>4652890</v>
      </c>
      <c r="I17" s="33">
        <v>2627327</v>
      </c>
      <c r="J17" s="33">
        <v>173133463</v>
      </c>
      <c r="K17" s="33">
        <v>170676995</v>
      </c>
    </row>
    <row r="18" spans="1:11">
      <c r="A18" s="216" t="s">
        <v>129</v>
      </c>
      <c r="B18" s="216"/>
      <c r="C18" s="216"/>
      <c r="D18" s="216"/>
      <c r="E18" s="216"/>
      <c r="F18" s="216"/>
      <c r="G18" s="15">
        <v>135</v>
      </c>
      <c r="H18" s="33">
        <v>193844974</v>
      </c>
      <c r="I18" s="33">
        <v>97260768</v>
      </c>
      <c r="J18" s="33">
        <v>171725945</v>
      </c>
      <c r="K18" s="33">
        <v>117870344</v>
      </c>
    </row>
    <row r="19" spans="1:11">
      <c r="A19" s="216" t="s">
        <v>130</v>
      </c>
      <c r="B19" s="216"/>
      <c r="C19" s="216"/>
      <c r="D19" s="216"/>
      <c r="E19" s="216"/>
      <c r="F19" s="216"/>
      <c r="G19" s="15">
        <v>136</v>
      </c>
      <c r="H19" s="33">
        <v>20048058</v>
      </c>
      <c r="I19" s="33">
        <v>8939330</v>
      </c>
      <c r="J19" s="33">
        <v>10333941</v>
      </c>
      <c r="K19" s="33">
        <v>5081049</v>
      </c>
    </row>
    <row r="20" spans="1:11">
      <c r="A20" s="215" t="s">
        <v>131</v>
      </c>
      <c r="B20" s="215"/>
      <c r="C20" s="215"/>
      <c r="D20" s="215"/>
      <c r="E20" s="215"/>
      <c r="F20" s="215"/>
      <c r="G20" s="20">
        <v>137</v>
      </c>
      <c r="H20" s="37">
        <f>SUM(H21:H23)</f>
        <v>10946418</v>
      </c>
      <c r="I20" s="37">
        <f>SUM(I21:I23)</f>
        <v>5530948</v>
      </c>
      <c r="J20" s="37">
        <f>SUM(J21:J23)</f>
        <v>10258407</v>
      </c>
      <c r="K20" s="37">
        <f>SUM(K21:K23)</f>
        <v>4757411</v>
      </c>
    </row>
    <row r="21" spans="1:11">
      <c r="A21" s="216" t="s">
        <v>109</v>
      </c>
      <c r="B21" s="216"/>
      <c r="C21" s="216"/>
      <c r="D21" s="216"/>
      <c r="E21" s="216"/>
      <c r="F21" s="216"/>
      <c r="G21" s="15">
        <v>138</v>
      </c>
      <c r="H21" s="33">
        <v>6930724</v>
      </c>
      <c r="I21" s="33">
        <v>3501131</v>
      </c>
      <c r="J21" s="33">
        <v>6464634</v>
      </c>
      <c r="K21" s="33">
        <v>2954147</v>
      </c>
    </row>
    <row r="22" spans="1:11">
      <c r="A22" s="216" t="s">
        <v>110</v>
      </c>
      <c r="B22" s="216"/>
      <c r="C22" s="216"/>
      <c r="D22" s="216"/>
      <c r="E22" s="216"/>
      <c r="F22" s="216"/>
      <c r="G22" s="15">
        <v>139</v>
      </c>
      <c r="H22" s="33">
        <v>2494485</v>
      </c>
      <c r="I22" s="33">
        <v>1261122</v>
      </c>
      <c r="J22" s="33">
        <v>2433684</v>
      </c>
      <c r="K22" s="33">
        <v>1173957</v>
      </c>
    </row>
    <row r="23" spans="1:11">
      <c r="A23" s="216" t="s">
        <v>111</v>
      </c>
      <c r="B23" s="216"/>
      <c r="C23" s="216"/>
      <c r="D23" s="216"/>
      <c r="E23" s="216"/>
      <c r="F23" s="216"/>
      <c r="G23" s="15">
        <v>140</v>
      </c>
      <c r="H23" s="33">
        <v>1521209</v>
      </c>
      <c r="I23" s="33">
        <v>768695</v>
      </c>
      <c r="J23" s="33">
        <v>1360089</v>
      </c>
      <c r="K23" s="33">
        <v>629307</v>
      </c>
    </row>
    <row r="24" spans="1:11">
      <c r="A24" s="186" t="s">
        <v>112</v>
      </c>
      <c r="B24" s="186"/>
      <c r="C24" s="186"/>
      <c r="D24" s="186"/>
      <c r="E24" s="186"/>
      <c r="F24" s="186"/>
      <c r="G24" s="15">
        <v>141</v>
      </c>
      <c r="H24" s="33">
        <v>12682268</v>
      </c>
      <c r="I24" s="33">
        <v>6330844</v>
      </c>
      <c r="J24" s="33">
        <v>6010238</v>
      </c>
      <c r="K24" s="33">
        <v>1405038</v>
      </c>
    </row>
    <row r="25" spans="1:11">
      <c r="A25" s="186" t="s">
        <v>113</v>
      </c>
      <c r="B25" s="186"/>
      <c r="C25" s="186"/>
      <c r="D25" s="186"/>
      <c r="E25" s="186"/>
      <c r="F25" s="186"/>
      <c r="G25" s="15">
        <v>142</v>
      </c>
      <c r="H25" s="33">
        <v>2974902</v>
      </c>
      <c r="I25" s="33">
        <v>1479967</v>
      </c>
      <c r="J25" s="33">
        <v>2847680</v>
      </c>
      <c r="K25" s="33">
        <v>1441288</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3677509</v>
      </c>
      <c r="I36" s="33">
        <v>3118925</v>
      </c>
      <c r="J36" s="33">
        <v>2241412</v>
      </c>
      <c r="K36" s="33">
        <v>1564052</v>
      </c>
    </row>
    <row r="37" spans="1:11">
      <c r="A37" s="214" t="s">
        <v>142</v>
      </c>
      <c r="B37" s="214"/>
      <c r="C37" s="214"/>
      <c r="D37" s="214"/>
      <c r="E37" s="214"/>
      <c r="F37" s="214"/>
      <c r="G37" s="20">
        <v>154</v>
      </c>
      <c r="H37" s="37">
        <f>SUM(H38:H47)</f>
        <v>46755085</v>
      </c>
      <c r="I37" s="37">
        <f>SUM(I38:I47)</f>
        <v>15125796</v>
      </c>
      <c r="J37" s="37">
        <f>SUM(J38:J47)</f>
        <v>23935924</v>
      </c>
      <c r="K37" s="37">
        <f>SUM(K38:K47)</f>
        <v>13999589</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6420032</v>
      </c>
      <c r="I41" s="33">
        <v>3584793</v>
      </c>
      <c r="J41" s="33">
        <v>5963354</v>
      </c>
      <c r="K41" s="33">
        <v>2822945</v>
      </c>
    </row>
    <row r="42" spans="1:11" ht="25.2"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277254</v>
      </c>
      <c r="I44" s="33">
        <v>154139</v>
      </c>
      <c r="J44" s="33">
        <v>144286</v>
      </c>
      <c r="K44" s="33">
        <v>21749</v>
      </c>
    </row>
    <row r="45" spans="1:11">
      <c r="A45" s="186" t="s">
        <v>150</v>
      </c>
      <c r="B45" s="186"/>
      <c r="C45" s="186"/>
      <c r="D45" s="186"/>
      <c r="E45" s="186"/>
      <c r="F45" s="186"/>
      <c r="G45" s="15">
        <v>162</v>
      </c>
      <c r="H45" s="33">
        <v>6129918</v>
      </c>
      <c r="I45" s="33">
        <v>2745551</v>
      </c>
      <c r="J45" s="33">
        <v>1844968</v>
      </c>
      <c r="K45" s="33">
        <v>1745213</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33927881</v>
      </c>
      <c r="I47" s="33">
        <v>8641313</v>
      </c>
      <c r="J47" s="33">
        <v>15983316</v>
      </c>
      <c r="K47" s="33">
        <v>9409682</v>
      </c>
    </row>
    <row r="48" spans="1:11">
      <c r="A48" s="214" t="s">
        <v>153</v>
      </c>
      <c r="B48" s="214"/>
      <c r="C48" s="214"/>
      <c r="D48" s="214"/>
      <c r="E48" s="214"/>
      <c r="F48" s="214"/>
      <c r="G48" s="20">
        <v>165</v>
      </c>
      <c r="H48" s="37">
        <f>SUM(H49:H55)</f>
        <v>12988043</v>
      </c>
      <c r="I48" s="37">
        <f>SUM(I49:I55)</f>
        <v>6279606</v>
      </c>
      <c r="J48" s="37">
        <f>SUM(J49:J55)</f>
        <v>10651032</v>
      </c>
      <c r="K48" s="37">
        <f>SUM(K49:K55)</f>
        <v>6586075</v>
      </c>
    </row>
    <row r="49" spans="1:11" ht="25.2" customHeight="1">
      <c r="A49" s="186" t="s">
        <v>154</v>
      </c>
      <c r="B49" s="186"/>
      <c r="C49" s="186"/>
      <c r="D49" s="186"/>
      <c r="E49" s="186"/>
      <c r="F49" s="186"/>
      <c r="G49" s="15">
        <v>166</v>
      </c>
      <c r="H49" s="33">
        <v>61439</v>
      </c>
      <c r="I49" s="33">
        <v>204</v>
      </c>
      <c r="J49" s="33">
        <v>671993</v>
      </c>
      <c r="K49" s="33">
        <v>671993</v>
      </c>
    </row>
    <row r="50" spans="1:11">
      <c r="A50" s="210" t="s">
        <v>155</v>
      </c>
      <c r="B50" s="210"/>
      <c r="C50" s="210"/>
      <c r="D50" s="210"/>
      <c r="E50" s="210"/>
      <c r="F50" s="210"/>
      <c r="G50" s="15">
        <v>167</v>
      </c>
      <c r="H50" s="33">
        <v>2928876</v>
      </c>
      <c r="I50" s="33">
        <v>1299592</v>
      </c>
      <c r="J50" s="33">
        <v>0</v>
      </c>
      <c r="K50" s="33">
        <v>0</v>
      </c>
    </row>
    <row r="51" spans="1:11">
      <c r="A51" s="210" t="s">
        <v>156</v>
      </c>
      <c r="B51" s="210"/>
      <c r="C51" s="210"/>
      <c r="D51" s="210"/>
      <c r="E51" s="210"/>
      <c r="F51" s="210"/>
      <c r="G51" s="15">
        <v>168</v>
      </c>
      <c r="H51" s="33">
        <v>7498895</v>
      </c>
      <c r="I51" s="33">
        <v>3774599</v>
      </c>
      <c r="J51" s="33">
        <v>6333266</v>
      </c>
      <c r="K51" s="33">
        <v>3231161</v>
      </c>
    </row>
    <row r="52" spans="1:11">
      <c r="A52" s="210" t="s">
        <v>157</v>
      </c>
      <c r="B52" s="210"/>
      <c r="C52" s="210"/>
      <c r="D52" s="210"/>
      <c r="E52" s="210"/>
      <c r="F52" s="210"/>
      <c r="G52" s="15">
        <v>169</v>
      </c>
      <c r="H52" s="33">
        <v>1160779</v>
      </c>
      <c r="I52" s="33">
        <v>457145</v>
      </c>
      <c r="J52" s="33">
        <v>972454</v>
      </c>
      <c r="K52" s="33">
        <v>468682</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1338054</v>
      </c>
      <c r="I55" s="33">
        <v>748066</v>
      </c>
      <c r="J55" s="33">
        <v>2673319</v>
      </c>
      <c r="K55" s="33">
        <v>2214239</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378411913</v>
      </c>
      <c r="I60" s="37">
        <f t="shared" ref="I60:K60" si="0">I8+I37+I56+I57</f>
        <v>148050413</v>
      </c>
      <c r="J60" s="37">
        <f t="shared" si="0"/>
        <v>439463572</v>
      </c>
      <c r="K60" s="37">
        <f t="shared" si="0"/>
        <v>338699058</v>
      </c>
    </row>
    <row r="61" spans="1:11">
      <c r="A61" s="214" t="s">
        <v>166</v>
      </c>
      <c r="B61" s="214"/>
      <c r="C61" s="214"/>
      <c r="D61" s="214"/>
      <c r="E61" s="214"/>
      <c r="F61" s="214"/>
      <c r="G61" s="20">
        <v>178</v>
      </c>
      <c r="H61" s="37">
        <f>H14+H48+H58+H59</f>
        <v>359292425</v>
      </c>
      <c r="I61" s="37">
        <f t="shared" ref="I61:K61" si="1">I14+I48+I58+I59</f>
        <v>147823419</v>
      </c>
      <c r="J61" s="37">
        <f t="shared" si="1"/>
        <v>332905231</v>
      </c>
      <c r="K61" s="37">
        <f t="shared" si="1"/>
        <v>237667315</v>
      </c>
    </row>
    <row r="62" spans="1:11">
      <c r="A62" s="214" t="s">
        <v>167</v>
      </c>
      <c r="B62" s="214"/>
      <c r="C62" s="214"/>
      <c r="D62" s="214"/>
      <c r="E62" s="214"/>
      <c r="F62" s="214"/>
      <c r="G62" s="20">
        <v>179</v>
      </c>
      <c r="H62" s="37">
        <f>H60-H61</f>
        <v>19119488</v>
      </c>
      <c r="I62" s="37">
        <f t="shared" ref="I62:K62" si="2">I60-I61</f>
        <v>226994</v>
      </c>
      <c r="J62" s="37">
        <f t="shared" si="2"/>
        <v>106558341</v>
      </c>
      <c r="K62" s="37">
        <f t="shared" si="2"/>
        <v>101031743</v>
      </c>
    </row>
    <row r="63" spans="1:11">
      <c r="A63" s="213" t="s">
        <v>168</v>
      </c>
      <c r="B63" s="213"/>
      <c r="C63" s="213"/>
      <c r="D63" s="213"/>
      <c r="E63" s="213"/>
      <c r="F63" s="213"/>
      <c r="G63" s="20">
        <v>180</v>
      </c>
      <c r="H63" s="37">
        <f>+IF((H60-H61)&gt;0,(H60-H61),0)</f>
        <v>19119488</v>
      </c>
      <c r="I63" s="37">
        <f t="shared" ref="I63:K63" si="3">+IF((I60-I61)&gt;0,(I60-I61),0)</f>
        <v>226994</v>
      </c>
      <c r="J63" s="37">
        <f t="shared" si="3"/>
        <v>106558341</v>
      </c>
      <c r="K63" s="37">
        <f t="shared" si="3"/>
        <v>101031743</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19119488</v>
      </c>
      <c r="I66" s="37">
        <f t="shared" ref="I66:K66" si="5">I62-I65</f>
        <v>226994</v>
      </c>
      <c r="J66" s="37">
        <f t="shared" si="5"/>
        <v>106558341</v>
      </c>
      <c r="K66" s="37">
        <f t="shared" si="5"/>
        <v>101031743</v>
      </c>
    </row>
    <row r="67" spans="1:11">
      <c r="A67" s="213" t="s">
        <v>171</v>
      </c>
      <c r="B67" s="213"/>
      <c r="C67" s="213"/>
      <c r="D67" s="213"/>
      <c r="E67" s="213"/>
      <c r="F67" s="213"/>
      <c r="G67" s="20">
        <v>184</v>
      </c>
      <c r="H67" s="37">
        <f>+IF((H62-H65)&gt;0,(H62-H65),0)</f>
        <v>19119488</v>
      </c>
      <c r="I67" s="37">
        <f t="shared" ref="I67:K67" si="6">+IF((I62-I65)&gt;0,(I62-I65),0)</f>
        <v>226994</v>
      </c>
      <c r="J67" s="37">
        <f t="shared" si="6"/>
        <v>106558341</v>
      </c>
      <c r="K67" s="37">
        <f t="shared" si="6"/>
        <v>101031743</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 t="shared" ref="H89:I89" si="8">H66</f>
        <v>19119488</v>
      </c>
      <c r="I89" s="40">
        <f t="shared" si="8"/>
        <v>226994</v>
      </c>
      <c r="J89" s="40">
        <f>J66</f>
        <v>106558341</v>
      </c>
      <c r="K89" s="40">
        <f>K66</f>
        <v>101031743</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0</v>
      </c>
      <c r="I93" s="40">
        <v>0</v>
      </c>
      <c r="J93" s="40">
        <v>0</v>
      </c>
      <c r="K93" s="40">
        <v>0</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19119488</v>
      </c>
      <c r="I101" s="39">
        <f>I89+I100</f>
        <v>226994</v>
      </c>
      <c r="J101" s="39">
        <f>J89+J100</f>
        <v>106558341</v>
      </c>
      <c r="K101" s="39">
        <f>K89+K100</f>
        <v>101031743</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53" sqref="I53"/>
    </sheetView>
  </sheetViews>
  <sheetFormatPr defaultColWidth="9.109375" defaultRowHeight="13.2"/>
  <cols>
    <col min="1" max="7" width="9.109375" style="21"/>
    <col min="8" max="9" width="30.33203125" style="51" customWidth="1"/>
    <col min="10" max="16384" width="9.109375" style="21"/>
  </cols>
  <sheetData>
    <row r="1" spans="1:9">
      <c r="A1" s="260" t="s">
        <v>206</v>
      </c>
      <c r="B1" s="261"/>
      <c r="C1" s="261"/>
      <c r="D1" s="261"/>
      <c r="E1" s="261"/>
      <c r="F1" s="261"/>
      <c r="G1" s="261"/>
      <c r="H1" s="261"/>
      <c r="I1" s="261"/>
    </row>
    <row r="2" spans="1:9">
      <c r="A2" s="220" t="s">
        <v>456</v>
      </c>
      <c r="B2" s="196"/>
      <c r="C2" s="196"/>
      <c r="D2" s="196"/>
      <c r="E2" s="196"/>
      <c r="F2" s="196"/>
      <c r="G2" s="196"/>
      <c r="H2" s="196"/>
      <c r="I2" s="196"/>
    </row>
    <row r="3" spans="1:9">
      <c r="A3" s="263" t="s">
        <v>355</v>
      </c>
      <c r="B3" s="264"/>
      <c r="C3" s="264"/>
      <c r="D3" s="264"/>
      <c r="E3" s="264"/>
      <c r="F3" s="264"/>
      <c r="G3" s="264"/>
      <c r="H3" s="264"/>
      <c r="I3" s="264"/>
    </row>
    <row r="4" spans="1:9">
      <c r="A4" s="262" t="s">
        <v>453</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19119488</v>
      </c>
      <c r="I8" s="43">
        <v>106558341</v>
      </c>
    </row>
    <row r="9" spans="1:9" ht="12.75" customHeight="1">
      <c r="A9" s="257" t="s">
        <v>211</v>
      </c>
      <c r="B9" s="258"/>
      <c r="C9" s="258"/>
      <c r="D9" s="258"/>
      <c r="E9" s="258"/>
      <c r="F9" s="259"/>
      <c r="G9" s="25">
        <v>2</v>
      </c>
      <c r="H9" s="44">
        <f>H10+H11+H12+H13+H14+H15+H16+H17</f>
        <v>12682268</v>
      </c>
      <c r="I9" s="44">
        <f>I10+I11+I12+I13+I14+I15+I16+I17</f>
        <v>6010238</v>
      </c>
    </row>
    <row r="10" spans="1:9" ht="12.75" customHeight="1">
      <c r="A10" s="254" t="s">
        <v>212</v>
      </c>
      <c r="B10" s="255"/>
      <c r="C10" s="255"/>
      <c r="D10" s="255"/>
      <c r="E10" s="255"/>
      <c r="F10" s="256"/>
      <c r="G10" s="26">
        <v>3</v>
      </c>
      <c r="H10" s="45">
        <v>12682268</v>
      </c>
      <c r="I10" s="45">
        <v>6010238</v>
      </c>
    </row>
    <row r="11" spans="1:9" ht="22.2" customHeight="1">
      <c r="A11" s="254" t="s">
        <v>213</v>
      </c>
      <c r="B11" s="255"/>
      <c r="C11" s="255"/>
      <c r="D11" s="255"/>
      <c r="E11" s="255"/>
      <c r="F11" s="256"/>
      <c r="G11" s="26">
        <v>4</v>
      </c>
      <c r="H11" s="45">
        <v>0</v>
      </c>
      <c r="I11" s="45">
        <v>0</v>
      </c>
    </row>
    <row r="12" spans="1:9" ht="23.4"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2" customHeight="1">
      <c r="A17" s="254" t="s">
        <v>219</v>
      </c>
      <c r="B17" s="255"/>
      <c r="C17" s="255"/>
      <c r="D17" s="255"/>
      <c r="E17" s="255"/>
      <c r="F17" s="256"/>
      <c r="G17" s="26">
        <v>10</v>
      </c>
      <c r="H17" s="45">
        <v>0</v>
      </c>
      <c r="I17" s="45">
        <v>0</v>
      </c>
    </row>
    <row r="18" spans="1:9" ht="28.2" customHeight="1">
      <c r="A18" s="233" t="s">
        <v>390</v>
      </c>
      <c r="B18" s="234"/>
      <c r="C18" s="234"/>
      <c r="D18" s="234"/>
      <c r="E18" s="234"/>
      <c r="F18" s="235"/>
      <c r="G18" s="25">
        <v>11</v>
      </c>
      <c r="H18" s="44">
        <f>H8+H9</f>
        <v>31801756</v>
      </c>
      <c r="I18" s="44">
        <f>I8+I9</f>
        <v>112568579</v>
      </c>
    </row>
    <row r="19" spans="1:9" ht="12.75" customHeight="1">
      <c r="A19" s="257" t="s">
        <v>220</v>
      </c>
      <c r="B19" s="258"/>
      <c r="C19" s="258"/>
      <c r="D19" s="258"/>
      <c r="E19" s="258"/>
      <c r="F19" s="259"/>
      <c r="G19" s="25">
        <v>12</v>
      </c>
      <c r="H19" s="44">
        <f>H20+H21+H22+H23</f>
        <v>-158868259</v>
      </c>
      <c r="I19" s="44">
        <f>I20+I21+I22+I23</f>
        <v>-52186909</v>
      </c>
    </row>
    <row r="20" spans="1:9" ht="12.75" customHeight="1">
      <c r="A20" s="254" t="s">
        <v>221</v>
      </c>
      <c r="B20" s="255"/>
      <c r="C20" s="255"/>
      <c r="D20" s="255"/>
      <c r="E20" s="255"/>
      <c r="F20" s="256"/>
      <c r="G20" s="26">
        <v>13</v>
      </c>
      <c r="H20" s="45">
        <v>-123677584</v>
      </c>
      <c r="I20" s="45">
        <v>91720964</v>
      </c>
    </row>
    <row r="21" spans="1:9" ht="12.75" customHeight="1">
      <c r="A21" s="254" t="s">
        <v>222</v>
      </c>
      <c r="B21" s="255"/>
      <c r="C21" s="255"/>
      <c r="D21" s="255"/>
      <c r="E21" s="255"/>
      <c r="F21" s="256"/>
      <c r="G21" s="26">
        <v>14</v>
      </c>
      <c r="H21" s="45">
        <v>15204309</v>
      </c>
      <c r="I21" s="45">
        <v>-206003232</v>
      </c>
    </row>
    <row r="22" spans="1:9" ht="12.75" customHeight="1">
      <c r="A22" s="254" t="s">
        <v>223</v>
      </c>
      <c r="B22" s="255"/>
      <c r="C22" s="255"/>
      <c r="D22" s="255"/>
      <c r="E22" s="255"/>
      <c r="F22" s="256"/>
      <c r="G22" s="26">
        <v>15</v>
      </c>
      <c r="H22" s="45">
        <v>77362573</v>
      </c>
      <c r="I22" s="45">
        <v>17274991</v>
      </c>
    </row>
    <row r="23" spans="1:9" ht="12.75" customHeight="1">
      <c r="A23" s="254" t="s">
        <v>224</v>
      </c>
      <c r="B23" s="255"/>
      <c r="C23" s="255"/>
      <c r="D23" s="255"/>
      <c r="E23" s="255"/>
      <c r="F23" s="256"/>
      <c r="G23" s="26">
        <v>16</v>
      </c>
      <c r="H23" s="45">
        <v>-127757557</v>
      </c>
      <c r="I23" s="45">
        <v>44820368</v>
      </c>
    </row>
    <row r="24" spans="1:9" ht="12.75" customHeight="1">
      <c r="A24" s="233" t="s">
        <v>225</v>
      </c>
      <c r="B24" s="234"/>
      <c r="C24" s="234"/>
      <c r="D24" s="234"/>
      <c r="E24" s="234"/>
      <c r="F24" s="235"/>
      <c r="G24" s="25">
        <v>17</v>
      </c>
      <c r="H24" s="44">
        <f>H18+H19</f>
        <v>-127066503</v>
      </c>
      <c r="I24" s="44">
        <f>I18+I19</f>
        <v>60381670</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5" customHeight="1">
      <c r="A27" s="236" t="s">
        <v>228</v>
      </c>
      <c r="B27" s="237"/>
      <c r="C27" s="237"/>
      <c r="D27" s="237"/>
      <c r="E27" s="237"/>
      <c r="F27" s="238"/>
      <c r="G27" s="27">
        <v>20</v>
      </c>
      <c r="H27" s="46">
        <f>H24+H25+H26</f>
        <v>-127066503</v>
      </c>
      <c r="I27" s="46">
        <f>I24+I25+I26</f>
        <v>60381670</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28955</v>
      </c>
      <c r="I29" s="47">
        <v>87608345</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5102187</v>
      </c>
      <c r="I31" s="48">
        <v>6777430</v>
      </c>
    </row>
    <row r="32" spans="1:9" ht="12.75" customHeight="1">
      <c r="A32" s="245" t="s">
        <v>233</v>
      </c>
      <c r="B32" s="246"/>
      <c r="C32" s="246"/>
      <c r="D32" s="246"/>
      <c r="E32" s="246"/>
      <c r="F32" s="247"/>
      <c r="G32" s="26">
        <v>24</v>
      </c>
      <c r="H32" s="48">
        <v>75390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10918196</v>
      </c>
      <c r="I34" s="48">
        <v>7058313</v>
      </c>
    </row>
    <row r="35" spans="1:9" ht="26.4" customHeight="1">
      <c r="A35" s="233" t="s">
        <v>236</v>
      </c>
      <c r="B35" s="234"/>
      <c r="C35" s="234"/>
      <c r="D35" s="234"/>
      <c r="E35" s="234"/>
      <c r="F35" s="235"/>
      <c r="G35" s="25">
        <v>27</v>
      </c>
      <c r="H35" s="49">
        <f>H29+H30+H31+H32+H33+H34</f>
        <v>16124728</v>
      </c>
      <c r="I35" s="49">
        <f>I29+I30+I31+I32+I33+I34</f>
        <v>101444088</v>
      </c>
    </row>
    <row r="36" spans="1:9" ht="22.95" customHeight="1">
      <c r="A36" s="245" t="s">
        <v>237</v>
      </c>
      <c r="B36" s="246"/>
      <c r="C36" s="246"/>
      <c r="D36" s="246"/>
      <c r="E36" s="246"/>
      <c r="F36" s="247"/>
      <c r="G36" s="26">
        <v>28</v>
      </c>
      <c r="H36" s="48">
        <v>-664324</v>
      </c>
      <c r="I36" s="48">
        <v>-23295200</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-166828</v>
      </c>
      <c r="I40" s="48">
        <v>-1847658</v>
      </c>
    </row>
    <row r="41" spans="1:9" ht="24" customHeight="1">
      <c r="A41" s="233" t="s">
        <v>242</v>
      </c>
      <c r="B41" s="234"/>
      <c r="C41" s="234"/>
      <c r="D41" s="234"/>
      <c r="E41" s="234"/>
      <c r="F41" s="235"/>
      <c r="G41" s="25">
        <v>33</v>
      </c>
      <c r="H41" s="49">
        <f>H36+H37+H38+H39+H40</f>
        <v>-831152</v>
      </c>
      <c r="I41" s="49">
        <f>I36+I37+I38+I39+I40</f>
        <v>-25142858</v>
      </c>
    </row>
    <row r="42" spans="1:9" ht="29.4" customHeight="1">
      <c r="A42" s="236" t="s">
        <v>243</v>
      </c>
      <c r="B42" s="237"/>
      <c r="C42" s="237"/>
      <c r="D42" s="237"/>
      <c r="E42" s="237"/>
      <c r="F42" s="238"/>
      <c r="G42" s="27">
        <v>34</v>
      </c>
      <c r="H42" s="50">
        <f>H35+H41</f>
        <v>15293576</v>
      </c>
      <c r="I42" s="50">
        <f>I35+I41</f>
        <v>76301230</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2"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304325331</v>
      </c>
      <c r="I46" s="48">
        <v>53539909</v>
      </c>
    </row>
    <row r="47" spans="1:9" ht="12.75" customHeight="1">
      <c r="A47" s="245" t="s">
        <v>248</v>
      </c>
      <c r="B47" s="246"/>
      <c r="C47" s="246"/>
      <c r="D47" s="246"/>
      <c r="E47" s="246"/>
      <c r="F47" s="247"/>
      <c r="G47" s="26">
        <v>38</v>
      </c>
      <c r="H47" s="48">
        <v>5500000</v>
      </c>
      <c r="I47" s="48">
        <v>1900000</v>
      </c>
    </row>
    <row r="48" spans="1:9" ht="22.2" customHeight="1">
      <c r="A48" s="233" t="s">
        <v>249</v>
      </c>
      <c r="B48" s="234"/>
      <c r="C48" s="234"/>
      <c r="D48" s="234"/>
      <c r="E48" s="234"/>
      <c r="F48" s="235"/>
      <c r="G48" s="25">
        <v>39</v>
      </c>
      <c r="H48" s="49">
        <f>H44+H45+H46+H47</f>
        <v>309825331</v>
      </c>
      <c r="I48" s="49">
        <f>I44+I45+I46+I47</f>
        <v>55439909</v>
      </c>
    </row>
    <row r="49" spans="1:9" ht="24.6" customHeight="1">
      <c r="A49" s="245" t="s">
        <v>389</v>
      </c>
      <c r="B49" s="246"/>
      <c r="C49" s="246"/>
      <c r="D49" s="246"/>
      <c r="E49" s="246"/>
      <c r="F49" s="247"/>
      <c r="G49" s="26">
        <v>40</v>
      </c>
      <c r="H49" s="48">
        <v>-217997370</v>
      </c>
      <c r="I49" s="48">
        <v>-176154169</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-410912</v>
      </c>
      <c r="I51" s="48">
        <v>-259452</v>
      </c>
    </row>
    <row r="52" spans="1:9" ht="22.95" customHeight="1">
      <c r="A52" s="245" t="s">
        <v>252</v>
      </c>
      <c r="B52" s="246"/>
      <c r="C52" s="246"/>
      <c r="D52" s="246"/>
      <c r="E52" s="246"/>
      <c r="F52" s="247"/>
      <c r="G52" s="26">
        <v>43</v>
      </c>
      <c r="H52" s="48">
        <v>-4635120</v>
      </c>
      <c r="I52" s="48">
        <v>-610935</v>
      </c>
    </row>
    <row r="53" spans="1:9" ht="12.75" customHeight="1">
      <c r="A53" s="245" t="s">
        <v>253</v>
      </c>
      <c r="B53" s="246"/>
      <c r="C53" s="246"/>
      <c r="D53" s="246"/>
      <c r="E53" s="246"/>
      <c r="F53" s="247"/>
      <c r="G53" s="26">
        <v>44</v>
      </c>
      <c r="H53" s="48">
        <v>-13500000</v>
      </c>
      <c r="I53" s="48">
        <v>-3800000</v>
      </c>
    </row>
    <row r="54" spans="1:9" ht="30.6" customHeight="1">
      <c r="A54" s="233" t="s">
        <v>254</v>
      </c>
      <c r="B54" s="234"/>
      <c r="C54" s="234"/>
      <c r="D54" s="234"/>
      <c r="E54" s="234"/>
      <c r="F54" s="235"/>
      <c r="G54" s="25">
        <v>45</v>
      </c>
      <c r="H54" s="49">
        <f>H49+H50+H51+H52+H53</f>
        <v>-236543402</v>
      </c>
      <c r="I54" s="49">
        <f>I49+I50+I51+I52+I53</f>
        <v>-180824556</v>
      </c>
    </row>
    <row r="55" spans="1:9" ht="29.4" customHeight="1">
      <c r="A55" s="248" t="s">
        <v>255</v>
      </c>
      <c r="B55" s="249"/>
      <c r="C55" s="249"/>
      <c r="D55" s="249"/>
      <c r="E55" s="249"/>
      <c r="F55" s="250"/>
      <c r="G55" s="25">
        <v>46</v>
      </c>
      <c r="H55" s="49">
        <f>H48+H54</f>
        <v>73281929</v>
      </c>
      <c r="I55" s="49">
        <f>I48+I54</f>
        <v>-125384647</v>
      </c>
    </row>
    <row r="56" spans="1:9">
      <c r="A56" s="245" t="s">
        <v>256</v>
      </c>
      <c r="B56" s="246"/>
      <c r="C56" s="246"/>
      <c r="D56" s="246"/>
      <c r="E56" s="246"/>
      <c r="F56" s="247"/>
      <c r="G56" s="26">
        <v>47</v>
      </c>
      <c r="H56" s="48">
        <v>0</v>
      </c>
      <c r="I56" s="48">
        <v>0</v>
      </c>
    </row>
    <row r="57" spans="1:9" ht="26.4" customHeight="1">
      <c r="A57" s="248" t="s">
        <v>257</v>
      </c>
      <c r="B57" s="249"/>
      <c r="C57" s="249"/>
      <c r="D57" s="249"/>
      <c r="E57" s="249"/>
      <c r="F57" s="250"/>
      <c r="G57" s="25">
        <v>48</v>
      </c>
      <c r="H57" s="49">
        <f>H27+H42+H55+H56</f>
        <v>-38490998</v>
      </c>
      <c r="I57" s="49">
        <f>I27+I42+I55+I56</f>
        <v>11298253</v>
      </c>
    </row>
    <row r="58" spans="1:9">
      <c r="A58" s="251" t="s">
        <v>258</v>
      </c>
      <c r="B58" s="252"/>
      <c r="C58" s="252"/>
      <c r="D58" s="252"/>
      <c r="E58" s="252"/>
      <c r="F58" s="253"/>
      <c r="G58" s="26">
        <v>49</v>
      </c>
      <c r="H58" s="48">
        <v>62683134</v>
      </c>
      <c r="I58" s="48">
        <v>216758</v>
      </c>
    </row>
    <row r="59" spans="1:9" ht="31.2" customHeight="1">
      <c r="A59" s="236" t="s">
        <v>259</v>
      </c>
      <c r="B59" s="237"/>
      <c r="C59" s="237"/>
      <c r="D59" s="237"/>
      <c r="E59" s="237"/>
      <c r="F59" s="238"/>
      <c r="G59" s="27">
        <v>50</v>
      </c>
      <c r="H59" s="50">
        <f>H57+H58</f>
        <v>24192136</v>
      </c>
      <c r="I59" s="50">
        <f>I57+I58</f>
        <v>11515011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7" zoomScale="110" zoomScaleNormal="100" workbookViewId="0">
      <selection activeCell="H51" sqref="H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5" t="s">
        <v>285</v>
      </c>
      <c r="B33" s="275"/>
      <c r="C33" s="275"/>
      <c r="D33" s="275"/>
      <c r="E33" s="275"/>
      <c r="F33" s="275"/>
      <c r="G33" s="31">
        <v>25</v>
      </c>
      <c r="H33" s="54">
        <f>SUM(H28:H32)</f>
        <v>0</v>
      </c>
      <c r="I33" s="54">
        <f>SUM(I28:I32)</f>
        <v>0</v>
      </c>
    </row>
    <row r="34" spans="1:9" ht="28.2"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2"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5"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5" customHeight="1">
      <c r="A46" s="275" t="s">
        <v>297</v>
      </c>
      <c r="B46" s="275"/>
      <c r="C46" s="275"/>
      <c r="D46" s="275"/>
      <c r="E46" s="275"/>
      <c r="F46" s="275"/>
      <c r="G46" s="31">
        <v>37</v>
      </c>
      <c r="H46" s="54">
        <f>H45+H44+H43+H42+H41</f>
        <v>0</v>
      </c>
      <c r="I46" s="54">
        <f>I45+I44+I43+I42+I41</f>
        <v>0</v>
      </c>
    </row>
    <row r="47" spans="1:9" ht="25.95"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5"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5"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E30" zoomScale="80" zoomScaleNormal="100" zoomScaleSheetLayoutView="80" workbookViewId="0">
      <selection activeCell="U57" sqref="U57"/>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302</v>
      </c>
      <c r="B1" s="305"/>
      <c r="C1" s="305"/>
      <c r="D1" s="305"/>
      <c r="E1" s="305"/>
      <c r="F1" s="305"/>
      <c r="G1" s="305"/>
      <c r="H1" s="305"/>
      <c r="I1" s="305"/>
      <c r="J1" s="305"/>
      <c r="K1" s="56"/>
    </row>
    <row r="2" spans="1:23" ht="15.6">
      <c r="A2" s="2"/>
      <c r="B2" s="3"/>
      <c r="C2" s="306" t="s">
        <v>303</v>
      </c>
      <c r="D2" s="306"/>
      <c r="E2" s="10">
        <v>43466</v>
      </c>
      <c r="F2" s="4" t="s">
        <v>0</v>
      </c>
      <c r="G2" s="10">
        <v>43646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106558341</v>
      </c>
      <c r="U39" s="69">
        <f t="shared" ref="U39:U56" si="12">H39+I39+J39+K39-L39+M39+N39+O39+P39+Q39+R39+S39+T39</f>
        <v>106558341</v>
      </c>
      <c r="V39" s="65">
        <v>0</v>
      </c>
      <c r="W39" s="69">
        <f t="shared" ref="W39:W56" si="13">U39+V39</f>
        <v>106558341</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106558341</v>
      </c>
      <c r="U57" s="70">
        <f t="shared" si="14"/>
        <v>636883514</v>
      </c>
      <c r="V57" s="70">
        <f t="shared" si="14"/>
        <v>0</v>
      </c>
      <c r="W57" s="70">
        <f t="shared" si="14"/>
        <v>636883514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106558341</v>
      </c>
      <c r="U60" s="69">
        <f t="shared" si="16"/>
        <v>106558341</v>
      </c>
      <c r="V60" s="69">
        <f t="shared" si="16"/>
        <v>0</v>
      </c>
      <c r="W60" s="69">
        <f t="shared" si="16"/>
        <v>106558341</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-610935</v>
      </c>
      <c r="V61" s="70">
        <f t="shared" si="17"/>
        <v>0</v>
      </c>
      <c r="W61" s="70">
        <f t="shared" si="17"/>
        <v>-610935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3.2"/>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workbookViewId="0">
      <selection activeCell="N19" sqref="N19"/>
    </sheetView>
  </sheetViews>
  <sheetFormatPr defaultColWidth="8.88671875" defaultRowHeight="13.2"/>
  <cols>
    <col min="1" max="7" width="8.88671875" style="11"/>
    <col min="8" max="9" width="16.44140625" style="35" customWidth="1"/>
    <col min="10" max="10" width="15.44140625" style="35" customWidth="1"/>
    <col min="11" max="16384" width="8.88671875" style="11"/>
  </cols>
  <sheetData>
    <row r="1" spans="1:10" ht="13.2" customHeight="1">
      <c r="A1" s="193"/>
      <c r="B1" s="194"/>
      <c r="C1" s="194"/>
      <c r="D1" s="194"/>
      <c r="E1" s="194"/>
      <c r="F1" s="194"/>
      <c r="G1" s="194"/>
      <c r="H1" s="194"/>
      <c r="I1" s="194"/>
      <c r="J1" s="11"/>
    </row>
    <row r="2" spans="1:10" ht="13.2" customHeight="1">
      <c r="A2" s="195"/>
      <c r="B2" s="196"/>
      <c r="C2" s="196"/>
      <c r="D2" s="196"/>
      <c r="E2" s="196"/>
      <c r="F2" s="196"/>
      <c r="G2" s="196"/>
      <c r="H2" s="196"/>
      <c r="I2" s="196"/>
      <c r="J2" s="11"/>
    </row>
    <row r="3" spans="1:10">
      <c r="A3" s="197"/>
      <c r="B3" s="198"/>
      <c r="C3" s="198"/>
      <c r="D3" s="198"/>
      <c r="E3" s="198"/>
      <c r="F3" s="198"/>
      <c r="G3" s="198"/>
      <c r="H3" s="198"/>
      <c r="I3" s="198"/>
      <c r="J3" s="11"/>
    </row>
    <row r="4" spans="1:10" ht="13.2" customHeight="1">
      <c r="A4" s="199"/>
      <c r="B4" s="200"/>
      <c r="C4" s="200"/>
      <c r="D4" s="200"/>
      <c r="E4" s="200"/>
      <c r="F4" s="200"/>
      <c r="G4" s="200"/>
      <c r="H4" s="200"/>
      <c r="I4" s="201"/>
      <c r="J4" s="11"/>
    </row>
    <row r="5" spans="1:10" ht="13.2" customHeight="1">
      <c r="A5" s="204"/>
      <c r="B5" s="205"/>
      <c r="C5" s="205"/>
      <c r="D5" s="205"/>
      <c r="E5" s="205"/>
      <c r="F5" s="205"/>
      <c r="G5" s="126"/>
      <c r="H5" s="14"/>
      <c r="I5" s="14"/>
      <c r="J5" s="14"/>
    </row>
    <row r="6" spans="1:10">
      <c r="A6" s="202"/>
      <c r="B6" s="203"/>
      <c r="C6" s="203"/>
      <c r="D6" s="203"/>
      <c r="E6" s="203"/>
      <c r="F6" s="203"/>
      <c r="G6" s="125"/>
      <c r="H6" s="14"/>
      <c r="I6" s="14"/>
      <c r="J6" s="14"/>
    </row>
    <row r="7" spans="1:10">
      <c r="A7" s="206"/>
      <c r="B7" s="206"/>
      <c r="C7" s="206"/>
      <c r="D7" s="206"/>
      <c r="E7" s="206"/>
      <c r="F7" s="206"/>
      <c r="G7" s="206"/>
      <c r="H7" s="206"/>
      <c r="I7" s="206"/>
      <c r="J7" s="11"/>
    </row>
    <row r="8" spans="1:10" ht="13.2" customHeight="1">
      <c r="A8" s="187"/>
      <c r="B8" s="187"/>
      <c r="C8" s="187"/>
      <c r="D8" s="187"/>
      <c r="E8" s="187"/>
      <c r="F8" s="187"/>
      <c r="G8" s="15"/>
      <c r="H8" s="33"/>
      <c r="I8" s="33"/>
      <c r="J8" s="33"/>
    </row>
    <row r="9" spans="1:10" ht="13.2" customHeight="1">
      <c r="A9" s="188"/>
      <c r="B9" s="188"/>
      <c r="C9" s="188"/>
      <c r="D9" s="188"/>
      <c r="E9" s="188"/>
      <c r="F9" s="188"/>
      <c r="G9" s="16"/>
      <c r="H9" s="34"/>
      <c r="I9" s="34"/>
      <c r="J9" s="34"/>
    </row>
    <row r="10" spans="1:10" ht="13.2" customHeight="1">
      <c r="A10" s="190"/>
      <c r="B10" s="190"/>
      <c r="C10" s="190"/>
      <c r="D10" s="190"/>
      <c r="E10" s="190"/>
      <c r="F10" s="190"/>
      <c r="G10" s="16"/>
      <c r="H10" s="34"/>
      <c r="I10" s="34"/>
      <c r="J10" s="34"/>
    </row>
    <row r="11" spans="1:10" ht="13.2" customHeight="1">
      <c r="A11" s="186"/>
      <c r="B11" s="186"/>
      <c r="C11" s="186"/>
      <c r="D11" s="186"/>
      <c r="E11" s="186"/>
      <c r="F11" s="186"/>
      <c r="G11" s="15"/>
      <c r="H11" s="33"/>
      <c r="I11" s="33"/>
      <c r="J11" s="33"/>
    </row>
    <row r="12" spans="1:10" ht="13.2" customHeight="1">
      <c r="A12" s="186"/>
      <c r="B12" s="186"/>
      <c r="C12" s="186"/>
      <c r="D12" s="186"/>
      <c r="E12" s="186"/>
      <c r="F12" s="186"/>
      <c r="G12" s="15"/>
      <c r="H12" s="33"/>
      <c r="I12" s="33"/>
      <c r="J12" s="33"/>
    </row>
    <row r="13" spans="1:10" ht="13.2" customHeight="1">
      <c r="A13" s="186"/>
      <c r="B13" s="186"/>
      <c r="C13" s="186"/>
      <c r="D13" s="186"/>
      <c r="E13" s="186"/>
      <c r="F13" s="186"/>
      <c r="G13" s="15"/>
      <c r="H13" s="33"/>
      <c r="I13" s="33"/>
      <c r="J13" s="33"/>
    </row>
    <row r="14" spans="1:10" ht="13.2" customHeight="1">
      <c r="A14" s="186"/>
      <c r="B14" s="186"/>
      <c r="C14" s="186"/>
      <c r="D14" s="186"/>
      <c r="E14" s="186"/>
      <c r="F14" s="186"/>
      <c r="G14" s="15"/>
      <c r="H14" s="33"/>
      <c r="I14" s="33"/>
      <c r="J14" s="33"/>
    </row>
    <row r="15" spans="1:10" ht="13.2" customHeight="1">
      <c r="A15" s="186"/>
      <c r="B15" s="186"/>
      <c r="C15" s="186"/>
      <c r="D15" s="186"/>
      <c r="E15" s="186"/>
      <c r="F15" s="186"/>
      <c r="G15" s="15"/>
      <c r="H15" s="33"/>
      <c r="I15" s="33"/>
      <c r="J15" s="33"/>
    </row>
    <row r="16" spans="1:10" ht="13.2" customHeight="1">
      <c r="A16" s="186"/>
      <c r="B16" s="186"/>
      <c r="C16" s="186"/>
      <c r="D16" s="186"/>
      <c r="E16" s="186"/>
      <c r="F16" s="186"/>
      <c r="G16" s="15"/>
      <c r="H16" s="33"/>
      <c r="I16" s="33"/>
      <c r="J16" s="33"/>
    </row>
    <row r="17" spans="1:10" ht="13.2" customHeight="1">
      <c r="A17" s="190"/>
      <c r="B17" s="190"/>
      <c r="C17" s="190"/>
      <c r="D17" s="190"/>
      <c r="E17" s="190"/>
      <c r="F17" s="190"/>
      <c r="G17" s="16"/>
      <c r="H17" s="34"/>
      <c r="I17" s="34"/>
      <c r="J17" s="34"/>
    </row>
    <row r="18" spans="1:10" ht="13.2" customHeight="1">
      <c r="A18" s="186"/>
      <c r="B18" s="186"/>
      <c r="C18" s="186"/>
      <c r="D18" s="186"/>
      <c r="E18" s="186"/>
      <c r="F18" s="186"/>
      <c r="G18" s="15"/>
      <c r="H18" s="33"/>
      <c r="I18" s="33"/>
      <c r="J18" s="33"/>
    </row>
    <row r="19" spans="1:10" ht="13.2" customHeight="1">
      <c r="A19" s="186"/>
      <c r="B19" s="186"/>
      <c r="C19" s="186"/>
      <c r="D19" s="186"/>
      <c r="E19" s="186"/>
      <c r="F19" s="186"/>
      <c r="G19" s="15"/>
      <c r="H19" s="33"/>
      <c r="I19" s="33"/>
      <c r="J19" s="33"/>
    </row>
    <row r="20" spans="1:10" ht="13.2" customHeight="1">
      <c r="A20" s="186"/>
      <c r="B20" s="186"/>
      <c r="C20" s="186"/>
      <c r="D20" s="186"/>
      <c r="E20" s="186"/>
      <c r="F20" s="186"/>
      <c r="G20" s="15"/>
      <c r="H20" s="33"/>
      <c r="I20" s="33"/>
      <c r="J20" s="33"/>
    </row>
    <row r="21" spans="1:10" ht="13.2" customHeight="1">
      <c r="A21" s="186"/>
      <c r="B21" s="186"/>
      <c r="C21" s="186"/>
      <c r="D21" s="186"/>
      <c r="E21" s="186"/>
      <c r="F21" s="186"/>
      <c r="G21" s="15"/>
      <c r="H21" s="33"/>
      <c r="I21" s="33"/>
      <c r="J21" s="33"/>
    </row>
    <row r="22" spans="1:10" ht="13.2" customHeight="1">
      <c r="A22" s="186"/>
      <c r="B22" s="186"/>
      <c r="C22" s="186"/>
      <c r="D22" s="186"/>
      <c r="E22" s="186"/>
      <c r="F22" s="186"/>
      <c r="G22" s="15"/>
      <c r="H22" s="33"/>
      <c r="I22" s="33"/>
      <c r="J22" s="33"/>
    </row>
    <row r="23" spans="1:10" ht="13.2" customHeight="1">
      <c r="A23" s="186"/>
      <c r="B23" s="186"/>
      <c r="C23" s="186"/>
      <c r="D23" s="186"/>
      <c r="E23" s="186"/>
      <c r="F23" s="186"/>
      <c r="G23" s="15"/>
      <c r="H23" s="33"/>
      <c r="I23" s="33"/>
      <c r="J23" s="33"/>
    </row>
    <row r="24" spans="1:10" ht="13.2" customHeight="1">
      <c r="A24" s="186"/>
      <c r="B24" s="186"/>
      <c r="C24" s="186"/>
      <c r="D24" s="186"/>
      <c r="E24" s="186"/>
      <c r="F24" s="186"/>
      <c r="G24" s="15"/>
      <c r="H24" s="33"/>
      <c r="I24" s="33"/>
      <c r="J24" s="33"/>
    </row>
    <row r="25" spans="1:10" ht="13.2" customHeight="1">
      <c r="A25" s="186"/>
      <c r="B25" s="186"/>
      <c r="C25" s="186"/>
      <c r="D25" s="186"/>
      <c r="E25" s="186"/>
      <c r="F25" s="186"/>
      <c r="G25" s="15"/>
      <c r="H25" s="33"/>
      <c r="I25" s="33"/>
      <c r="J25" s="33"/>
    </row>
    <row r="26" spans="1:10" ht="13.2" customHeight="1">
      <c r="A26" s="186"/>
      <c r="B26" s="186"/>
      <c r="C26" s="186"/>
      <c r="D26" s="186"/>
      <c r="E26" s="186"/>
      <c r="F26" s="186"/>
      <c r="G26" s="15"/>
      <c r="H26" s="33"/>
      <c r="I26" s="33"/>
      <c r="J26" s="33"/>
    </row>
    <row r="27" spans="1:10" ht="13.2" customHeight="1">
      <c r="A27" s="190"/>
      <c r="B27" s="190"/>
      <c r="C27" s="190"/>
      <c r="D27" s="190"/>
      <c r="E27" s="190"/>
      <c r="F27" s="190"/>
      <c r="G27" s="16"/>
      <c r="H27" s="34"/>
      <c r="I27" s="34"/>
      <c r="J27" s="34"/>
    </row>
    <row r="28" spans="1:10" ht="13.2" customHeight="1">
      <c r="A28" s="186"/>
      <c r="B28" s="186"/>
      <c r="C28" s="186"/>
      <c r="D28" s="186"/>
      <c r="E28" s="186"/>
      <c r="F28" s="186"/>
      <c r="G28" s="15"/>
      <c r="H28" s="33"/>
      <c r="I28" s="33"/>
      <c r="J28" s="33"/>
    </row>
    <row r="29" spans="1:10" ht="13.2" customHeight="1">
      <c r="A29" s="186"/>
      <c r="B29" s="186"/>
      <c r="C29" s="186"/>
      <c r="D29" s="186"/>
      <c r="E29" s="186"/>
      <c r="F29" s="186"/>
      <c r="G29" s="15"/>
      <c r="H29" s="33"/>
      <c r="I29" s="33"/>
      <c r="J29" s="33"/>
    </row>
    <row r="30" spans="1:10" ht="13.2" customHeight="1">
      <c r="A30" s="186"/>
      <c r="B30" s="186"/>
      <c r="C30" s="186"/>
      <c r="D30" s="186"/>
      <c r="E30" s="186"/>
      <c r="F30" s="186"/>
      <c r="G30" s="15"/>
      <c r="H30" s="33"/>
      <c r="I30" s="33"/>
      <c r="J30" s="33"/>
    </row>
    <row r="31" spans="1:10" ht="13.2" customHeight="1">
      <c r="A31" s="186"/>
      <c r="B31" s="186"/>
      <c r="C31" s="186"/>
      <c r="D31" s="186"/>
      <c r="E31" s="186"/>
      <c r="F31" s="186"/>
      <c r="G31" s="15"/>
      <c r="H31" s="33"/>
      <c r="I31" s="33"/>
      <c r="J31" s="33"/>
    </row>
    <row r="32" spans="1:10" ht="13.2" customHeight="1">
      <c r="A32" s="186"/>
      <c r="B32" s="186"/>
      <c r="C32" s="186"/>
      <c r="D32" s="186"/>
      <c r="E32" s="186"/>
      <c r="F32" s="186"/>
      <c r="G32" s="15"/>
      <c r="H32" s="33"/>
      <c r="I32" s="33"/>
      <c r="J32" s="33"/>
    </row>
    <row r="33" spans="1:10" ht="13.2" customHeight="1">
      <c r="A33" s="186"/>
      <c r="B33" s="186"/>
      <c r="C33" s="186"/>
      <c r="D33" s="186"/>
      <c r="E33" s="186"/>
      <c r="F33" s="186"/>
      <c r="G33" s="15"/>
      <c r="H33" s="33"/>
      <c r="I33" s="33"/>
      <c r="J33" s="33"/>
    </row>
    <row r="34" spans="1:10" ht="13.2" customHeight="1">
      <c r="A34" s="186"/>
      <c r="B34" s="186"/>
      <c r="C34" s="186"/>
      <c r="D34" s="186"/>
      <c r="E34" s="186"/>
      <c r="F34" s="186"/>
      <c r="G34" s="15"/>
      <c r="H34" s="33"/>
      <c r="I34" s="33"/>
      <c r="J34" s="33"/>
    </row>
    <row r="35" spans="1:10" ht="13.2" customHeight="1">
      <c r="A35" s="186"/>
      <c r="B35" s="186"/>
      <c r="C35" s="186"/>
      <c r="D35" s="186"/>
      <c r="E35" s="186"/>
      <c r="F35" s="186"/>
      <c r="G35" s="15"/>
      <c r="H35" s="33"/>
      <c r="I35" s="33"/>
      <c r="J35" s="33"/>
    </row>
    <row r="36" spans="1:10" ht="13.2" customHeight="1">
      <c r="A36" s="186"/>
      <c r="B36" s="186"/>
      <c r="C36" s="186"/>
      <c r="D36" s="186"/>
      <c r="E36" s="186"/>
      <c r="F36" s="186"/>
      <c r="G36" s="15"/>
      <c r="H36" s="33"/>
      <c r="I36" s="33"/>
      <c r="J36" s="33"/>
    </row>
    <row r="37" spans="1:10" ht="13.2" customHeight="1">
      <c r="A37" s="186"/>
      <c r="B37" s="186"/>
      <c r="C37" s="186"/>
      <c r="D37" s="186"/>
      <c r="E37" s="186"/>
      <c r="F37" s="186"/>
      <c r="G37" s="15"/>
      <c r="H37" s="33"/>
      <c r="I37" s="33"/>
      <c r="J37" s="33"/>
    </row>
    <row r="38" spans="1:10" ht="13.2" customHeight="1">
      <c r="A38" s="190"/>
      <c r="B38" s="190"/>
      <c r="C38" s="190"/>
      <c r="D38" s="190"/>
      <c r="E38" s="190"/>
      <c r="F38" s="190"/>
      <c r="G38" s="16"/>
      <c r="H38" s="34"/>
      <c r="I38" s="34"/>
      <c r="J38" s="34"/>
    </row>
    <row r="39" spans="1:10" ht="13.2" customHeight="1">
      <c r="A39" s="186"/>
      <c r="B39" s="186"/>
      <c r="C39" s="186"/>
      <c r="D39" s="186"/>
      <c r="E39" s="186"/>
      <c r="F39" s="186"/>
      <c r="G39" s="15"/>
      <c r="H39" s="33"/>
      <c r="I39" s="33"/>
      <c r="J39" s="33"/>
    </row>
    <row r="40" spans="1:10" ht="13.2" customHeight="1">
      <c r="A40" s="186"/>
      <c r="B40" s="186"/>
      <c r="C40" s="186"/>
      <c r="D40" s="186"/>
      <c r="E40" s="186"/>
      <c r="F40" s="186"/>
      <c r="G40" s="15"/>
      <c r="H40" s="33"/>
      <c r="I40" s="33"/>
      <c r="J40" s="33"/>
    </row>
    <row r="41" spans="1:10" ht="13.2" customHeight="1">
      <c r="A41" s="186"/>
      <c r="B41" s="186"/>
      <c r="C41" s="186"/>
      <c r="D41" s="186"/>
      <c r="E41" s="186"/>
      <c r="F41" s="186"/>
      <c r="G41" s="15"/>
      <c r="H41" s="33"/>
      <c r="I41" s="33"/>
      <c r="J41" s="33"/>
    </row>
    <row r="42" spans="1:10" ht="13.2" customHeight="1">
      <c r="A42" s="186"/>
      <c r="B42" s="186"/>
      <c r="C42" s="186"/>
      <c r="D42" s="186"/>
      <c r="E42" s="186"/>
      <c r="F42" s="186"/>
      <c r="G42" s="15"/>
      <c r="H42" s="33"/>
      <c r="I42" s="33"/>
      <c r="J42" s="33"/>
    </row>
    <row r="43" spans="1:10" ht="13.2" customHeight="1">
      <c r="A43" s="186"/>
      <c r="B43" s="186"/>
      <c r="C43" s="186"/>
      <c r="D43" s="186"/>
      <c r="E43" s="186"/>
      <c r="F43" s="186"/>
      <c r="G43" s="15"/>
      <c r="H43" s="33"/>
      <c r="I43" s="33"/>
      <c r="J43" s="33"/>
    </row>
    <row r="44" spans="1:10" ht="13.2" customHeight="1">
      <c r="A44" s="188"/>
      <c r="B44" s="188"/>
      <c r="C44" s="188"/>
      <c r="D44" s="188"/>
      <c r="E44" s="188"/>
      <c r="F44" s="188"/>
      <c r="G44" s="16"/>
      <c r="H44" s="34"/>
      <c r="I44" s="34"/>
      <c r="J44" s="34"/>
    </row>
    <row r="45" spans="1:10" ht="13.2" customHeight="1">
      <c r="A45" s="190"/>
      <c r="B45" s="190"/>
      <c r="C45" s="190"/>
      <c r="D45" s="190"/>
      <c r="E45" s="190"/>
      <c r="F45" s="190"/>
      <c r="G45" s="16"/>
      <c r="H45" s="34"/>
      <c r="I45" s="34"/>
      <c r="J45" s="34"/>
    </row>
    <row r="46" spans="1:10" ht="13.2" customHeight="1">
      <c r="A46" s="186"/>
      <c r="B46" s="186"/>
      <c r="C46" s="186"/>
      <c r="D46" s="186"/>
      <c r="E46" s="186"/>
      <c r="F46" s="186"/>
      <c r="G46" s="15"/>
      <c r="H46" s="33"/>
      <c r="I46" s="33"/>
      <c r="J46" s="33"/>
    </row>
    <row r="47" spans="1:10" ht="13.2" customHeight="1">
      <c r="A47" s="186"/>
      <c r="B47" s="186"/>
      <c r="C47" s="186"/>
      <c r="D47" s="186"/>
      <c r="E47" s="186"/>
      <c r="F47" s="186"/>
      <c r="G47" s="15"/>
      <c r="H47" s="33"/>
      <c r="I47" s="33"/>
      <c r="J47" s="33"/>
    </row>
    <row r="48" spans="1:10" ht="13.2" customHeight="1">
      <c r="A48" s="186"/>
      <c r="B48" s="186"/>
      <c r="C48" s="186"/>
      <c r="D48" s="186"/>
      <c r="E48" s="186"/>
      <c r="F48" s="186"/>
      <c r="G48" s="15"/>
      <c r="H48" s="33"/>
      <c r="I48" s="33"/>
      <c r="J48" s="33"/>
    </row>
    <row r="49" spans="1:10" ht="13.2" customHeight="1">
      <c r="A49" s="186"/>
      <c r="B49" s="186"/>
      <c r="C49" s="186"/>
      <c r="D49" s="186"/>
      <c r="E49" s="186"/>
      <c r="F49" s="186"/>
      <c r="G49" s="15"/>
      <c r="H49" s="33"/>
      <c r="I49" s="33"/>
      <c r="J49" s="33"/>
    </row>
    <row r="50" spans="1:10" ht="13.2" customHeight="1">
      <c r="A50" s="186"/>
      <c r="B50" s="186"/>
      <c r="C50" s="186"/>
      <c r="D50" s="186"/>
      <c r="E50" s="186"/>
      <c r="F50" s="186"/>
      <c r="G50" s="15"/>
      <c r="H50" s="33"/>
      <c r="I50" s="33"/>
      <c r="J50" s="33"/>
    </row>
    <row r="51" spans="1:10" ht="13.2" customHeight="1">
      <c r="A51" s="186"/>
      <c r="B51" s="186"/>
      <c r="C51" s="186"/>
      <c r="D51" s="186"/>
      <c r="E51" s="186"/>
      <c r="F51" s="186"/>
      <c r="G51" s="15"/>
      <c r="H51" s="33"/>
      <c r="I51" s="33"/>
      <c r="J51" s="33"/>
    </row>
    <row r="52" spans="1:10" ht="13.2" customHeight="1">
      <c r="A52" s="186"/>
      <c r="B52" s="186"/>
      <c r="C52" s="186"/>
      <c r="D52" s="186"/>
      <c r="E52" s="186"/>
      <c r="F52" s="186"/>
      <c r="G52" s="15"/>
      <c r="H52" s="33"/>
      <c r="I52" s="33"/>
      <c r="J52" s="33"/>
    </row>
    <row r="53" spans="1:10" ht="13.2" customHeight="1">
      <c r="A53" s="190"/>
      <c r="B53" s="190"/>
      <c r="C53" s="190"/>
      <c r="D53" s="190"/>
      <c r="E53" s="190"/>
      <c r="F53" s="190"/>
      <c r="G53" s="16"/>
      <c r="H53" s="34"/>
      <c r="I53" s="34"/>
      <c r="J53" s="34"/>
    </row>
    <row r="54" spans="1:10" ht="13.2" customHeight="1">
      <c r="A54" s="186"/>
      <c r="B54" s="186"/>
      <c r="C54" s="186"/>
      <c r="D54" s="186"/>
      <c r="E54" s="186"/>
      <c r="F54" s="186"/>
      <c r="G54" s="15"/>
      <c r="H54" s="33"/>
      <c r="I54" s="33"/>
      <c r="J54" s="33"/>
    </row>
    <row r="55" spans="1:10" ht="13.2" customHeight="1">
      <c r="A55" s="186"/>
      <c r="B55" s="186"/>
      <c r="C55" s="186"/>
      <c r="D55" s="186"/>
      <c r="E55" s="186"/>
      <c r="F55" s="186"/>
      <c r="G55" s="15"/>
      <c r="H55" s="33"/>
      <c r="I55" s="33"/>
      <c r="J55" s="33"/>
    </row>
    <row r="56" spans="1:10" ht="13.2" customHeight="1">
      <c r="A56" s="186"/>
      <c r="B56" s="186"/>
      <c r="C56" s="186"/>
      <c r="D56" s="186"/>
      <c r="E56" s="186"/>
      <c r="F56" s="186"/>
      <c r="G56" s="15"/>
      <c r="H56" s="33"/>
      <c r="I56" s="33"/>
      <c r="J56" s="33"/>
    </row>
    <row r="57" spans="1:10" ht="13.2" customHeight="1">
      <c r="A57" s="186"/>
      <c r="B57" s="186"/>
      <c r="C57" s="186"/>
      <c r="D57" s="186"/>
      <c r="E57" s="186"/>
      <c r="F57" s="186"/>
      <c r="G57" s="15"/>
      <c r="H57" s="33"/>
      <c r="I57" s="33"/>
      <c r="J57" s="33"/>
    </row>
    <row r="58" spans="1:10" ht="13.2" customHeight="1">
      <c r="A58" s="186"/>
      <c r="B58" s="186"/>
      <c r="C58" s="186"/>
      <c r="D58" s="186"/>
      <c r="E58" s="186"/>
      <c r="F58" s="186"/>
      <c r="G58" s="15"/>
      <c r="H58" s="33"/>
      <c r="I58" s="33"/>
      <c r="J58" s="33"/>
    </row>
    <row r="59" spans="1:10" ht="13.2" customHeight="1">
      <c r="A59" s="186"/>
      <c r="B59" s="186"/>
      <c r="C59" s="186"/>
      <c r="D59" s="186"/>
      <c r="E59" s="186"/>
      <c r="F59" s="186"/>
      <c r="G59" s="15"/>
      <c r="H59" s="33"/>
      <c r="I59" s="33"/>
      <c r="J59" s="33"/>
    </row>
    <row r="60" spans="1:10" ht="13.2" customHeight="1">
      <c r="A60" s="190"/>
      <c r="B60" s="190"/>
      <c r="C60" s="190"/>
      <c r="D60" s="190"/>
      <c r="E60" s="190"/>
      <c r="F60" s="190"/>
      <c r="G60" s="16"/>
      <c r="H60" s="34"/>
      <c r="I60" s="34"/>
      <c r="J60" s="34"/>
    </row>
    <row r="61" spans="1:10" ht="13.2" customHeight="1">
      <c r="A61" s="186"/>
      <c r="B61" s="186"/>
      <c r="C61" s="186"/>
      <c r="D61" s="186"/>
      <c r="E61" s="186"/>
      <c r="F61" s="186"/>
      <c r="G61" s="15"/>
      <c r="H61" s="33"/>
      <c r="I61" s="33"/>
      <c r="J61" s="33"/>
    </row>
    <row r="62" spans="1:10" ht="13.2" customHeight="1">
      <c r="A62" s="186"/>
      <c r="B62" s="186"/>
      <c r="C62" s="186"/>
      <c r="D62" s="186"/>
      <c r="E62" s="186"/>
      <c r="F62" s="186"/>
      <c r="G62" s="15"/>
      <c r="H62" s="33"/>
      <c r="I62" s="33"/>
      <c r="J62" s="33"/>
    </row>
    <row r="63" spans="1:10" ht="13.2" customHeight="1">
      <c r="A63" s="186"/>
      <c r="B63" s="186"/>
      <c r="C63" s="186"/>
      <c r="D63" s="186"/>
      <c r="E63" s="186"/>
      <c r="F63" s="186"/>
      <c r="G63" s="15"/>
      <c r="H63" s="33"/>
      <c r="I63" s="33"/>
      <c r="J63" s="33"/>
    </row>
    <row r="64" spans="1:10" ht="13.2" customHeight="1">
      <c r="A64" s="186"/>
      <c r="B64" s="186"/>
      <c r="C64" s="186"/>
      <c r="D64" s="186"/>
      <c r="E64" s="186"/>
      <c r="F64" s="186"/>
      <c r="G64" s="15"/>
      <c r="H64" s="33"/>
      <c r="I64" s="33"/>
      <c r="J64" s="33"/>
    </row>
    <row r="65" spans="1:10" ht="13.2" customHeight="1">
      <c r="A65" s="186"/>
      <c r="B65" s="186"/>
      <c r="C65" s="186"/>
      <c r="D65" s="186"/>
      <c r="E65" s="186"/>
      <c r="F65" s="186"/>
      <c r="G65" s="15"/>
      <c r="H65" s="33"/>
      <c r="I65" s="33"/>
      <c r="J65" s="33"/>
    </row>
    <row r="66" spans="1:10" ht="13.2" customHeight="1">
      <c r="A66" s="186"/>
      <c r="B66" s="186"/>
      <c r="C66" s="186"/>
      <c r="D66" s="186"/>
      <c r="E66" s="186"/>
      <c r="F66" s="186"/>
      <c r="G66" s="15"/>
      <c r="H66" s="33"/>
      <c r="I66" s="33"/>
      <c r="J66" s="33"/>
    </row>
    <row r="67" spans="1:10" ht="13.2" customHeight="1">
      <c r="A67" s="186"/>
      <c r="B67" s="186"/>
      <c r="C67" s="186"/>
      <c r="D67" s="186"/>
      <c r="E67" s="186"/>
      <c r="F67" s="186"/>
      <c r="G67" s="15"/>
      <c r="H67" s="33"/>
      <c r="I67" s="33"/>
      <c r="J67" s="33"/>
    </row>
    <row r="68" spans="1:10" ht="13.2" customHeight="1">
      <c r="A68" s="186"/>
      <c r="B68" s="186"/>
      <c r="C68" s="186"/>
      <c r="D68" s="186"/>
      <c r="E68" s="186"/>
      <c r="F68" s="186"/>
      <c r="G68" s="15"/>
      <c r="H68" s="33"/>
      <c r="I68" s="33"/>
      <c r="J68" s="33"/>
    </row>
    <row r="69" spans="1:10" ht="13.2" customHeight="1">
      <c r="A69" s="186"/>
      <c r="B69" s="186"/>
      <c r="C69" s="186"/>
      <c r="D69" s="186"/>
      <c r="E69" s="186"/>
      <c r="F69" s="186"/>
      <c r="G69" s="15"/>
      <c r="H69" s="33"/>
      <c r="I69" s="33"/>
      <c r="J69" s="33"/>
    </row>
    <row r="70" spans="1:10" ht="13.2" customHeight="1">
      <c r="A70" s="186"/>
      <c r="B70" s="186"/>
      <c r="C70" s="186"/>
      <c r="D70" s="186"/>
      <c r="E70" s="186"/>
      <c r="F70" s="186"/>
      <c r="G70" s="15"/>
      <c r="H70" s="33"/>
      <c r="I70" s="33"/>
      <c r="J70" s="33"/>
    </row>
    <row r="71" spans="1:10" ht="13.2" customHeight="1">
      <c r="A71" s="187"/>
      <c r="B71" s="187"/>
      <c r="C71" s="187"/>
      <c r="D71" s="187"/>
      <c r="E71" s="187"/>
      <c r="F71" s="187"/>
      <c r="G71" s="15"/>
      <c r="H71" s="33"/>
      <c r="I71" s="33"/>
      <c r="J71" s="33"/>
    </row>
    <row r="72" spans="1:10" ht="13.2" customHeight="1">
      <c r="A72" s="188"/>
      <c r="B72" s="188"/>
      <c r="C72" s="188"/>
      <c r="D72" s="188"/>
      <c r="E72" s="188"/>
      <c r="F72" s="188"/>
      <c r="G72" s="16"/>
      <c r="H72" s="34"/>
      <c r="I72" s="34"/>
      <c r="J72" s="34"/>
    </row>
    <row r="73" spans="1:10" ht="13.2" customHeight="1">
      <c r="A73" s="187"/>
      <c r="B73" s="187"/>
      <c r="C73" s="187"/>
      <c r="D73" s="187"/>
      <c r="E73" s="187"/>
      <c r="F73" s="187"/>
      <c r="G73" s="15"/>
      <c r="H73" s="33"/>
      <c r="I73" s="33"/>
      <c r="J73" s="33"/>
    </row>
    <row r="74" spans="1:10">
      <c r="A74" s="191"/>
      <c r="B74" s="192"/>
      <c r="C74" s="192"/>
      <c r="D74" s="192"/>
      <c r="E74" s="192"/>
      <c r="F74" s="192"/>
      <c r="G74" s="192"/>
      <c r="H74" s="192"/>
      <c r="I74" s="192"/>
    </row>
    <row r="75" spans="1:10" ht="13.2" customHeight="1">
      <c r="A75" s="188"/>
      <c r="B75" s="188"/>
      <c r="C75" s="188"/>
      <c r="D75" s="188"/>
      <c r="E75" s="188"/>
      <c r="F75" s="188"/>
      <c r="G75" s="16"/>
      <c r="H75" s="34"/>
      <c r="I75" s="34"/>
      <c r="J75" s="34"/>
    </row>
    <row r="76" spans="1:10" ht="13.2" customHeight="1">
      <c r="A76" s="186"/>
      <c r="B76" s="186"/>
      <c r="C76" s="186"/>
      <c r="D76" s="186"/>
      <c r="E76" s="186"/>
      <c r="F76" s="186"/>
      <c r="G76" s="15"/>
      <c r="H76" s="33"/>
      <c r="I76" s="33"/>
      <c r="J76" s="33"/>
    </row>
    <row r="77" spans="1:10" ht="13.2" customHeight="1">
      <c r="A77" s="186"/>
      <c r="B77" s="186"/>
      <c r="C77" s="186"/>
      <c r="D77" s="186"/>
      <c r="E77" s="186"/>
      <c r="F77" s="186"/>
      <c r="G77" s="15"/>
      <c r="H77" s="33"/>
      <c r="I77" s="33"/>
      <c r="J77" s="33"/>
    </row>
    <row r="78" spans="1:10" ht="13.2" customHeight="1">
      <c r="A78" s="190"/>
      <c r="B78" s="190"/>
      <c r="C78" s="190"/>
      <c r="D78" s="190"/>
      <c r="E78" s="190"/>
      <c r="F78" s="190"/>
      <c r="G78" s="16"/>
      <c r="H78" s="34"/>
      <c r="I78" s="34"/>
      <c r="J78" s="34"/>
    </row>
    <row r="79" spans="1:10" ht="13.2" customHeight="1">
      <c r="A79" s="186"/>
      <c r="B79" s="186"/>
      <c r="C79" s="186"/>
      <c r="D79" s="186"/>
      <c r="E79" s="186"/>
      <c r="F79" s="186"/>
      <c r="G79" s="15"/>
      <c r="H79" s="33"/>
      <c r="I79" s="33"/>
      <c r="J79" s="33"/>
    </row>
    <row r="80" spans="1:10" ht="13.2" customHeight="1">
      <c r="A80" s="186"/>
      <c r="B80" s="186"/>
      <c r="C80" s="186"/>
      <c r="D80" s="186"/>
      <c r="E80" s="186"/>
      <c r="F80" s="186"/>
      <c r="G80" s="15"/>
      <c r="H80" s="33"/>
      <c r="I80" s="33"/>
      <c r="J80" s="33"/>
    </row>
    <row r="81" spans="1:10" ht="13.2" customHeight="1">
      <c r="A81" s="186"/>
      <c r="B81" s="186"/>
      <c r="C81" s="186"/>
      <c r="D81" s="186"/>
      <c r="E81" s="186"/>
      <c r="F81" s="186"/>
      <c r="G81" s="15"/>
      <c r="H81" s="33"/>
      <c r="I81" s="33"/>
      <c r="J81" s="33"/>
    </row>
    <row r="82" spans="1:10" ht="13.2" customHeight="1">
      <c r="A82" s="186"/>
      <c r="B82" s="186"/>
      <c r="C82" s="186"/>
      <c r="D82" s="186"/>
      <c r="E82" s="186"/>
      <c r="F82" s="186"/>
      <c r="G82" s="15"/>
      <c r="H82" s="33"/>
      <c r="I82" s="33"/>
      <c r="J82" s="33"/>
    </row>
    <row r="83" spans="1:10" ht="13.2" customHeight="1">
      <c r="A83" s="186"/>
      <c r="B83" s="186"/>
      <c r="C83" s="186"/>
      <c r="D83" s="186"/>
      <c r="E83" s="186"/>
      <c r="F83" s="186"/>
      <c r="G83" s="15"/>
      <c r="H83" s="33"/>
      <c r="I83" s="33"/>
      <c r="J83" s="33"/>
    </row>
    <row r="84" spans="1:10" ht="13.2" customHeight="1">
      <c r="A84" s="189"/>
      <c r="B84" s="189"/>
      <c r="C84" s="189"/>
      <c r="D84" s="189"/>
      <c r="E84" s="189"/>
      <c r="F84" s="189"/>
      <c r="G84" s="119"/>
      <c r="H84" s="120"/>
      <c r="I84" s="120"/>
      <c r="J84" s="120"/>
    </row>
    <row r="85" spans="1:10" ht="13.2" customHeight="1">
      <c r="A85" s="190"/>
      <c r="B85" s="190"/>
      <c r="C85" s="190"/>
      <c r="D85" s="190"/>
      <c r="E85" s="190"/>
      <c r="F85" s="190"/>
      <c r="G85" s="16"/>
      <c r="H85" s="34"/>
      <c r="I85" s="34"/>
      <c r="J85" s="34"/>
    </row>
    <row r="86" spans="1:10" ht="13.2" customHeight="1">
      <c r="A86" s="186"/>
      <c r="B86" s="186"/>
      <c r="C86" s="186"/>
      <c r="D86" s="186"/>
      <c r="E86" s="186"/>
      <c r="F86" s="186"/>
      <c r="G86" s="15"/>
      <c r="H86" s="33"/>
      <c r="I86" s="33"/>
      <c r="J86" s="33"/>
    </row>
    <row r="87" spans="1:10" ht="13.2" customHeight="1">
      <c r="A87" s="186"/>
      <c r="B87" s="186"/>
      <c r="C87" s="186"/>
      <c r="D87" s="186"/>
      <c r="E87" s="186"/>
      <c r="F87" s="186"/>
      <c r="G87" s="15"/>
      <c r="H87" s="33"/>
      <c r="I87" s="33"/>
      <c r="J87" s="33"/>
    </row>
    <row r="88" spans="1:10" ht="13.2" customHeight="1">
      <c r="A88" s="186"/>
      <c r="B88" s="186"/>
      <c r="C88" s="186"/>
      <c r="D88" s="186"/>
      <c r="E88" s="186"/>
      <c r="F88" s="186"/>
      <c r="G88" s="15"/>
      <c r="H88" s="33"/>
      <c r="I88" s="33"/>
      <c r="J88" s="33"/>
    </row>
    <row r="89" spans="1:10" ht="13.2" customHeight="1">
      <c r="A89" s="190"/>
      <c r="B89" s="190"/>
      <c r="C89" s="190"/>
      <c r="D89" s="190"/>
      <c r="E89" s="190"/>
      <c r="F89" s="190"/>
      <c r="G89" s="16"/>
      <c r="H89" s="34"/>
      <c r="I89" s="34"/>
      <c r="J89" s="34"/>
    </row>
    <row r="90" spans="1:10" ht="13.2" customHeight="1">
      <c r="A90" s="186"/>
      <c r="B90" s="186"/>
      <c r="C90" s="186"/>
      <c r="D90" s="186"/>
      <c r="E90" s="186"/>
      <c r="F90" s="186"/>
      <c r="G90" s="15"/>
      <c r="H90" s="33"/>
      <c r="I90" s="33"/>
      <c r="J90" s="33"/>
    </row>
    <row r="91" spans="1:10" ht="13.2" customHeight="1">
      <c r="A91" s="186"/>
      <c r="B91" s="186"/>
      <c r="C91" s="186"/>
      <c r="D91" s="186"/>
      <c r="E91" s="186"/>
      <c r="F91" s="186"/>
      <c r="G91" s="15"/>
      <c r="H91" s="33"/>
      <c r="I91" s="33"/>
      <c r="J91" s="33"/>
    </row>
    <row r="92" spans="1:10" ht="13.2" customHeight="1">
      <c r="A92" s="190"/>
      <c r="B92" s="190"/>
      <c r="C92" s="190"/>
      <c r="D92" s="190"/>
      <c r="E92" s="190"/>
      <c r="F92" s="190"/>
      <c r="G92" s="16"/>
      <c r="H92" s="34"/>
      <c r="I92" s="34"/>
      <c r="J92" s="34"/>
    </row>
    <row r="93" spans="1:10" ht="13.2" customHeight="1">
      <c r="A93" s="186"/>
      <c r="B93" s="186"/>
      <c r="C93" s="186"/>
      <c r="D93" s="186"/>
      <c r="E93" s="186"/>
      <c r="F93" s="186"/>
      <c r="G93" s="15"/>
      <c r="H93" s="33"/>
      <c r="I93" s="33"/>
      <c r="J93" s="33"/>
    </row>
    <row r="94" spans="1:10" ht="13.2" customHeight="1">
      <c r="A94" s="186"/>
      <c r="B94" s="186"/>
      <c r="C94" s="186"/>
      <c r="D94" s="186"/>
      <c r="E94" s="186"/>
      <c r="F94" s="186"/>
      <c r="G94" s="15"/>
      <c r="H94" s="33"/>
      <c r="I94" s="33"/>
      <c r="J94" s="33"/>
    </row>
    <row r="95" spans="1:10" ht="13.2" customHeight="1">
      <c r="A95" s="186"/>
      <c r="B95" s="186"/>
      <c r="C95" s="186"/>
      <c r="D95" s="186"/>
      <c r="E95" s="186"/>
      <c r="F95" s="186"/>
      <c r="G95" s="15"/>
      <c r="H95" s="33"/>
      <c r="I95" s="33"/>
      <c r="J95" s="33"/>
    </row>
    <row r="96" spans="1:10" ht="13.2" customHeight="1">
      <c r="A96" s="188"/>
      <c r="B96" s="188"/>
      <c r="C96" s="188"/>
      <c r="D96" s="188"/>
      <c r="E96" s="188"/>
      <c r="F96" s="188"/>
      <c r="G96" s="16"/>
      <c r="H96" s="34"/>
      <c r="I96" s="34"/>
      <c r="J96" s="34"/>
    </row>
    <row r="97" spans="1:10" ht="13.2" customHeight="1">
      <c r="A97" s="186"/>
      <c r="B97" s="186"/>
      <c r="C97" s="186"/>
      <c r="D97" s="186"/>
      <c r="E97" s="186"/>
      <c r="F97" s="186"/>
      <c r="G97" s="15"/>
      <c r="H97" s="33"/>
      <c r="I97" s="33"/>
      <c r="J97" s="33"/>
    </row>
    <row r="98" spans="1:10" ht="13.2" customHeight="1">
      <c r="A98" s="186"/>
      <c r="B98" s="186"/>
      <c r="C98" s="186"/>
      <c r="D98" s="186"/>
      <c r="E98" s="186"/>
      <c r="F98" s="186"/>
      <c r="G98" s="15"/>
      <c r="H98" s="33"/>
      <c r="I98" s="33"/>
      <c r="J98" s="33"/>
    </row>
    <row r="99" spans="1:10" ht="13.2" customHeight="1">
      <c r="A99" s="186"/>
      <c r="B99" s="186"/>
      <c r="C99" s="186"/>
      <c r="D99" s="186"/>
      <c r="E99" s="186"/>
      <c r="F99" s="186"/>
      <c r="G99" s="15"/>
      <c r="H99" s="33"/>
      <c r="I99" s="33"/>
      <c r="J99" s="33"/>
    </row>
    <row r="100" spans="1:10" ht="13.2" customHeight="1">
      <c r="A100" s="186"/>
      <c r="B100" s="186"/>
      <c r="C100" s="186"/>
      <c r="D100" s="186"/>
      <c r="E100" s="186"/>
      <c r="F100" s="186"/>
      <c r="G100" s="15"/>
      <c r="H100" s="33"/>
      <c r="I100" s="33"/>
      <c r="J100" s="33"/>
    </row>
    <row r="101" spans="1:10" ht="13.2" customHeight="1">
      <c r="A101" s="186"/>
      <c r="B101" s="186"/>
      <c r="C101" s="186"/>
      <c r="D101" s="186"/>
      <c r="E101" s="186"/>
      <c r="F101" s="186"/>
      <c r="G101" s="15"/>
      <c r="H101" s="33"/>
      <c r="I101" s="33"/>
      <c r="J101" s="33"/>
    </row>
    <row r="102" spans="1:10" ht="13.2" customHeight="1">
      <c r="A102" s="186"/>
      <c r="B102" s="186"/>
      <c r="C102" s="186"/>
      <c r="D102" s="186"/>
      <c r="E102" s="186"/>
      <c r="F102" s="186"/>
      <c r="G102" s="15"/>
      <c r="H102" s="33"/>
      <c r="I102" s="33"/>
      <c r="J102" s="33"/>
    </row>
    <row r="103" spans="1:10" ht="13.2" customHeight="1">
      <c r="A103" s="188"/>
      <c r="B103" s="188"/>
      <c r="C103" s="188"/>
      <c r="D103" s="188"/>
      <c r="E103" s="188"/>
      <c r="F103" s="188"/>
      <c r="G103" s="16"/>
      <c r="H103" s="34"/>
      <c r="I103" s="34"/>
      <c r="J103" s="34"/>
    </row>
    <row r="104" spans="1:10" ht="13.2" customHeight="1">
      <c r="A104" s="186"/>
      <c r="B104" s="186"/>
      <c r="C104" s="186"/>
      <c r="D104" s="186"/>
      <c r="E104" s="186"/>
      <c r="F104" s="186"/>
      <c r="G104" s="15"/>
      <c r="H104" s="33"/>
      <c r="I104" s="33"/>
      <c r="J104" s="33"/>
    </row>
    <row r="105" spans="1:10" ht="13.2" customHeight="1">
      <c r="A105" s="186"/>
      <c r="B105" s="186"/>
      <c r="C105" s="186"/>
      <c r="D105" s="186"/>
      <c r="E105" s="186"/>
      <c r="F105" s="186"/>
      <c r="G105" s="15"/>
      <c r="H105" s="33"/>
      <c r="I105" s="33"/>
      <c r="J105" s="33"/>
    </row>
    <row r="106" spans="1:10" ht="13.2" customHeight="1">
      <c r="A106" s="186"/>
      <c r="B106" s="186"/>
      <c r="C106" s="186"/>
      <c r="D106" s="186"/>
      <c r="E106" s="186"/>
      <c r="F106" s="186"/>
      <c r="G106" s="15"/>
      <c r="H106" s="33"/>
      <c r="I106" s="33"/>
      <c r="J106" s="33"/>
    </row>
    <row r="107" spans="1:10" ht="13.2" customHeight="1">
      <c r="A107" s="186"/>
      <c r="B107" s="186"/>
      <c r="C107" s="186"/>
      <c r="D107" s="186"/>
      <c r="E107" s="186"/>
      <c r="F107" s="186"/>
      <c r="G107" s="15"/>
      <c r="H107" s="33"/>
      <c r="I107" s="33"/>
      <c r="J107" s="33"/>
    </row>
    <row r="108" spans="1:10" ht="13.2" customHeight="1">
      <c r="A108" s="186"/>
      <c r="B108" s="186"/>
      <c r="C108" s="186"/>
      <c r="D108" s="186"/>
      <c r="E108" s="186"/>
      <c r="F108" s="186"/>
      <c r="G108" s="15"/>
      <c r="H108" s="33"/>
      <c r="I108" s="33"/>
      <c r="J108" s="33"/>
    </row>
    <row r="109" spans="1:10" ht="13.2" customHeight="1">
      <c r="A109" s="186"/>
      <c r="B109" s="186"/>
      <c r="C109" s="186"/>
      <c r="D109" s="186"/>
      <c r="E109" s="186"/>
      <c r="F109" s="186"/>
      <c r="G109" s="15"/>
      <c r="H109" s="33"/>
      <c r="I109" s="33"/>
      <c r="J109" s="33"/>
    </row>
    <row r="110" spans="1:10" ht="13.2" customHeight="1">
      <c r="A110" s="186"/>
      <c r="B110" s="186"/>
      <c r="C110" s="186"/>
      <c r="D110" s="186"/>
      <c r="E110" s="186"/>
      <c r="F110" s="186"/>
      <c r="G110" s="15"/>
      <c r="H110" s="33"/>
      <c r="I110" s="33"/>
      <c r="J110" s="33"/>
    </row>
    <row r="111" spans="1:10" ht="13.2" customHeight="1">
      <c r="A111" s="186"/>
      <c r="B111" s="186"/>
      <c r="C111" s="186"/>
      <c r="D111" s="186"/>
      <c r="E111" s="186"/>
      <c r="F111" s="186"/>
      <c r="G111" s="15"/>
      <c r="H111" s="33"/>
      <c r="I111" s="33"/>
      <c r="J111" s="33"/>
    </row>
    <row r="112" spans="1:10" ht="13.2" customHeight="1">
      <c r="A112" s="186"/>
      <c r="B112" s="186"/>
      <c r="C112" s="186"/>
      <c r="D112" s="186"/>
      <c r="E112" s="186"/>
      <c r="F112" s="186"/>
      <c r="G112" s="15"/>
      <c r="H112" s="33"/>
      <c r="I112" s="33"/>
      <c r="J112" s="33"/>
    </row>
    <row r="113" spans="1:10" ht="13.2" customHeight="1">
      <c r="A113" s="186"/>
      <c r="B113" s="186"/>
      <c r="C113" s="186"/>
      <c r="D113" s="186"/>
      <c r="E113" s="186"/>
      <c r="F113" s="186"/>
      <c r="G113" s="15"/>
      <c r="H113" s="33"/>
      <c r="I113" s="33"/>
      <c r="J113" s="33"/>
    </row>
    <row r="114" spans="1:10" ht="13.2" customHeight="1">
      <c r="A114" s="186"/>
      <c r="B114" s="186"/>
      <c r="C114" s="186"/>
      <c r="D114" s="186"/>
      <c r="E114" s="186"/>
      <c r="F114" s="186"/>
      <c r="G114" s="15"/>
      <c r="H114" s="33"/>
      <c r="I114" s="33"/>
      <c r="J114" s="33"/>
    </row>
    <row r="115" spans="1:10" ht="13.2" customHeight="1">
      <c r="A115" s="188"/>
      <c r="B115" s="188"/>
      <c r="C115" s="188"/>
      <c r="D115" s="188"/>
      <c r="E115" s="188"/>
      <c r="F115" s="188"/>
      <c r="G115" s="16"/>
      <c r="H115" s="34"/>
      <c r="I115" s="34"/>
      <c r="J115" s="34"/>
    </row>
    <row r="116" spans="1:10" ht="13.2" customHeight="1">
      <c r="A116" s="186"/>
      <c r="B116" s="186"/>
      <c r="C116" s="186"/>
      <c r="D116" s="186"/>
      <c r="E116" s="186"/>
      <c r="F116" s="186"/>
      <c r="G116" s="15"/>
      <c r="H116" s="33"/>
      <c r="I116" s="33"/>
      <c r="J116" s="33"/>
    </row>
    <row r="117" spans="1:10" ht="13.2" customHeight="1">
      <c r="A117" s="186"/>
      <c r="B117" s="186"/>
      <c r="C117" s="186"/>
      <c r="D117" s="186"/>
      <c r="E117" s="186"/>
      <c r="F117" s="186"/>
      <c r="G117" s="15"/>
      <c r="H117" s="33"/>
      <c r="I117" s="33"/>
      <c r="J117" s="33"/>
    </row>
    <row r="118" spans="1:10" ht="13.2" customHeight="1">
      <c r="A118" s="186"/>
      <c r="B118" s="186"/>
      <c r="C118" s="186"/>
      <c r="D118" s="186"/>
      <c r="E118" s="186"/>
      <c r="F118" s="186"/>
      <c r="G118" s="15"/>
      <c r="H118" s="33"/>
      <c r="I118" s="33"/>
      <c r="J118" s="33"/>
    </row>
    <row r="119" spans="1:10" ht="13.2" customHeight="1">
      <c r="A119" s="186"/>
      <c r="B119" s="186"/>
      <c r="C119" s="186"/>
      <c r="D119" s="186"/>
      <c r="E119" s="186"/>
      <c r="F119" s="186"/>
      <c r="G119" s="15"/>
      <c r="H119" s="33"/>
      <c r="I119" s="33"/>
      <c r="J119" s="33"/>
    </row>
    <row r="120" spans="1:10" ht="13.2" customHeight="1">
      <c r="A120" s="186"/>
      <c r="B120" s="186"/>
      <c r="C120" s="186"/>
      <c r="D120" s="186"/>
      <c r="E120" s="186"/>
      <c r="F120" s="186"/>
      <c r="G120" s="15"/>
      <c r="H120" s="33"/>
      <c r="I120" s="33"/>
      <c r="J120" s="33"/>
    </row>
    <row r="121" spans="1:10" ht="13.2" customHeight="1">
      <c r="A121" s="186"/>
      <c r="B121" s="186"/>
      <c r="C121" s="186"/>
      <c r="D121" s="186"/>
      <c r="E121" s="186"/>
      <c r="F121" s="186"/>
      <c r="G121" s="15"/>
      <c r="H121" s="33"/>
      <c r="I121" s="33"/>
      <c r="J121" s="33"/>
    </row>
    <row r="122" spans="1:10" ht="13.2" customHeight="1">
      <c r="A122" s="186"/>
      <c r="B122" s="186"/>
      <c r="C122" s="186"/>
      <c r="D122" s="186"/>
      <c r="E122" s="186"/>
      <c r="F122" s="186"/>
      <c r="G122" s="15"/>
      <c r="H122" s="33"/>
      <c r="I122" s="33"/>
      <c r="J122" s="33"/>
    </row>
    <row r="123" spans="1:10" ht="13.2" customHeight="1">
      <c r="A123" s="186"/>
      <c r="B123" s="186"/>
      <c r="C123" s="186"/>
      <c r="D123" s="186"/>
      <c r="E123" s="186"/>
      <c r="F123" s="186"/>
      <c r="G123" s="15"/>
      <c r="H123" s="33"/>
      <c r="I123" s="33"/>
      <c r="J123" s="33"/>
    </row>
    <row r="124" spans="1:10" ht="13.2" customHeight="1">
      <c r="A124" s="186"/>
      <c r="B124" s="186"/>
      <c r="C124" s="186"/>
      <c r="D124" s="186"/>
      <c r="E124" s="186"/>
      <c r="F124" s="186"/>
      <c r="G124" s="15"/>
      <c r="H124" s="33"/>
      <c r="I124" s="33"/>
      <c r="J124" s="33"/>
    </row>
    <row r="125" spans="1:10" ht="13.2" customHeight="1">
      <c r="A125" s="186"/>
      <c r="B125" s="186"/>
      <c r="C125" s="186"/>
      <c r="D125" s="186"/>
      <c r="E125" s="186"/>
      <c r="F125" s="186"/>
      <c r="G125" s="15"/>
      <c r="H125" s="33"/>
      <c r="I125" s="33"/>
      <c r="J125" s="33"/>
    </row>
    <row r="126" spans="1:10" ht="13.2" customHeight="1">
      <c r="A126" s="186"/>
      <c r="B126" s="186"/>
      <c r="C126" s="186"/>
      <c r="D126" s="186"/>
      <c r="E126" s="186"/>
      <c r="F126" s="186"/>
      <c r="G126" s="15"/>
      <c r="H126" s="33"/>
      <c r="I126" s="33"/>
      <c r="J126" s="33"/>
    </row>
    <row r="127" spans="1:10" ht="13.2" customHeight="1">
      <c r="A127" s="186"/>
      <c r="B127" s="186"/>
      <c r="C127" s="186"/>
      <c r="D127" s="186"/>
      <c r="E127" s="186"/>
      <c r="F127" s="186"/>
      <c r="G127" s="15"/>
      <c r="H127" s="33"/>
      <c r="I127" s="33"/>
      <c r="J127" s="33"/>
    </row>
    <row r="128" spans="1:10" ht="13.2" customHeight="1">
      <c r="A128" s="186"/>
      <c r="B128" s="186"/>
      <c r="C128" s="186"/>
      <c r="D128" s="186"/>
      <c r="E128" s="186"/>
      <c r="F128" s="186"/>
      <c r="G128" s="15"/>
      <c r="H128" s="33"/>
      <c r="I128" s="33"/>
      <c r="J128" s="33"/>
    </row>
    <row r="129" spans="1:10" ht="13.2" customHeight="1">
      <c r="A129" s="186"/>
      <c r="B129" s="186"/>
      <c r="C129" s="186"/>
      <c r="D129" s="186"/>
      <c r="E129" s="186"/>
      <c r="F129" s="186"/>
      <c r="G129" s="15"/>
      <c r="H129" s="33"/>
      <c r="I129" s="33"/>
      <c r="J129" s="33"/>
    </row>
    <row r="130" spans="1:10" ht="13.2" customHeight="1">
      <c r="A130" s="187"/>
      <c r="B130" s="187"/>
      <c r="C130" s="187"/>
      <c r="D130" s="187"/>
      <c r="E130" s="187"/>
      <c r="F130" s="187"/>
      <c r="G130" s="15"/>
      <c r="H130" s="33"/>
      <c r="I130" s="33"/>
      <c r="J130" s="33"/>
    </row>
    <row r="131" spans="1:10" ht="13.2" customHeight="1">
      <c r="A131" s="188"/>
      <c r="B131" s="188"/>
      <c r="C131" s="188"/>
      <c r="D131" s="188"/>
      <c r="E131" s="188"/>
      <c r="F131" s="188"/>
      <c r="G131" s="16"/>
      <c r="H131" s="34"/>
      <c r="I131" s="34"/>
      <c r="J131" s="34"/>
    </row>
    <row r="132" spans="1:10" ht="13.2" customHeight="1">
      <c r="A132" s="187"/>
      <c r="B132" s="187"/>
      <c r="C132" s="187"/>
      <c r="D132" s="187"/>
      <c r="E132" s="187"/>
      <c r="F132" s="187"/>
      <c r="G132" s="15"/>
      <c r="H132" s="33"/>
      <c r="I132" s="33"/>
      <c r="J132" s="33"/>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s>
  <pageMargins left="0.7" right="0.7" top="0.75" bottom="0.75" header="0.3" footer="0.3"/>
  <pageSetup paperSize="9" scale="8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22baa3bd-a2fa-4ea9-9ebb-3a9c6a55952b"/>
    <ds:schemaRef ds:uri="d8745bc5-821e-4205-946a-621c2da728c8"/>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2019-07-29T13:32:36Z</cp:lastPrinted>
  <dcterms:created xsi:type="dcterms:W3CDTF">2008-10-17T11:51:54Z</dcterms:created>
  <dcterms:modified xsi:type="dcterms:W3CDTF">2019-07-30T09:08:21Z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