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490" windowHeight="7755" tabRatio="844" activeTab="2"/>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45621"/>
</workbook>
</file>

<file path=xl/calcChain.xml><?xml version="1.0" encoding="utf-8"?>
<calcChain xmlns="http://schemas.openxmlformats.org/spreadsheetml/2006/main">
  <c r="J69" i="16" l="1"/>
  <c r="J14" i="19"/>
  <c r="K41" i="16" l="1"/>
  <c r="J19" i="18" l="1"/>
  <c r="J21" i="18" s="1"/>
  <c r="J11" i="18"/>
  <c r="J12" i="18" s="1"/>
  <c r="J20" i="18" s="1"/>
  <c r="K57" i="26" l="1"/>
  <c r="K66" i="26" s="1"/>
  <c r="J57" i="26"/>
  <c r="J66" i="26" s="1"/>
  <c r="K33" i="26"/>
  <c r="J33" i="26"/>
  <c r="K27" i="26"/>
  <c r="J27" i="26"/>
  <c r="K22" i="26"/>
  <c r="J22" i="26"/>
  <c r="K16" i="26"/>
  <c r="J16" i="26"/>
  <c r="K12" i="26"/>
  <c r="K10" i="26" s="1"/>
  <c r="K43" i="26" s="1"/>
  <c r="K46" i="26" s="1"/>
  <c r="J12" i="26"/>
  <c r="J10" i="26" s="1"/>
  <c r="J43" i="26" s="1"/>
  <c r="J46" i="26" s="1"/>
  <c r="K7" i="26"/>
  <c r="K42" i="26" s="1"/>
  <c r="J7" i="26"/>
  <c r="J42" i="26" s="1"/>
  <c r="K79" i="16"/>
  <c r="J100" i="16"/>
  <c r="J90" i="16"/>
  <c r="J86" i="16"/>
  <c r="J82" i="16"/>
  <c r="J79" i="16"/>
  <c r="J114" i="16" s="1"/>
  <c r="J49" i="16"/>
  <c r="J41" i="16"/>
  <c r="J40" i="16"/>
  <c r="J35" i="16"/>
  <c r="J26" i="16"/>
  <c r="J16" i="16"/>
  <c r="J9" i="16"/>
  <c r="J8" i="16" s="1"/>
  <c r="J66" i="16" s="1"/>
  <c r="J45" i="26" l="1"/>
  <c r="K45" i="26"/>
  <c r="J44" i="26"/>
  <c r="J48" i="26" s="1"/>
  <c r="K44" i="26"/>
  <c r="K48" i="26" s="1"/>
  <c r="K19" i="18"/>
  <c r="M16" i="26"/>
  <c r="L33" i="26"/>
  <c r="M33" i="26"/>
  <c r="J45" i="18"/>
  <c r="J39" i="18"/>
  <c r="J32" i="18"/>
  <c r="J28" i="18"/>
  <c r="L27" i="26"/>
  <c r="M27" i="26"/>
  <c r="J56" i="26" l="1"/>
  <c r="J67" i="26" s="1"/>
  <c r="J50" i="26"/>
  <c r="J49" i="26"/>
  <c r="K56" i="26"/>
  <c r="K67" i="26" s="1"/>
  <c r="K50" i="26"/>
  <c r="K49" i="26"/>
  <c r="J33" i="18"/>
  <c r="J48" i="18" s="1"/>
  <c r="J51" i="18" s="1"/>
  <c r="J34" i="18"/>
  <c r="J46" i="18"/>
  <c r="J47" i="18"/>
  <c r="K35" i="16"/>
  <c r="J49" i="18" l="1"/>
  <c r="J52" i="18" s="1"/>
  <c r="J53" i="18" s="1"/>
  <c r="K16" i="16" l="1"/>
  <c r="K52" i="32" l="1"/>
  <c r="J52" i="32"/>
  <c r="K44" i="32"/>
  <c r="J44" i="32"/>
  <c r="K38" i="32"/>
  <c r="J38" i="32"/>
  <c r="K31" i="32"/>
  <c r="J31" i="32"/>
  <c r="K27" i="32"/>
  <c r="J27" i="32"/>
  <c r="K18" i="32"/>
  <c r="J18" i="32"/>
  <c r="K13" i="32"/>
  <c r="J13" i="32"/>
  <c r="K33" i="32" l="1"/>
  <c r="J33" i="32"/>
  <c r="J46" i="32"/>
  <c r="K46" i="32"/>
  <c r="J20" i="32"/>
  <c r="K20" i="32"/>
  <c r="J19" i="32"/>
  <c r="J32" i="32"/>
  <c r="J45" i="32"/>
  <c r="K19" i="32"/>
  <c r="K32" i="32"/>
  <c r="K45" i="32"/>
  <c r="M57" i="26"/>
  <c r="M66" i="26" s="1"/>
  <c r="J47" i="32" l="1"/>
  <c r="K48" i="32"/>
  <c r="J48" i="32"/>
  <c r="K47" i="32"/>
  <c r="M7" i="26"/>
  <c r="M12" i="26"/>
  <c r="M22" i="26"/>
  <c r="M10" i="26" l="1"/>
  <c r="M43" i="26" s="1"/>
  <c r="M42" i="26"/>
  <c r="L57" i="26"/>
  <c r="L66" i="26" s="1"/>
  <c r="L22" i="26"/>
  <c r="M45" i="26" l="1"/>
  <c r="M44" i="26"/>
  <c r="M48" i="26" s="1"/>
  <c r="M46" i="26"/>
  <c r="L16" i="26"/>
  <c r="L12" i="26"/>
  <c r="L7" i="26"/>
  <c r="L42" i="26" s="1"/>
  <c r="M49" i="26" l="1"/>
  <c r="M56" i="26"/>
  <c r="M67" i="26" s="1"/>
  <c r="M50" i="26"/>
  <c r="L10" i="26"/>
  <c r="L43" i="26" s="1"/>
  <c r="L46" i="26" l="1"/>
  <c r="L45" i="26"/>
  <c r="L44" i="26"/>
  <c r="L48" i="26" s="1"/>
  <c r="L56" i="26" s="1"/>
  <c r="L67" i="26" s="1"/>
  <c r="L50" i="26" l="1"/>
  <c r="L49" i="26"/>
  <c r="K9" i="16" l="1"/>
  <c r="K21" i="19"/>
  <c r="J21" i="19"/>
  <c r="K14" i="19"/>
  <c r="K28" i="18"/>
  <c r="K100" i="16"/>
  <c r="K90" i="16"/>
  <c r="K86" i="16"/>
  <c r="K82" i="16"/>
  <c r="K49" i="16"/>
  <c r="K32" i="18"/>
  <c r="K12" i="18"/>
  <c r="K69" i="16" l="1"/>
  <c r="K114" i="16" s="1"/>
  <c r="K26" i="16"/>
  <c r="K8" i="16" s="1"/>
  <c r="K40" i="16"/>
  <c r="K66" i="16" s="1"/>
  <c r="K45" i="18"/>
  <c r="K33" i="18"/>
  <c r="K39" i="18"/>
  <c r="K34" i="18"/>
  <c r="K47" i="18" l="1"/>
  <c r="K46" i="18"/>
  <c r="K20" i="18" l="1"/>
  <c r="K21" i="18"/>
  <c r="K48" i="18" l="1"/>
  <c r="K53" i="18"/>
</calcChain>
</file>

<file path=xl/sharedStrings.xml><?xml version="1.0" encoding="utf-8"?>
<sst xmlns="http://schemas.openxmlformats.org/spreadsheetml/2006/main" count="398" uniqueCount="346">
  <si>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</si>
  <si>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</si>
  <si>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</si>
  <si>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</si>
  <si>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</si>
  <si>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</si>
  <si>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</si>
  <si>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</si>
  <si>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</si>
  <si>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</si>
  <si>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</si>
  <si>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</si>
  <si>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</si>
  <si>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</si>
  <si>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</si>
  <si>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</si>
  <si>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</si>
  <si>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</si>
  <si>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</si>
  <si>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</si>
  <si>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</si>
  <si>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</si>
  <si>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</si>
  <si>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</si>
  <si>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</si>
  <si>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</si>
  <si>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</si>
  <si>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</si>
  <si>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</si>
  <si>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</si>
  <si>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</si>
  <si>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</si>
  <si>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</si>
  <si>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</si>
  <si>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</si>
  <si>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</si>
  <si>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</si>
  <si>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</si>
  <si>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</si>
  <si>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</si>
  <si>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</si>
  <si>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</si>
  <si>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</si>
  <si>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</si>
  <si>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</si>
  <si>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</si>
  <si>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</si>
  <si>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</si>
  <si>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</si>
  <si>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</si>
  <si>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</si>
  <si>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</si>
  <si>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</si>
  <si>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</si>
  <si>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</si>
  <si>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</si>
  <si>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</si>
  <si>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</si>
  <si>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</si>
  <si>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</si>
  <si>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</si>
  <si>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</si>
  <si>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</si>
  <si>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</si>
  <si>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</si>
  <si>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</si>
  <si>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</si>
  <si>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</si>
  <si>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</si>
  <si>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</si>
  <si>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</si>
  <si>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</si>
  <si>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</si>
  <si>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</si>
  <si>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</si>
  <si>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</si>
  <si>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</si>
  <si>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</si>
  <si>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</si>
  <si>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</si>
  <si>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</si>
  <si>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</si>
  <si>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</si>
  <si>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</si>
  <si>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</si>
  <si>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</si>
  <si>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</si>
  <si>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</si>
  <si>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</si>
  <si>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</si>
  <si>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</si>
  <si>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</si>
  <si>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</si>
  <si>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</si>
  <si>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</si>
  <si>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</si>
  <si>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</si>
  <si>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</si>
  <si>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</si>
  <si>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</si>
  <si>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</si>
  <si>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</si>
  <si>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</si>
  <si>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</si>
  <si>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</si>
  <si>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</si>
  <si>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</si>
  <si>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</si>
  <si>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</si>
  <si>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</si>
  <si>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</si>
  <si>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</si>
  <si>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</si>
  <si>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</si>
  <si>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</si>
  <si>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</si>
  <si>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</si>
  <si>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</si>
  <si>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</si>
  <si>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</si>
  <si>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</si>
  <si>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</si>
  <si>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</si>
  <si>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</si>
  <si>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</si>
  <si>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</si>
  <si>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</si>
  <si>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</si>
  <si>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</si>
  <si>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</si>
  <si>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</si>
  <si>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</si>
  <si>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</si>
  <si>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</si>
  <si>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</si>
  <si>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</si>
  <si>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</si>
  <si>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</si>
  <si>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</si>
  <si>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</si>
  <si>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</si>
  <si>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</si>
  <si>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</si>
  <si>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</si>
  <si>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</si>
  <si>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</si>
  <si>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</si>
  <si>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</si>
  <si>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</si>
  <si>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</si>
  <si>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</si>
  <si>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</si>
  <si>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</si>
  <si>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</si>
  <si>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</si>
  <si>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</si>
  <si>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</si>
  <si>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</si>
  <si>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</si>
  <si>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</si>
  <si>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</si>
  <si>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</si>
  <si>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</si>
  <si>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</si>
  <si>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</si>
  <si>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</si>
  <si>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</si>
  <si>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</si>
  <si>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</si>
  <si>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</si>
  <si>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</si>
  <si>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</si>
  <si>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</si>
  <si>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</si>
  <si>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</si>
  <si>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</si>
  <si>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</si>
  <si>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</si>
  <si>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</si>
  <si>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</si>
  <si>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</si>
  <si>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</si>
  <si>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</si>
  <si>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</si>
  <si>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</si>
  <si>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</si>
  <si>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</si>
  <si>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</si>
  <si>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</si>
  <si>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</si>
  <si>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</si>
  <si>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</si>
  <si>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</si>
  <si>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</si>
  <si>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</si>
  <si>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</si>
  <si>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</si>
  <si>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</si>
  <si>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</si>
  <si>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</si>
  <si>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</si>
  <si>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</si>
  <si>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</si>
  <si>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</si>
  <si>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</si>
  <si>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</si>
  <si>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</si>
  <si>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</si>
  <si>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</si>
  <si>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</si>
  <si>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</si>
  <si>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</si>
  <si>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</si>
  <si>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</si>
  <si>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</si>
  <si>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</si>
  <si>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</si>
  <si>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</si>
  <si>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</si>
  <si>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</si>
  <si>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</si>
  <si>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</si>
  <si>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</si>
  <si>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</si>
  <si>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</si>
  <si>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</si>
  <si>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</si>
  <si>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</si>
  <si>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</si>
  <si>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</si>
  <si>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</si>
  <si>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</si>
  <si>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</si>
  <si>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</si>
  <si>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</si>
  <si>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</si>
  <si>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</si>
  <si>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</si>
  <si>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</si>
  <si>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</si>
  <si>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</si>
  <si>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</si>
  <si>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</si>
  <si>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</si>
  <si>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</si>
  <si>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</si>
  <si>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</si>
  <si>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</si>
  <si>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</si>
  <si>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</si>
  <si>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</si>
  <si>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</si>
  <si>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</si>
  <si>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</si>
  <si>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</si>
  <si>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</si>
  <si>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</si>
  <si>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</si>
  <si>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</si>
  <si>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</si>
  <si>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</si>
  <si>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</si>
  <si>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</si>
  <si>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</si>
  <si>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</si>
  <si>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01/3641-405</t>
  </si>
  <si>
    <t>Telefaks:</t>
  </si>
  <si>
    <t>01/6161-530</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</si>
  <si>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</si>
  <si>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</si>
  <si>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</si>
  <si>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</si>
  <si>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</si>
  <si>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</si>
  <si>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</si>
  <si>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</si>
  <si>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</si>
  <si>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</si>
  <si>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</si>
  <si>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</si>
  <si>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</si>
  <si>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</si>
  <si>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</si>
  <si>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</si>
  <si>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</si>
  <si>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</si>
  <si>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</si>
  <si>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</si>
  <si>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</si>
  <si>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</si>
  <si>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</si>
  <si>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</si>
  <si>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</si>
  <si>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</si>
  <si>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</si>
  <si>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</si>
  <si>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</si>
  <si>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</si>
  <si>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</si>
  <si>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</si>
  <si>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</si>
  <si>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</si>
  <si>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</si>
  <si>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</si>
  <si>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</si>
  <si>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</si>
  <si>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</si>
  <si>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</si>
  <si>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</si>
  <si>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</si>
  <si>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</si>
  <si>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</si>
  <si>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</si>
  <si>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</si>
  <si>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</si>
  <si>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</si>
  <si>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</si>
  <si>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</si>
  <si>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</si>
  <si>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</si>
  <si>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</si>
  <si>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</si>
  <si>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</si>
  <si>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</si>
  <si>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</si>
  <si>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</si>
  <si>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</si>
  <si>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</si>
  <si>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</si>
  <si>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</si>
  <si>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</si>
  <si>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</si>
  <si>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</si>
  <si>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</si>
  <si>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</si>
  <si>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</si>
  <si>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racunovodstvo@vjesnik.hr</t>
  </si>
  <si>
    <t>darko.mitrovic@vjesnik.hr</t>
  </si>
  <si>
    <t>Ilija Nedić</t>
  </si>
  <si>
    <t>Prethodno  razdoblje</t>
  </si>
  <si>
    <t>Darko Mitrović</t>
  </si>
  <si>
    <t>30.9.2018.</t>
  </si>
  <si>
    <r>
      <t xml:space="preserve">stanje na dan </t>
    </r>
    <r>
      <rPr>
        <b/>
        <u/>
        <sz val="10"/>
        <rFont val="Arial"/>
        <family val="2"/>
        <charset val="238"/>
      </rPr>
      <t>30.09.2018.</t>
    </r>
  </si>
  <si>
    <t>u razdoblju 01.01.2018. do 30.09.2018.</t>
  </si>
  <si>
    <t>01.01.2018.</t>
  </si>
  <si>
    <t>30.09.2018.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</si>
</sst>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2"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style="hair">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4" fillId="0" borderId="0">
      <alignment vertical="top"/>
    </xf>
    <xf numFmtId="0" fontId="25" fillId="0" borderId="0"/>
    <xf numFmtId="0" fontId="24" fillId="0" borderId="0">
      <alignment vertical="top"/>
    </xf>
    <xf numFmtId="0" fontId="29" fillId="0" borderId="0" applyNumberFormat="0" applyFill="0" applyBorder="0" applyAlignment="0" applyProtection="0">
      <alignment vertical="top"/>
      <protection locked="0"/>
    </xf>
  </cellStyleXfs>
  <cellXfs count="332">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4" fontId="8" fillId="0" borderId="0" xfId="1" applyNumberFormat="1" applyFill="1" applyBorder="1"/>
    <xf numFmtId="0" fontId="8" fillId="0" borderId="0" xfId="1" applyFill="1" applyBorder="1"/>
    <xf numFmtId="3" fontId="8" fillId="0" borderId="0" xfId="1" applyNumberFormat="1" applyFill="1" applyBorder="1"/>
    <xf numFmtId="3" fontId="0" fillId="0" borderId="0" xfId="0" applyNumberForma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8" fillId="0" borderId="4" xfId="1" applyFill="1" applyBorder="1"/>
    <xf numFmtId="0" fontId="8" fillId="0" borderId="11" xfId="1" applyFill="1" applyBorder="1"/>
    <xf numFmtId="0" fontId="24" fillId="0" borderId="0" xfId="8">
      <alignment vertical="top"/>
    </xf>
    <xf numFmtId="0" fontId="25" fillId="0" borderId="0" xfId="9"/>
    <xf numFmtId="0" fontId="24" fillId="0" borderId="0" xfId="8" applyAlignment="1"/>
    <xf numFmtId="0" fontId="23"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4" fillId="0" borderId="35" xfId="8" applyBorder="1" applyAlignment="1"/>
    <xf numFmtId="0" fontId="24" fillId="0" borderId="0" xfId="8" applyBorder="1" applyAlignment="1"/>
    <xf numFmtId="0" fontId="26"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6" fillId="0" borderId="35" xfId="8" applyFont="1" applyFill="1" applyBorder="1" applyAlignment="1" applyProtection="1">
      <alignment vertical="center"/>
      <protection hidden="1"/>
    </xf>
    <xf numFmtId="0" fontId="26"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0" fillId="0" borderId="0" xfId="10" applyFont="1" applyFill="1" applyBorder="1" applyAlignment="1" applyProtection="1">
      <alignment horizontal="left" vertical="center"/>
      <protection hidden="1"/>
    </xf>
    <xf numFmtId="0" fontId="30" fillId="0" borderId="0" xfId="10" applyNumberFormat="1" applyFont="1" applyFill="1" applyBorder="1" applyAlignment="1" applyProtection="1">
      <alignment horizontal="right" vertical="center" shrinkToFit="1"/>
      <protection locked="0" hidden="1"/>
    </xf>
    <xf numFmtId="0" fontId="30" fillId="0" borderId="0" xfId="10" applyFont="1" applyBorder="1" applyAlignment="1" applyProtection="1">
      <alignment horizontal="right"/>
      <protection hidden="1"/>
    </xf>
    <xf numFmtId="0" fontId="30"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5"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12" xfId="1" applyNumberFormat="1" applyFont="1" applyFill="1" applyBorder="1" applyAlignment="1" applyProtection="1">
      <alignment vertical="center"/>
      <protection hidden="1"/>
    </xf>
    <xf numFmtId="3" fontId="7" fillId="0" borderId="37" xfId="2" applyNumberFormat="1" applyFont="1" applyFill="1" applyBorder="1" applyAlignment="1">
      <alignment vertical="center"/>
    </xf>
    <xf numFmtId="4" fontId="7" fillId="0" borderId="17" xfId="1" applyNumberFormat="1" applyFont="1" applyFill="1" applyBorder="1" applyAlignment="1" applyProtection="1">
      <alignment vertical="center"/>
      <protection locked="0"/>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0" fontId="7" fillId="0" borderId="17" xfId="1" applyFont="1" applyFill="1" applyBorder="1" applyAlignment="1" applyProtection="1">
      <alignment vertical="center"/>
      <protection locked="0"/>
    </xf>
    <xf numFmtId="4" fontId="7" fillId="0" borderId="13" xfId="1" applyNumberFormat="1" applyFont="1" applyFill="1" applyBorder="1" applyAlignment="1" applyProtection="1">
      <alignment vertical="center"/>
      <protection locked="0"/>
    </xf>
    <xf numFmtId="0" fontId="1" fillId="0" borderId="10" xfId="1" applyFont="1" applyFill="1" applyBorder="1" applyAlignment="1">
      <alignment vertical="center"/>
    </xf>
    <xf numFmtId="0" fontId="5" fillId="0" borderId="6"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3" fontId="12" fillId="0" borderId="6" xfId="10" applyNumberFormat="1" applyFont="1" applyFill="1" applyBorder="1" applyAlignment="1" applyProtection="1">
      <alignment horizontal="right" vertical="center"/>
      <protection locked="0" hidden="1"/>
    </xf>
    <xf numFmtId="0" fontId="9" fillId="0" borderId="32" xfId="10" applyFont="1" applyBorder="1" applyAlignment="1" applyProtection="1">
      <alignment horizontal="right" vertical="center" wrapText="1"/>
      <protection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1" fillId="0" borderId="32" xfId="10" applyFont="1" applyBorder="1" applyAlignment="1" applyProtection="1">
      <alignment horizontal="center" vertical="center" wrapText="1"/>
      <protection hidden="1"/>
    </xf>
    <xf numFmtId="0" fontId="31" fillId="0" borderId="0" xfId="10" applyFont="1" applyBorder="1" applyAlignment="1" applyProtection="1">
      <alignment horizontal="center" vertical="center" wrapText="1"/>
      <protection hidden="1"/>
    </xf>
    <xf numFmtId="0" fontId="31" fillId="0" borderId="35" xfId="10" applyFont="1" applyBorder="1" applyAlignment="1" applyProtection="1">
      <alignment horizontal="center" vertical="center" wrapText="1"/>
      <protection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alignment horizontal="left" vertical="center"/>
    </xf>
    <xf numFmtId="0" fontId="9" fillId="0" borderId="8" xfId="10" applyFont="1" applyFill="1" applyBorder="1" applyAlignment="1">
      <alignment horizontal="left" vertical="center"/>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29"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12" fillId="0" borderId="7" xfId="10" applyFont="1" applyFill="1" applyBorder="1" applyAlignment="1" applyProtection="1">
      <alignment horizontal="right" vertical="center"/>
      <protection locked="0" hidden="1"/>
    </xf>
    <xf numFmtId="0" fontId="9" fillId="0" borderId="2" xfId="10" applyFont="1" applyFill="1" applyBorder="1" applyAlignment="1"/>
    <xf numFmtId="0" fontId="9" fillId="0" borderId="8" xfId="10" applyFont="1" applyFill="1" applyBorder="1" applyAlignment="1"/>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9" fillId="0" borderId="35" xfId="10" applyFont="1" applyBorder="1" applyAlignment="1" applyProtection="1">
      <alignment horizontal="right" wrapText="1"/>
      <protection hidden="1"/>
    </xf>
    <xf numFmtId="49" fontId="12" fillId="0" borderId="7" xfId="10" applyNumberFormat="1" applyFon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49" fontId="29" fillId="0" borderId="7" xfId="11" applyNumberFormat="1" applyFill="1" applyBorder="1" applyAlignment="1" applyProtection="1">
      <alignment horizontal="left" vertical="center"/>
      <protection locked="0" hidden="1"/>
    </xf>
    <xf numFmtId="0" fontId="28" fillId="0" borderId="0" xfId="8" applyFont="1" applyBorder="1" applyAlignment="1" applyProtection="1">
      <alignment horizontal="left"/>
      <protection hidden="1"/>
    </xf>
    <xf numFmtId="0" fontId="27" fillId="0" borderId="0" xfId="8" applyFont="1" applyBorder="1" applyAlignment="1"/>
    <xf numFmtId="0" fontId="26" fillId="0" borderId="0" xfId="8" applyFont="1" applyBorder="1" applyAlignment="1" applyProtection="1">
      <alignment horizontal="left"/>
      <protection hidden="1"/>
    </xf>
    <xf numFmtId="0" fontId="24" fillId="0" borderId="0" xfId="8" applyBorder="1" applyAlignment="1"/>
    <xf numFmtId="0" fontId="24"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3" fillId="0" borderId="0" xfId="8" applyFont="1" applyAlignment="1"/>
    <xf numFmtId="0" fontId="6" fillId="0" borderId="0" xfId="8" applyFont="1" applyBorder="1" applyAlignment="1">
      <alignment horizontal="justify" vertical="top" wrapText="1"/>
    </xf>
    <xf numFmtId="0" fontId="24" fillId="0" borderId="0" xfId="8" applyAlignment="1"/>
  </cellXfs>
  <cellStyles count="12">
    <cellStyle name="Hyperlink" xfId="11" builtinId="8"/>
    <cellStyle name="Normal" xfId="0" builtinId="0"/>
    <cellStyle name="Normal 2" xfId="1"/>
    <cellStyle name="Normal 3" xfId="2"/>
    <cellStyle name="Normal 3 2" xfId="6"/>
    <cellStyle name="Normal 4" xfId="5"/>
    <cellStyle name="Normal 4 2" xfId="7"/>
    <cellStyle name="Normal 5" xfId="9"/>
    <cellStyle name="Normal_TFI-POD" xfId="1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rko.mitrovic@vjesnik.hr" TargetMode="External"/><Relationship Id="rId2" Type="http://schemas.openxmlformats.org/officeDocument/2006/relationships/hyperlink" Target="http://www.tiskara.vjesnik.hr/" TargetMode="External"/><Relationship Id="rId1" Type="http://schemas.openxmlformats.org/officeDocument/2006/relationships/hyperlink" Target="mailto:racunovodstvo@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zoomScaleNormal="100" zoomScaleSheetLayoutView="110" workbookViewId="0">
      <selection activeCell="A17" sqref="A17"/>
    </sheetView>
  </sheetViews>
  <sheetFormatPr defaultColWidth="9.140625" defaultRowHeight="12.75" x14ac:dyDescent="0.2"/>
  <cols>
    <col min="1" max="1" width="9.140625" style="56"/>
    <col min="2" max="2" width="13" style="56" customWidth="1"/>
    <col min="3" max="6" width="9.140625" style="56"/>
    <col min="7" max="7" width="15.140625" style="56" customWidth="1"/>
    <col min="8" max="8" width="19.28515625" style="56" customWidth="1"/>
    <col min="9" max="9" width="14.42578125" style="56" customWidth="1"/>
    <col min="10" max="16384" width="9.140625" style="56"/>
  </cols>
  <sheetData>
    <row r="1" spans="1:12" ht="15.75" x14ac:dyDescent="0.25">
      <c r="A1" s="195" t="s">
        <v>299</v>
      </c>
      <c r="B1" s="196"/>
      <c r="C1" s="196"/>
      <c r="D1" s="129"/>
      <c r="E1" s="129"/>
      <c r="F1" s="129"/>
      <c r="G1" s="129"/>
      <c r="H1" s="129"/>
      <c r="I1" s="128"/>
      <c r="J1" s="57"/>
      <c r="K1" s="57"/>
      <c r="L1" s="57"/>
    </row>
    <row r="2" spans="1:12" x14ac:dyDescent="0.2">
      <c r="A2" s="163" t="s">
        <v>298</v>
      </c>
      <c r="B2" s="164"/>
      <c r="C2" s="164"/>
      <c r="D2" s="165"/>
      <c r="E2" s="127">
        <v>43101</v>
      </c>
      <c r="F2" s="126"/>
      <c r="G2" s="125" t="s">
        <v>227</v>
      </c>
      <c r="H2" s="124" t="s">
        <v>341</v>
      </c>
      <c r="I2" s="123"/>
      <c r="J2" s="57"/>
      <c r="K2" s="57"/>
      <c r="L2" s="57"/>
    </row>
    <row r="3" spans="1:12" x14ac:dyDescent="0.2">
      <c r="A3" s="122"/>
      <c r="B3" s="120"/>
      <c r="C3" s="120"/>
      <c r="D3" s="120"/>
      <c r="E3" s="121"/>
      <c r="F3" s="121"/>
      <c r="G3" s="120"/>
      <c r="H3" s="120"/>
      <c r="I3" s="119"/>
      <c r="J3" s="57"/>
      <c r="K3" s="57"/>
      <c r="L3" s="57"/>
    </row>
    <row r="4" spans="1:12" ht="15" x14ac:dyDescent="0.2">
      <c r="A4" s="166" t="s">
        <v>297</v>
      </c>
      <c r="B4" s="167"/>
      <c r="C4" s="167"/>
      <c r="D4" s="167"/>
      <c r="E4" s="167"/>
      <c r="F4" s="167"/>
      <c r="G4" s="167"/>
      <c r="H4" s="167"/>
      <c r="I4" s="168"/>
      <c r="J4" s="57"/>
      <c r="K4" s="57"/>
      <c r="L4" s="57"/>
    </row>
    <row r="5" spans="1:12" x14ac:dyDescent="0.2">
      <c r="A5" s="65"/>
      <c r="B5" s="64"/>
      <c r="C5" s="64"/>
      <c r="D5" s="64"/>
      <c r="E5" s="118"/>
      <c r="F5" s="117"/>
      <c r="G5" s="116"/>
      <c r="H5" s="115"/>
      <c r="I5" s="114"/>
      <c r="J5" s="57"/>
      <c r="K5" s="57"/>
      <c r="L5" s="57"/>
    </row>
    <row r="6" spans="1:12" x14ac:dyDescent="0.2">
      <c r="A6" s="169" t="s">
        <v>296</v>
      </c>
      <c r="B6" s="170"/>
      <c r="C6" s="161" t="s">
        <v>295</v>
      </c>
      <c r="D6" s="162"/>
      <c r="E6" s="99"/>
      <c r="F6" s="99"/>
      <c r="G6" s="99"/>
      <c r="H6" s="99"/>
      <c r="I6" s="113"/>
      <c r="J6" s="57"/>
      <c r="K6" s="57"/>
      <c r="L6" s="57"/>
    </row>
    <row r="7" spans="1:12" x14ac:dyDescent="0.2">
      <c r="A7" s="80"/>
      <c r="B7" s="79"/>
      <c r="C7" s="64"/>
      <c r="D7" s="64"/>
      <c r="E7" s="99"/>
      <c r="F7" s="99"/>
      <c r="G7" s="99"/>
      <c r="H7" s="99"/>
      <c r="I7" s="113"/>
      <c r="J7" s="57"/>
      <c r="K7" s="57"/>
      <c r="L7" s="57"/>
    </row>
    <row r="8" spans="1:12" x14ac:dyDescent="0.2">
      <c r="A8" s="171" t="s">
        <v>294</v>
      </c>
      <c r="B8" s="172"/>
      <c r="C8" s="161" t="s">
        <v>293</v>
      </c>
      <c r="D8" s="162"/>
      <c r="E8" s="99"/>
      <c r="F8" s="99"/>
      <c r="G8" s="99"/>
      <c r="H8" s="99"/>
      <c r="I8" s="78"/>
      <c r="J8" s="57"/>
      <c r="K8" s="57"/>
      <c r="L8" s="57"/>
    </row>
    <row r="9" spans="1:12" x14ac:dyDescent="0.2">
      <c r="A9" s="112"/>
      <c r="B9" s="111"/>
      <c r="C9" s="63"/>
      <c r="D9" s="87"/>
      <c r="E9" s="64"/>
      <c r="F9" s="64"/>
      <c r="G9" s="64"/>
      <c r="H9" s="64"/>
      <c r="I9" s="78"/>
      <c r="J9" s="57"/>
      <c r="K9" s="57"/>
      <c r="L9" s="57"/>
    </row>
    <row r="10" spans="1:12" x14ac:dyDescent="0.2">
      <c r="A10" s="158" t="s">
        <v>292</v>
      </c>
      <c r="B10" s="159"/>
      <c r="C10" s="161" t="s">
        <v>291</v>
      </c>
      <c r="D10" s="162"/>
      <c r="E10" s="64"/>
      <c r="F10" s="64"/>
      <c r="G10" s="64"/>
      <c r="H10" s="64"/>
      <c r="I10" s="78"/>
      <c r="J10" s="57"/>
      <c r="K10" s="57"/>
      <c r="L10" s="57"/>
    </row>
    <row r="11" spans="1:12" x14ac:dyDescent="0.2">
      <c r="A11" s="160"/>
      <c r="B11" s="159"/>
      <c r="C11" s="64"/>
      <c r="D11" s="64"/>
      <c r="E11" s="64"/>
      <c r="F11" s="64"/>
      <c r="G11" s="64"/>
      <c r="H11" s="64"/>
      <c r="I11" s="78"/>
      <c r="J11" s="57"/>
      <c r="K11" s="57"/>
      <c r="L11" s="57"/>
    </row>
    <row r="12" spans="1:12" x14ac:dyDescent="0.2">
      <c r="A12" s="169" t="s">
        <v>290</v>
      </c>
      <c r="B12" s="170"/>
      <c r="C12" s="173" t="s">
        <v>289</v>
      </c>
      <c r="D12" s="174"/>
      <c r="E12" s="174"/>
      <c r="F12" s="174"/>
      <c r="G12" s="174"/>
      <c r="H12" s="174"/>
      <c r="I12" s="175"/>
      <c r="J12" s="57"/>
      <c r="K12" s="57"/>
      <c r="L12" s="57"/>
    </row>
    <row r="13" spans="1:12" x14ac:dyDescent="0.2">
      <c r="A13" s="80"/>
      <c r="B13" s="79"/>
      <c r="C13" s="81"/>
      <c r="D13" s="64"/>
      <c r="E13" s="64"/>
      <c r="F13" s="64"/>
      <c r="G13" s="64"/>
      <c r="H13" s="64"/>
      <c r="I13" s="78"/>
      <c r="J13" s="57"/>
      <c r="K13" s="57"/>
      <c r="L13" s="57"/>
    </row>
    <row r="14" spans="1:12" x14ac:dyDescent="0.2">
      <c r="A14" s="169" t="s">
        <v>288</v>
      </c>
      <c r="B14" s="170"/>
      <c r="C14" s="176">
        <v>10000</v>
      </c>
      <c r="D14" s="177"/>
      <c r="E14" s="64"/>
      <c r="F14" s="173" t="s">
        <v>282</v>
      </c>
      <c r="G14" s="174"/>
      <c r="H14" s="174"/>
      <c r="I14" s="175"/>
      <c r="J14" s="57"/>
      <c r="K14" s="57"/>
      <c r="L14" s="57"/>
    </row>
    <row r="15" spans="1:12" x14ac:dyDescent="0.2">
      <c r="A15" s="80"/>
      <c r="B15" s="79"/>
      <c r="C15" s="64"/>
      <c r="D15" s="64"/>
      <c r="E15" s="64"/>
      <c r="F15" s="64"/>
      <c r="G15" s="64"/>
      <c r="H15" s="64"/>
      <c r="I15" s="78"/>
      <c r="J15" s="57"/>
      <c r="K15" s="57"/>
      <c r="L15" s="57"/>
    </row>
    <row r="16" spans="1:12" x14ac:dyDescent="0.2">
      <c r="A16" s="169" t="s">
        <v>287</v>
      </c>
      <c r="B16" s="170"/>
      <c r="C16" s="173" t="s">
        <v>286</v>
      </c>
      <c r="D16" s="174"/>
      <c r="E16" s="174"/>
      <c r="F16" s="174"/>
      <c r="G16" s="174"/>
      <c r="H16" s="174"/>
      <c r="I16" s="175"/>
      <c r="J16" s="57"/>
      <c r="K16" s="57"/>
      <c r="L16" s="57"/>
    </row>
    <row r="17" spans="1:12" x14ac:dyDescent="0.2">
      <c r="A17" s="80"/>
      <c r="B17" s="79"/>
      <c r="C17" s="64"/>
      <c r="D17" s="64"/>
      <c r="E17" s="64"/>
      <c r="F17" s="64"/>
      <c r="G17" s="64"/>
      <c r="H17" s="64"/>
      <c r="I17" s="78"/>
      <c r="J17" s="57"/>
      <c r="K17" s="57"/>
      <c r="L17" s="57"/>
    </row>
    <row r="18" spans="1:12" x14ac:dyDescent="0.2">
      <c r="A18" s="169" t="s">
        <v>264</v>
      </c>
      <c r="B18" s="170"/>
      <c r="C18" s="178" t="s">
        <v>336</v>
      </c>
      <c r="D18" s="179"/>
      <c r="E18" s="179"/>
      <c r="F18" s="179"/>
      <c r="G18" s="179"/>
      <c r="H18" s="179"/>
      <c r="I18" s="180"/>
      <c r="J18" s="57"/>
      <c r="K18" s="57"/>
      <c r="L18" s="57"/>
    </row>
    <row r="19" spans="1:12" x14ac:dyDescent="0.2">
      <c r="A19" s="80"/>
      <c r="B19" s="79"/>
      <c r="C19" s="81"/>
      <c r="D19" s="64"/>
      <c r="E19" s="64"/>
      <c r="F19" s="64"/>
      <c r="G19" s="64"/>
      <c r="H19" s="64"/>
      <c r="I19" s="78"/>
      <c r="J19" s="57"/>
      <c r="K19" s="57"/>
      <c r="L19" s="57"/>
    </row>
    <row r="20" spans="1:12" x14ac:dyDescent="0.2">
      <c r="A20" s="169" t="s">
        <v>285</v>
      </c>
      <c r="B20" s="170"/>
      <c r="C20" s="178" t="s">
        <v>284</v>
      </c>
      <c r="D20" s="179"/>
      <c r="E20" s="179"/>
      <c r="F20" s="179"/>
      <c r="G20" s="179"/>
      <c r="H20" s="179"/>
      <c r="I20" s="180"/>
      <c r="J20" s="57"/>
      <c r="K20" s="57"/>
      <c r="L20" s="57"/>
    </row>
    <row r="21" spans="1:12" x14ac:dyDescent="0.2">
      <c r="A21" s="80"/>
      <c r="B21" s="79"/>
      <c r="C21" s="81"/>
      <c r="D21" s="64"/>
      <c r="E21" s="64"/>
      <c r="F21" s="64"/>
      <c r="G21" s="64"/>
      <c r="H21" s="64"/>
      <c r="I21" s="78"/>
      <c r="J21" s="57"/>
      <c r="K21" s="57"/>
      <c r="L21" s="57"/>
    </row>
    <row r="22" spans="1:12" x14ac:dyDescent="0.2">
      <c r="A22" s="169" t="s">
        <v>283</v>
      </c>
      <c r="B22" s="170"/>
      <c r="C22" s="109">
        <v>133</v>
      </c>
      <c r="D22" s="173" t="s">
        <v>282</v>
      </c>
      <c r="E22" s="181"/>
      <c r="F22" s="182"/>
      <c r="G22" s="169"/>
      <c r="H22" s="183"/>
      <c r="I22" s="110"/>
      <c r="J22" s="57"/>
      <c r="K22" s="57"/>
      <c r="L22" s="57"/>
    </row>
    <row r="23" spans="1:12" x14ac:dyDescent="0.2">
      <c r="A23" s="80"/>
      <c r="B23" s="79"/>
      <c r="C23" s="64"/>
      <c r="D23" s="64"/>
      <c r="E23" s="64"/>
      <c r="F23" s="64"/>
      <c r="G23" s="64"/>
      <c r="H23" s="64"/>
      <c r="I23" s="78"/>
      <c r="J23" s="57"/>
      <c r="K23" s="57"/>
      <c r="L23" s="57"/>
    </row>
    <row r="24" spans="1:12" x14ac:dyDescent="0.2">
      <c r="A24" s="169" t="s">
        <v>281</v>
      </c>
      <c r="B24" s="170"/>
      <c r="C24" s="109">
        <v>21</v>
      </c>
      <c r="D24" s="173" t="s">
        <v>280</v>
      </c>
      <c r="E24" s="181"/>
      <c r="F24" s="181"/>
      <c r="G24" s="182"/>
      <c r="H24" s="82" t="s">
        <v>279</v>
      </c>
      <c r="I24" s="157">
        <v>202</v>
      </c>
      <c r="J24" s="57"/>
      <c r="K24" s="57"/>
      <c r="L24" s="57"/>
    </row>
    <row r="25" spans="1:12" x14ac:dyDescent="0.2">
      <c r="A25" s="80"/>
      <c r="B25" s="79"/>
      <c r="C25" s="64"/>
      <c r="D25" s="64"/>
      <c r="E25" s="64"/>
      <c r="F25" s="64"/>
      <c r="G25" s="79"/>
      <c r="H25" s="79" t="s">
        <v>278</v>
      </c>
      <c r="I25" s="108"/>
      <c r="J25" s="57"/>
      <c r="K25" s="57"/>
      <c r="L25" s="57"/>
    </row>
    <row r="26" spans="1:12" x14ac:dyDescent="0.2">
      <c r="A26" s="169" t="s">
        <v>277</v>
      </c>
      <c r="B26" s="170"/>
      <c r="C26" s="107" t="s">
        <v>276</v>
      </c>
      <c r="D26" s="106"/>
      <c r="E26" s="62"/>
      <c r="F26" s="64"/>
      <c r="G26" s="184" t="s">
        <v>275</v>
      </c>
      <c r="H26" s="170"/>
      <c r="I26" s="105" t="s">
        <v>335</v>
      </c>
      <c r="J26" s="57"/>
      <c r="K26" s="57"/>
      <c r="L26" s="57"/>
    </row>
    <row r="27" spans="1:12" x14ac:dyDescent="0.2">
      <c r="A27" s="80"/>
      <c r="B27" s="79"/>
      <c r="C27" s="64"/>
      <c r="D27" s="64"/>
      <c r="E27" s="64"/>
      <c r="F27" s="64"/>
      <c r="G27" s="64"/>
      <c r="H27" s="64"/>
      <c r="I27" s="102"/>
      <c r="J27" s="57"/>
      <c r="K27" s="57"/>
      <c r="L27" s="57"/>
    </row>
    <row r="28" spans="1:12" x14ac:dyDescent="0.2">
      <c r="A28" s="185" t="s">
        <v>274</v>
      </c>
      <c r="B28" s="186"/>
      <c r="C28" s="187"/>
      <c r="D28" s="187"/>
      <c r="E28" s="186" t="s">
        <v>273</v>
      </c>
      <c r="F28" s="188"/>
      <c r="G28" s="188"/>
      <c r="H28" s="187" t="s">
        <v>272</v>
      </c>
      <c r="I28" s="189"/>
      <c r="J28" s="57"/>
      <c r="K28" s="57"/>
      <c r="L28" s="57"/>
    </row>
    <row r="29" spans="1:12" x14ac:dyDescent="0.2">
      <c r="A29" s="104"/>
      <c r="B29" s="62"/>
      <c r="C29" s="62"/>
      <c r="D29" s="87"/>
      <c r="E29" s="64"/>
      <c r="F29" s="64"/>
      <c r="G29" s="64"/>
      <c r="H29" s="103"/>
      <c r="I29" s="102"/>
      <c r="J29" s="57"/>
      <c r="K29" s="57"/>
      <c r="L29" s="57"/>
    </row>
    <row r="30" spans="1:12" x14ac:dyDescent="0.2">
      <c r="A30" s="190"/>
      <c r="B30" s="191"/>
      <c r="C30" s="191"/>
      <c r="D30" s="192"/>
      <c r="E30" s="190"/>
      <c r="F30" s="191"/>
      <c r="G30" s="191"/>
      <c r="H30" s="161"/>
      <c r="I30" s="162"/>
      <c r="J30" s="57"/>
      <c r="K30" s="57"/>
      <c r="L30" s="57"/>
    </row>
    <row r="31" spans="1:12" x14ac:dyDescent="0.2">
      <c r="A31" s="80"/>
      <c r="B31" s="79"/>
      <c r="C31" s="81"/>
      <c r="D31" s="193"/>
      <c r="E31" s="193"/>
      <c r="F31" s="193"/>
      <c r="G31" s="194"/>
      <c r="H31" s="64"/>
      <c r="I31" s="101"/>
      <c r="J31" s="57"/>
      <c r="K31" s="57"/>
      <c r="L31" s="57"/>
    </row>
    <row r="32" spans="1:12" x14ac:dyDescent="0.2">
      <c r="A32" s="190"/>
      <c r="B32" s="191"/>
      <c r="C32" s="191"/>
      <c r="D32" s="192"/>
      <c r="E32" s="190"/>
      <c r="F32" s="191"/>
      <c r="G32" s="191"/>
      <c r="H32" s="161"/>
      <c r="I32" s="162"/>
      <c r="J32" s="57"/>
      <c r="K32" s="57"/>
      <c r="L32" s="57"/>
    </row>
    <row r="33" spans="1:12" x14ac:dyDescent="0.2">
      <c r="A33" s="80"/>
      <c r="B33" s="79"/>
      <c r="C33" s="81"/>
      <c r="D33" s="100"/>
      <c r="E33" s="100"/>
      <c r="F33" s="100"/>
      <c r="G33" s="99"/>
      <c r="H33" s="64"/>
      <c r="I33" s="98"/>
      <c r="J33" s="57"/>
      <c r="K33" s="57"/>
      <c r="L33" s="57"/>
    </row>
    <row r="34" spans="1:12" x14ac:dyDescent="0.2">
      <c r="A34" s="190"/>
      <c r="B34" s="191"/>
      <c r="C34" s="191"/>
      <c r="D34" s="192"/>
      <c r="E34" s="190"/>
      <c r="F34" s="191"/>
      <c r="G34" s="191"/>
      <c r="H34" s="161"/>
      <c r="I34" s="162"/>
      <c r="J34" s="57"/>
      <c r="K34" s="57"/>
      <c r="L34" s="57"/>
    </row>
    <row r="35" spans="1:12" x14ac:dyDescent="0.2">
      <c r="A35" s="80"/>
      <c r="B35" s="79"/>
      <c r="C35" s="81"/>
      <c r="D35" s="100"/>
      <c r="E35" s="100"/>
      <c r="F35" s="100"/>
      <c r="G35" s="99"/>
      <c r="H35" s="64"/>
      <c r="I35" s="98"/>
      <c r="J35" s="57"/>
      <c r="K35" s="57"/>
      <c r="L35" s="57"/>
    </row>
    <row r="36" spans="1:12" x14ac:dyDescent="0.2">
      <c r="A36" s="190"/>
      <c r="B36" s="191"/>
      <c r="C36" s="191"/>
      <c r="D36" s="192"/>
      <c r="E36" s="190"/>
      <c r="F36" s="191"/>
      <c r="G36" s="191"/>
      <c r="H36" s="161"/>
      <c r="I36" s="162"/>
      <c r="J36" s="57"/>
      <c r="K36" s="57"/>
      <c r="L36" s="57"/>
    </row>
    <row r="37" spans="1:12" x14ac:dyDescent="0.2">
      <c r="A37" s="86"/>
      <c r="B37" s="85"/>
      <c r="C37" s="198"/>
      <c r="D37" s="199"/>
      <c r="E37" s="64"/>
      <c r="F37" s="198"/>
      <c r="G37" s="199"/>
      <c r="H37" s="64"/>
      <c r="I37" s="78"/>
      <c r="J37" s="57"/>
      <c r="K37" s="57"/>
      <c r="L37" s="57"/>
    </row>
    <row r="38" spans="1:12" x14ac:dyDescent="0.2">
      <c r="A38" s="190"/>
      <c r="B38" s="191"/>
      <c r="C38" s="191"/>
      <c r="D38" s="192"/>
      <c r="E38" s="190"/>
      <c r="F38" s="191"/>
      <c r="G38" s="191"/>
      <c r="H38" s="161"/>
      <c r="I38" s="162"/>
      <c r="J38" s="57"/>
      <c r="K38" s="57"/>
      <c r="L38" s="57"/>
    </row>
    <row r="39" spans="1:12" x14ac:dyDescent="0.2">
      <c r="A39" s="86"/>
      <c r="B39" s="85"/>
      <c r="C39" s="92"/>
      <c r="D39" s="91"/>
      <c r="E39" s="64"/>
      <c r="F39" s="92"/>
      <c r="G39" s="91"/>
      <c r="H39" s="64"/>
      <c r="I39" s="78"/>
      <c r="J39" s="57"/>
      <c r="K39" s="57"/>
      <c r="L39" s="57"/>
    </row>
    <row r="40" spans="1:12" x14ac:dyDescent="0.2">
      <c r="A40" s="190"/>
      <c r="B40" s="191"/>
      <c r="C40" s="191"/>
      <c r="D40" s="192"/>
      <c r="E40" s="190"/>
      <c r="F40" s="191"/>
      <c r="G40" s="191"/>
      <c r="H40" s="161"/>
      <c r="I40" s="162"/>
      <c r="J40" s="57"/>
      <c r="K40" s="57"/>
      <c r="L40" s="57"/>
    </row>
    <row r="41" spans="1:12" x14ac:dyDescent="0.2">
      <c r="A41" s="97"/>
      <c r="B41" s="62"/>
      <c r="C41" s="62"/>
      <c r="D41" s="62"/>
      <c r="E41" s="96"/>
      <c r="F41" s="95"/>
      <c r="G41" s="95"/>
      <c r="H41" s="94"/>
      <c r="I41" s="93"/>
      <c r="J41" s="57"/>
      <c r="K41" s="57"/>
      <c r="L41" s="57"/>
    </row>
    <row r="42" spans="1:12" x14ac:dyDescent="0.2">
      <c r="A42" s="86"/>
      <c r="B42" s="85"/>
      <c r="C42" s="92"/>
      <c r="D42" s="91"/>
      <c r="E42" s="64"/>
      <c r="F42" s="92"/>
      <c r="G42" s="91"/>
      <c r="H42" s="64"/>
      <c r="I42" s="78"/>
      <c r="J42" s="57"/>
      <c r="K42" s="57"/>
      <c r="L42" s="57"/>
    </row>
    <row r="43" spans="1:12" x14ac:dyDescent="0.2">
      <c r="A43" s="90"/>
      <c r="B43" s="89"/>
      <c r="C43" s="89"/>
      <c r="D43" s="63"/>
      <c r="E43" s="63"/>
      <c r="F43" s="89"/>
      <c r="G43" s="63"/>
      <c r="H43" s="63"/>
      <c r="I43" s="88"/>
      <c r="J43" s="57"/>
      <c r="K43" s="57"/>
      <c r="L43" s="57"/>
    </row>
    <row r="44" spans="1:12" x14ac:dyDescent="0.2">
      <c r="A44" s="158" t="s">
        <v>271</v>
      </c>
      <c r="B44" s="203"/>
      <c r="C44" s="161"/>
      <c r="D44" s="162"/>
      <c r="E44" s="87"/>
      <c r="F44" s="173"/>
      <c r="G44" s="191"/>
      <c r="H44" s="191"/>
      <c r="I44" s="192"/>
      <c r="J44" s="57"/>
      <c r="K44" s="57"/>
      <c r="L44" s="57"/>
    </row>
    <row r="45" spans="1:12" x14ac:dyDescent="0.2">
      <c r="A45" s="86"/>
      <c r="B45" s="85"/>
      <c r="C45" s="198"/>
      <c r="D45" s="199"/>
      <c r="E45" s="64"/>
      <c r="F45" s="198"/>
      <c r="G45" s="200"/>
      <c r="H45" s="84"/>
      <c r="I45" s="83"/>
      <c r="J45" s="57"/>
      <c r="K45" s="57"/>
      <c r="L45" s="57"/>
    </row>
    <row r="46" spans="1:12" x14ac:dyDescent="0.2">
      <c r="A46" s="158" t="s">
        <v>270</v>
      </c>
      <c r="B46" s="203"/>
      <c r="C46" s="173" t="s">
        <v>340</v>
      </c>
      <c r="D46" s="201"/>
      <c r="E46" s="201"/>
      <c r="F46" s="201"/>
      <c r="G46" s="201"/>
      <c r="H46" s="201"/>
      <c r="I46" s="202"/>
      <c r="J46" s="57"/>
      <c r="K46" s="57"/>
      <c r="L46" s="57"/>
    </row>
    <row r="47" spans="1:12" x14ac:dyDescent="0.2">
      <c r="A47" s="80"/>
      <c r="B47" s="79"/>
      <c r="C47" s="81" t="s">
        <v>269</v>
      </c>
      <c r="D47" s="64"/>
      <c r="E47" s="64"/>
      <c r="F47" s="64"/>
      <c r="G47" s="64"/>
      <c r="H47" s="64"/>
      <c r="I47" s="78"/>
      <c r="J47" s="57"/>
      <c r="K47" s="57"/>
      <c r="L47" s="57"/>
    </row>
    <row r="48" spans="1:12" x14ac:dyDescent="0.2">
      <c r="A48" s="158" t="s">
        <v>268</v>
      </c>
      <c r="B48" s="203"/>
      <c r="C48" s="204" t="s">
        <v>267</v>
      </c>
      <c r="D48" s="205"/>
      <c r="E48" s="206"/>
      <c r="F48" s="64"/>
      <c r="G48" s="82" t="s">
        <v>266</v>
      </c>
      <c r="H48" s="204" t="s">
        <v>265</v>
      </c>
      <c r="I48" s="206"/>
      <c r="J48" s="57"/>
      <c r="K48" s="57"/>
      <c r="L48" s="57"/>
    </row>
    <row r="49" spans="1:12" x14ac:dyDescent="0.2">
      <c r="A49" s="80"/>
      <c r="B49" s="79"/>
      <c r="C49" s="81"/>
      <c r="D49" s="64"/>
      <c r="E49" s="64"/>
      <c r="F49" s="64"/>
      <c r="G49" s="64"/>
      <c r="H49" s="64"/>
      <c r="I49" s="78"/>
      <c r="J49" s="57"/>
      <c r="K49" s="57"/>
      <c r="L49" s="57"/>
    </row>
    <row r="50" spans="1:12" x14ac:dyDescent="0.2">
      <c r="A50" s="158" t="s">
        <v>264</v>
      </c>
      <c r="B50" s="203"/>
      <c r="C50" s="209" t="s">
        <v>337</v>
      </c>
      <c r="D50" s="205"/>
      <c r="E50" s="205"/>
      <c r="F50" s="205"/>
      <c r="G50" s="205"/>
      <c r="H50" s="205"/>
      <c r="I50" s="206"/>
      <c r="J50" s="57"/>
      <c r="K50" s="57"/>
      <c r="L50" s="57"/>
    </row>
    <row r="51" spans="1:12" x14ac:dyDescent="0.2">
      <c r="A51" s="80"/>
      <c r="B51" s="79"/>
      <c r="C51" s="64"/>
      <c r="D51" s="64"/>
      <c r="E51" s="64"/>
      <c r="F51" s="64"/>
      <c r="G51" s="64"/>
      <c r="H51" s="64"/>
      <c r="I51" s="78"/>
      <c r="J51" s="57"/>
      <c r="K51" s="57"/>
      <c r="L51" s="57"/>
    </row>
    <row r="52" spans="1:12" x14ac:dyDescent="0.2">
      <c r="A52" s="169" t="s">
        <v>263</v>
      </c>
      <c r="B52" s="170"/>
      <c r="C52" s="204" t="s">
        <v>338</v>
      </c>
      <c r="D52" s="205"/>
      <c r="E52" s="205"/>
      <c r="F52" s="205"/>
      <c r="G52" s="205"/>
      <c r="H52" s="205"/>
      <c r="I52" s="175"/>
      <c r="J52" s="57"/>
      <c r="K52" s="57"/>
      <c r="L52" s="57"/>
    </row>
    <row r="53" spans="1:12" x14ac:dyDescent="0.2">
      <c r="A53" s="73"/>
      <c r="B53" s="63"/>
      <c r="C53" s="197" t="s">
        <v>262</v>
      </c>
      <c r="D53" s="197"/>
      <c r="E53" s="197"/>
      <c r="F53" s="197"/>
      <c r="G53" s="197"/>
      <c r="H53" s="197"/>
      <c r="I53" s="76"/>
      <c r="J53" s="57"/>
      <c r="K53" s="57"/>
      <c r="L53" s="57"/>
    </row>
    <row r="54" spans="1:12" x14ac:dyDescent="0.2">
      <c r="A54" s="73"/>
      <c r="B54" s="63"/>
      <c r="C54" s="77"/>
      <c r="D54" s="77"/>
      <c r="E54" s="77"/>
      <c r="F54" s="77"/>
      <c r="G54" s="77"/>
      <c r="H54" s="77"/>
      <c r="I54" s="76"/>
      <c r="J54" s="57"/>
      <c r="K54" s="57"/>
      <c r="L54" s="57"/>
    </row>
    <row r="55" spans="1:12" x14ac:dyDescent="0.2">
      <c r="A55" s="73"/>
      <c r="B55" s="210" t="s">
        <v>261</v>
      </c>
      <c r="C55" s="211"/>
      <c r="D55" s="211"/>
      <c r="E55" s="211"/>
      <c r="F55" s="75"/>
      <c r="G55" s="75"/>
      <c r="H55" s="75"/>
      <c r="I55" s="74"/>
      <c r="J55" s="57"/>
      <c r="K55" s="57"/>
      <c r="L55" s="57"/>
    </row>
    <row r="56" spans="1:12" x14ac:dyDescent="0.2">
      <c r="A56" s="73"/>
      <c r="B56" s="212" t="s">
        <v>260</v>
      </c>
      <c r="C56" s="213"/>
      <c r="D56" s="213"/>
      <c r="E56" s="213"/>
      <c r="F56" s="213"/>
      <c r="G56" s="213"/>
      <c r="H56" s="213"/>
      <c r="I56" s="214"/>
      <c r="J56" s="57"/>
      <c r="K56" s="57"/>
      <c r="L56" s="57"/>
    </row>
    <row r="57" spans="1:12" x14ac:dyDescent="0.2">
      <c r="A57" s="73"/>
      <c r="B57" s="212" t="s">
        <v>259</v>
      </c>
      <c r="C57" s="213"/>
      <c r="D57" s="213"/>
      <c r="E57" s="213"/>
      <c r="F57" s="213"/>
      <c r="G57" s="213"/>
      <c r="H57" s="213"/>
      <c r="I57" s="74"/>
      <c r="J57" s="57"/>
      <c r="K57" s="57"/>
      <c r="L57" s="57"/>
    </row>
    <row r="58" spans="1:12" x14ac:dyDescent="0.2">
      <c r="A58" s="73"/>
      <c r="B58" s="212" t="s">
        <v>258</v>
      </c>
      <c r="C58" s="213"/>
      <c r="D58" s="213"/>
      <c r="E58" s="213"/>
      <c r="F58" s="213"/>
      <c r="G58" s="213"/>
      <c r="H58" s="213"/>
      <c r="I58" s="214"/>
      <c r="J58" s="57"/>
      <c r="K58" s="57"/>
      <c r="L58" s="57"/>
    </row>
    <row r="59" spans="1:12" x14ac:dyDescent="0.2">
      <c r="A59" s="73"/>
      <c r="B59" s="212" t="s">
        <v>257</v>
      </c>
      <c r="C59" s="213"/>
      <c r="D59" s="213"/>
      <c r="E59" s="213"/>
      <c r="F59" s="213"/>
      <c r="G59" s="213"/>
      <c r="H59" s="213"/>
      <c r="I59" s="214"/>
      <c r="J59" s="57"/>
      <c r="K59" s="57"/>
      <c r="L59" s="57"/>
    </row>
    <row r="60" spans="1:12" x14ac:dyDescent="0.2">
      <c r="A60" s="73"/>
      <c r="B60" s="72"/>
      <c r="C60" s="71"/>
      <c r="D60" s="71"/>
      <c r="E60" s="71"/>
      <c r="F60" s="71"/>
      <c r="G60" s="71"/>
      <c r="H60" s="71"/>
      <c r="I60" s="70"/>
      <c r="J60" s="57"/>
      <c r="K60" s="57"/>
      <c r="L60" s="57"/>
    </row>
    <row r="61" spans="1:12" ht="13.5" thickBot="1" x14ac:dyDescent="0.25">
      <c r="A61" s="69" t="s">
        <v>256</v>
      </c>
      <c r="B61" s="64"/>
      <c r="C61" s="64"/>
      <c r="D61" s="64"/>
      <c r="E61" s="64"/>
      <c r="F61" s="64"/>
      <c r="G61" s="68"/>
      <c r="H61" s="67"/>
      <c r="I61" s="66"/>
      <c r="J61" s="57"/>
      <c r="K61" s="57"/>
      <c r="L61" s="57"/>
    </row>
    <row r="62" spans="1:12" x14ac:dyDescent="0.2">
      <c r="A62" s="65"/>
      <c r="B62" s="64"/>
      <c r="C62" s="64"/>
      <c r="D62" s="64"/>
      <c r="E62" s="63" t="s">
        <v>255</v>
      </c>
      <c r="F62" s="62"/>
      <c r="G62" s="215" t="s">
        <v>254</v>
      </c>
      <c r="H62" s="216"/>
      <c r="I62" s="217"/>
      <c r="J62" s="57"/>
      <c r="K62" s="57"/>
      <c r="L62" s="57"/>
    </row>
    <row r="63" spans="1:12" x14ac:dyDescent="0.2">
      <c r="A63" s="61"/>
      <c r="B63" s="60"/>
      <c r="C63" s="59"/>
      <c r="D63" s="59"/>
      <c r="E63" s="59"/>
      <c r="F63" s="59"/>
      <c r="G63" s="207"/>
      <c r="H63" s="208"/>
      <c r="I63" s="58"/>
      <c r="J63" s="57"/>
      <c r="K63" s="57"/>
      <c r="L63" s="57"/>
    </row>
  </sheetData>
  <protectedRanges>
    <protectedRange sqref="E2 H2 C6:D6 C8:D8 C10:D10 C12:I12 C14:D14 F14:I14 C16:I16 C18:I18 C20:I20 C24:G24 C22:F22 C26 I26 I24 A30:I30 A32:I32 A34:D34" name="Range1"/>
  </protectedRanges>
  <mergeCells count="73">
    <mergeCell ref="G63:H63"/>
    <mergeCell ref="A50:B50"/>
    <mergeCell ref="C50:I50"/>
    <mergeCell ref="A52:B52"/>
    <mergeCell ref="C52:I52"/>
    <mergeCell ref="B55:E55"/>
    <mergeCell ref="B56:I56"/>
    <mergeCell ref="B57:H57"/>
    <mergeCell ref="B58:I58"/>
    <mergeCell ref="B59:I59"/>
    <mergeCell ref="G62:I62"/>
    <mergeCell ref="A46:B46"/>
    <mergeCell ref="A44:B44"/>
    <mergeCell ref="C44:D44"/>
    <mergeCell ref="F44:I44"/>
    <mergeCell ref="A48:B48"/>
    <mergeCell ref="C48:E48"/>
    <mergeCell ref="H48:I48"/>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36:D36"/>
    <mergeCell ref="E36:G36"/>
    <mergeCell ref="H36:I36"/>
    <mergeCell ref="A30:D30"/>
    <mergeCell ref="E30:G30"/>
    <mergeCell ref="H30:I30"/>
    <mergeCell ref="D31:G31"/>
    <mergeCell ref="A32:D32"/>
    <mergeCell ref="E32:G32"/>
    <mergeCell ref="H32:I32"/>
    <mergeCell ref="A26:B26"/>
    <mergeCell ref="G26:H26"/>
    <mergeCell ref="A28:D28"/>
    <mergeCell ref="E28:G28"/>
    <mergeCell ref="H28:I28"/>
    <mergeCell ref="A22:B22"/>
    <mergeCell ref="D22:F22"/>
    <mergeCell ref="G22:H22"/>
    <mergeCell ref="A24:B24"/>
    <mergeCell ref="D24:G24"/>
    <mergeCell ref="A16:B16"/>
    <mergeCell ref="C16:I16"/>
    <mergeCell ref="A18:B18"/>
    <mergeCell ref="C18:I18"/>
    <mergeCell ref="A20:B20"/>
    <mergeCell ref="C20:I20"/>
    <mergeCell ref="A12:B12"/>
    <mergeCell ref="C12:I12"/>
    <mergeCell ref="A14:B14"/>
    <mergeCell ref="C14:D14"/>
    <mergeCell ref="F14:I14"/>
    <mergeCell ref="A10:B11"/>
    <mergeCell ref="C10:D10"/>
    <mergeCell ref="A2:D2"/>
    <mergeCell ref="A4:I4"/>
    <mergeCell ref="A6:B6"/>
    <mergeCell ref="C6:D6"/>
    <mergeCell ref="A8:B8"/>
    <mergeCell ref="C8:D8"/>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6"/>
  <sheetViews>
    <sheetView showGridLines="0" topLeftCell="A58" zoomScale="130" zoomScaleNormal="130" zoomScaleSheetLayoutView="130" workbookViewId="0">
      <selection activeCell="M65" sqref="M65"/>
    </sheetView>
  </sheetViews>
  <sheetFormatPr defaultRowHeight="12.75" x14ac:dyDescent="0.2"/>
  <cols>
    <col min="1" max="9" width="9.140625" style="1"/>
    <col min="10"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x14ac:dyDescent="0.2">
      <c r="A1" s="227" t="s">
        <v>6</v>
      </c>
      <c r="B1" s="227"/>
      <c r="C1" s="227"/>
      <c r="D1" s="227"/>
      <c r="E1" s="227"/>
      <c r="F1" s="227"/>
      <c r="G1" s="227"/>
      <c r="H1" s="227"/>
      <c r="I1" s="227"/>
      <c r="J1" s="227"/>
      <c r="K1" s="227"/>
    </row>
    <row r="2" spans="1:11" ht="12.75" customHeight="1" x14ac:dyDescent="0.2">
      <c r="A2" s="228" t="s">
        <v>342</v>
      </c>
      <c r="B2" s="228"/>
      <c r="C2" s="228"/>
      <c r="D2" s="228"/>
      <c r="E2" s="228"/>
      <c r="F2" s="228"/>
      <c r="G2" s="228"/>
      <c r="H2" s="228"/>
      <c r="I2" s="228"/>
      <c r="J2" s="228"/>
      <c r="K2" s="228"/>
    </row>
    <row r="3" spans="1:11" x14ac:dyDescent="0.2">
      <c r="A3" s="229" t="s">
        <v>7</v>
      </c>
      <c r="B3" s="230"/>
      <c r="C3" s="230"/>
      <c r="D3" s="230"/>
      <c r="E3" s="230"/>
      <c r="F3" s="230"/>
      <c r="G3" s="230"/>
      <c r="H3" s="230"/>
      <c r="I3" s="230"/>
      <c r="J3" s="230"/>
      <c r="K3" s="231"/>
    </row>
    <row r="4" spans="1:11" ht="22.5" x14ac:dyDescent="0.2">
      <c r="A4" s="232" t="s">
        <v>2</v>
      </c>
      <c r="B4" s="233"/>
      <c r="C4" s="233"/>
      <c r="D4" s="233"/>
      <c r="E4" s="233"/>
      <c r="F4" s="233"/>
      <c r="G4" s="233"/>
      <c r="H4" s="234"/>
      <c r="I4" s="2" t="s">
        <v>8</v>
      </c>
      <c r="J4" s="156" t="s">
        <v>9</v>
      </c>
      <c r="K4" s="3" t="s">
        <v>10</v>
      </c>
    </row>
    <row r="5" spans="1:11" x14ac:dyDescent="0.2">
      <c r="A5" s="235">
        <v>1</v>
      </c>
      <c r="B5" s="235"/>
      <c r="C5" s="235"/>
      <c r="D5" s="235"/>
      <c r="E5" s="235"/>
      <c r="F5" s="235"/>
      <c r="G5" s="235"/>
      <c r="H5" s="235"/>
      <c r="I5" s="4">
        <v>2</v>
      </c>
      <c r="J5" s="155">
        <v>3</v>
      </c>
      <c r="K5" s="5">
        <v>4</v>
      </c>
    </row>
    <row r="6" spans="1:11" x14ac:dyDescent="0.2">
      <c r="A6" s="236"/>
      <c r="B6" s="237"/>
      <c r="C6" s="237"/>
      <c r="D6" s="237"/>
      <c r="E6" s="237"/>
      <c r="F6" s="237"/>
      <c r="G6" s="237"/>
      <c r="H6" s="237"/>
      <c r="I6" s="237"/>
      <c r="J6" s="237"/>
      <c r="K6" s="238"/>
    </row>
    <row r="7" spans="1:11" x14ac:dyDescent="0.2">
      <c r="A7" s="218" t="s">
        <v>11</v>
      </c>
      <c r="B7" s="219"/>
      <c r="C7" s="219"/>
      <c r="D7" s="219"/>
      <c r="E7" s="219"/>
      <c r="F7" s="219"/>
      <c r="G7" s="219"/>
      <c r="H7" s="220"/>
      <c r="I7" s="6">
        <v>1</v>
      </c>
      <c r="J7" s="7"/>
      <c r="K7" s="7"/>
    </row>
    <row r="8" spans="1:11" x14ac:dyDescent="0.2">
      <c r="A8" s="221" t="s">
        <v>12</v>
      </c>
      <c r="B8" s="222"/>
      <c r="C8" s="222"/>
      <c r="D8" s="222"/>
      <c r="E8" s="222"/>
      <c r="F8" s="222"/>
      <c r="G8" s="222"/>
      <c r="H8" s="223"/>
      <c r="I8" s="8">
        <v>2</v>
      </c>
      <c r="J8" s="10">
        <f>J9+J16+J26+J35+J39</f>
        <v>35601035.709999993</v>
      </c>
      <c r="K8" s="10">
        <f>K9+K16+K26+K35+K39</f>
        <v>33066250.079999998</v>
      </c>
    </row>
    <row r="9" spans="1:11" x14ac:dyDescent="0.2">
      <c r="A9" s="224" t="s">
        <v>13</v>
      </c>
      <c r="B9" s="225"/>
      <c r="C9" s="225"/>
      <c r="D9" s="225"/>
      <c r="E9" s="225"/>
      <c r="F9" s="225"/>
      <c r="G9" s="225"/>
      <c r="H9" s="226"/>
      <c r="I9" s="8">
        <v>3</v>
      </c>
      <c r="J9" s="10">
        <f>SUM(J10:J15)</f>
        <v>0</v>
      </c>
      <c r="K9" s="10">
        <f>SUM(K10:K15)</f>
        <v>51544</v>
      </c>
    </row>
    <row r="10" spans="1:11" x14ac:dyDescent="0.2">
      <c r="A10" s="224" t="s">
        <v>14</v>
      </c>
      <c r="B10" s="225"/>
      <c r="C10" s="225"/>
      <c r="D10" s="225"/>
      <c r="E10" s="225"/>
      <c r="F10" s="225"/>
      <c r="G10" s="225"/>
      <c r="H10" s="226"/>
      <c r="I10" s="8">
        <v>4</v>
      </c>
      <c r="J10" s="10"/>
      <c r="K10" s="10"/>
    </row>
    <row r="11" spans="1:11" x14ac:dyDescent="0.2">
      <c r="A11" s="224" t="s">
        <v>15</v>
      </c>
      <c r="B11" s="225"/>
      <c r="C11" s="225"/>
      <c r="D11" s="225"/>
      <c r="E11" s="225"/>
      <c r="F11" s="225"/>
      <c r="G11" s="225"/>
      <c r="H11" s="226"/>
      <c r="I11" s="8">
        <v>5</v>
      </c>
      <c r="J11" s="10"/>
      <c r="K11" s="10">
        <v>51544</v>
      </c>
    </row>
    <row r="12" spans="1:11" x14ac:dyDescent="0.2">
      <c r="A12" s="224" t="s">
        <v>16</v>
      </c>
      <c r="B12" s="225"/>
      <c r="C12" s="225"/>
      <c r="D12" s="225"/>
      <c r="E12" s="225"/>
      <c r="F12" s="225"/>
      <c r="G12" s="225"/>
      <c r="H12" s="226"/>
      <c r="I12" s="8">
        <v>6</v>
      </c>
      <c r="J12" s="10"/>
      <c r="K12" s="10"/>
    </row>
    <row r="13" spans="1:11" x14ac:dyDescent="0.2">
      <c r="A13" s="224" t="s">
        <v>17</v>
      </c>
      <c r="B13" s="225"/>
      <c r="C13" s="225"/>
      <c r="D13" s="225"/>
      <c r="E13" s="225"/>
      <c r="F13" s="225"/>
      <c r="G13" s="225"/>
      <c r="H13" s="226"/>
      <c r="I13" s="8">
        <v>7</v>
      </c>
      <c r="J13" s="10"/>
      <c r="K13" s="10"/>
    </row>
    <row r="14" spans="1:11" x14ac:dyDescent="0.2">
      <c r="A14" s="224" t="s">
        <v>18</v>
      </c>
      <c r="B14" s="225"/>
      <c r="C14" s="225"/>
      <c r="D14" s="225"/>
      <c r="E14" s="225"/>
      <c r="F14" s="225"/>
      <c r="G14" s="225"/>
      <c r="H14" s="226"/>
      <c r="I14" s="8">
        <v>8</v>
      </c>
      <c r="J14" s="10"/>
      <c r="K14" s="10"/>
    </row>
    <row r="15" spans="1:11" x14ac:dyDescent="0.2">
      <c r="A15" s="224" t="s">
        <v>19</v>
      </c>
      <c r="B15" s="225"/>
      <c r="C15" s="225"/>
      <c r="D15" s="225"/>
      <c r="E15" s="225"/>
      <c r="F15" s="225"/>
      <c r="G15" s="225"/>
      <c r="H15" s="226"/>
      <c r="I15" s="8">
        <v>9</v>
      </c>
      <c r="J15" s="10"/>
      <c r="K15" s="10"/>
    </row>
    <row r="16" spans="1:11" x14ac:dyDescent="0.2">
      <c r="A16" s="224" t="s">
        <v>20</v>
      </c>
      <c r="B16" s="225"/>
      <c r="C16" s="225"/>
      <c r="D16" s="225"/>
      <c r="E16" s="225"/>
      <c r="F16" s="225"/>
      <c r="G16" s="225"/>
      <c r="H16" s="226"/>
      <c r="I16" s="8">
        <v>10</v>
      </c>
      <c r="J16" s="10">
        <f>SUM(J17:J25)</f>
        <v>32871868.629999999</v>
      </c>
      <c r="K16" s="10">
        <f>SUM(K17:K25)</f>
        <v>32075171</v>
      </c>
    </row>
    <row r="17" spans="1:11" x14ac:dyDescent="0.2">
      <c r="A17" s="224" t="s">
        <v>21</v>
      </c>
      <c r="B17" s="225"/>
      <c r="C17" s="225"/>
      <c r="D17" s="225"/>
      <c r="E17" s="225"/>
      <c r="F17" s="225"/>
      <c r="G17" s="225"/>
      <c r="H17" s="226"/>
      <c r="I17" s="8">
        <v>11</v>
      </c>
      <c r="J17" s="10">
        <v>23099116.949999999</v>
      </c>
      <c r="K17" s="10">
        <v>23180172</v>
      </c>
    </row>
    <row r="18" spans="1:11" x14ac:dyDescent="0.2">
      <c r="A18" s="224" t="s">
        <v>22</v>
      </c>
      <c r="B18" s="225"/>
      <c r="C18" s="225"/>
      <c r="D18" s="225"/>
      <c r="E18" s="225"/>
      <c r="F18" s="225"/>
      <c r="G18" s="225"/>
      <c r="H18" s="226"/>
      <c r="I18" s="8">
        <v>12</v>
      </c>
      <c r="J18" s="10">
        <v>4276836</v>
      </c>
      <c r="K18" s="10">
        <v>3619924</v>
      </c>
    </row>
    <row r="19" spans="1:11" x14ac:dyDescent="0.2">
      <c r="A19" s="224" t="s">
        <v>23</v>
      </c>
      <c r="B19" s="225"/>
      <c r="C19" s="225"/>
      <c r="D19" s="225"/>
      <c r="E19" s="225"/>
      <c r="F19" s="225"/>
      <c r="G19" s="225"/>
      <c r="H19" s="226"/>
      <c r="I19" s="8">
        <v>13</v>
      </c>
      <c r="J19" s="10">
        <v>4832274</v>
      </c>
      <c r="K19" s="10">
        <v>4789748</v>
      </c>
    </row>
    <row r="20" spans="1:11" x14ac:dyDescent="0.2">
      <c r="A20" s="224" t="s">
        <v>24</v>
      </c>
      <c r="B20" s="225"/>
      <c r="C20" s="225"/>
      <c r="D20" s="225"/>
      <c r="E20" s="225"/>
      <c r="F20" s="225"/>
      <c r="G20" s="225"/>
      <c r="H20" s="226"/>
      <c r="I20" s="8">
        <v>14</v>
      </c>
      <c r="J20" s="10">
        <v>143259</v>
      </c>
      <c r="K20" s="10">
        <v>78734</v>
      </c>
    </row>
    <row r="21" spans="1:11" x14ac:dyDescent="0.2">
      <c r="A21" s="224" t="s">
        <v>25</v>
      </c>
      <c r="B21" s="225"/>
      <c r="C21" s="225"/>
      <c r="D21" s="225"/>
      <c r="E21" s="225"/>
      <c r="F21" s="225"/>
      <c r="G21" s="225"/>
      <c r="H21" s="226"/>
      <c r="I21" s="8">
        <v>15</v>
      </c>
      <c r="J21" s="10"/>
      <c r="K21" s="10"/>
    </row>
    <row r="22" spans="1:11" x14ac:dyDescent="0.2">
      <c r="A22" s="224" t="s">
        <v>26</v>
      </c>
      <c r="B22" s="225"/>
      <c r="C22" s="225"/>
      <c r="D22" s="225"/>
      <c r="E22" s="225"/>
      <c r="F22" s="225"/>
      <c r="G22" s="225"/>
      <c r="H22" s="226"/>
      <c r="I22" s="8">
        <v>16</v>
      </c>
      <c r="J22" s="10">
        <v>0</v>
      </c>
      <c r="K22" s="10">
        <v>0</v>
      </c>
    </row>
    <row r="23" spans="1:11" x14ac:dyDescent="0.2">
      <c r="A23" s="224" t="s">
        <v>27</v>
      </c>
      <c r="B23" s="225"/>
      <c r="C23" s="225"/>
      <c r="D23" s="225"/>
      <c r="E23" s="225"/>
      <c r="F23" s="225"/>
      <c r="G23" s="225"/>
      <c r="H23" s="226"/>
      <c r="I23" s="8">
        <v>17</v>
      </c>
      <c r="J23" s="10">
        <v>0</v>
      </c>
      <c r="K23" s="10">
        <v>0</v>
      </c>
    </row>
    <row r="24" spans="1:11" x14ac:dyDescent="0.2">
      <c r="A24" s="224" t="s">
        <v>28</v>
      </c>
      <c r="B24" s="225"/>
      <c r="C24" s="225"/>
      <c r="D24" s="225"/>
      <c r="E24" s="225"/>
      <c r="F24" s="225"/>
      <c r="G24" s="225"/>
      <c r="H24" s="226"/>
      <c r="I24" s="8">
        <v>18</v>
      </c>
      <c r="J24" s="10">
        <v>520382.68</v>
      </c>
      <c r="K24" s="10">
        <v>406593</v>
      </c>
    </row>
    <row r="25" spans="1:11" x14ac:dyDescent="0.2">
      <c r="A25" s="224" t="s">
        <v>29</v>
      </c>
      <c r="B25" s="225"/>
      <c r="C25" s="225"/>
      <c r="D25" s="225"/>
      <c r="E25" s="225"/>
      <c r="F25" s="225"/>
      <c r="G25" s="225"/>
      <c r="H25" s="226"/>
      <c r="I25" s="8">
        <v>19</v>
      </c>
      <c r="J25" s="10">
        <v>0</v>
      </c>
      <c r="K25" s="10">
        <v>0</v>
      </c>
    </row>
    <row r="26" spans="1:11" x14ac:dyDescent="0.2">
      <c r="A26" s="224" t="s">
        <v>30</v>
      </c>
      <c r="B26" s="225"/>
      <c r="C26" s="225"/>
      <c r="D26" s="225"/>
      <c r="E26" s="225"/>
      <c r="F26" s="225"/>
      <c r="G26" s="225"/>
      <c r="H26" s="226"/>
      <c r="I26" s="8">
        <v>20</v>
      </c>
      <c r="J26" s="10">
        <f>SUM(J27:J34)</f>
        <v>30875.08</v>
      </c>
      <c r="K26" s="10">
        <f>SUM(K27:K34)</f>
        <v>12998.08</v>
      </c>
    </row>
    <row r="27" spans="1:11" x14ac:dyDescent="0.2">
      <c r="A27" s="224" t="s">
        <v>31</v>
      </c>
      <c r="B27" s="225"/>
      <c r="C27" s="225"/>
      <c r="D27" s="225"/>
      <c r="E27" s="225"/>
      <c r="F27" s="225"/>
      <c r="G27" s="225"/>
      <c r="H27" s="226"/>
      <c r="I27" s="8">
        <v>21</v>
      </c>
      <c r="J27" s="10">
        <v>0</v>
      </c>
      <c r="K27" s="10">
        <v>0</v>
      </c>
    </row>
    <row r="28" spans="1:11" x14ac:dyDescent="0.2">
      <c r="A28" s="224" t="s">
        <v>32</v>
      </c>
      <c r="B28" s="225"/>
      <c r="C28" s="225"/>
      <c r="D28" s="225"/>
      <c r="E28" s="225"/>
      <c r="F28" s="225"/>
      <c r="G28" s="225"/>
      <c r="H28" s="226"/>
      <c r="I28" s="8">
        <v>22</v>
      </c>
      <c r="J28" s="10">
        <v>0</v>
      </c>
      <c r="K28" s="10">
        <v>0</v>
      </c>
    </row>
    <row r="29" spans="1:11" x14ac:dyDescent="0.2">
      <c r="A29" s="224" t="s">
        <v>33</v>
      </c>
      <c r="B29" s="225"/>
      <c r="C29" s="225"/>
      <c r="D29" s="225"/>
      <c r="E29" s="225"/>
      <c r="F29" s="225"/>
      <c r="G29" s="225"/>
      <c r="H29" s="226"/>
      <c r="I29" s="8">
        <v>23</v>
      </c>
      <c r="J29" s="10">
        <v>0</v>
      </c>
      <c r="K29" s="10">
        <v>0</v>
      </c>
    </row>
    <row r="30" spans="1:11" x14ac:dyDescent="0.2">
      <c r="A30" s="224" t="s">
        <v>34</v>
      </c>
      <c r="B30" s="225"/>
      <c r="C30" s="225"/>
      <c r="D30" s="225"/>
      <c r="E30" s="225"/>
      <c r="F30" s="225"/>
      <c r="G30" s="225"/>
      <c r="H30" s="226"/>
      <c r="I30" s="8">
        <v>24</v>
      </c>
      <c r="J30" s="10"/>
      <c r="K30" s="10"/>
    </row>
    <row r="31" spans="1:11" x14ac:dyDescent="0.2">
      <c r="A31" s="224" t="s">
        <v>35</v>
      </c>
      <c r="B31" s="225"/>
      <c r="C31" s="225"/>
      <c r="D31" s="225"/>
      <c r="E31" s="225"/>
      <c r="F31" s="225"/>
      <c r="G31" s="225"/>
      <c r="H31" s="226"/>
      <c r="I31" s="8">
        <v>25</v>
      </c>
      <c r="J31" s="10">
        <v>1594.08</v>
      </c>
      <c r="K31" s="10">
        <v>1594.08</v>
      </c>
    </row>
    <row r="32" spans="1:11" x14ac:dyDescent="0.2">
      <c r="A32" s="224" t="s">
        <v>36</v>
      </c>
      <c r="B32" s="225"/>
      <c r="C32" s="225"/>
      <c r="D32" s="225"/>
      <c r="E32" s="225"/>
      <c r="F32" s="225"/>
      <c r="G32" s="225"/>
      <c r="H32" s="226"/>
      <c r="I32" s="8">
        <v>26</v>
      </c>
      <c r="J32" s="10">
        <v>29281</v>
      </c>
      <c r="K32" s="10">
        <v>11404</v>
      </c>
    </row>
    <row r="33" spans="1:11" x14ac:dyDescent="0.2">
      <c r="A33" s="224" t="s">
        <v>37</v>
      </c>
      <c r="B33" s="225"/>
      <c r="C33" s="225"/>
      <c r="D33" s="225"/>
      <c r="E33" s="225"/>
      <c r="F33" s="225"/>
      <c r="G33" s="225"/>
      <c r="H33" s="226"/>
      <c r="I33" s="8">
        <v>27</v>
      </c>
      <c r="J33" s="10"/>
      <c r="K33" s="10"/>
    </row>
    <row r="34" spans="1:11" x14ac:dyDescent="0.2">
      <c r="A34" s="224" t="s">
        <v>38</v>
      </c>
      <c r="B34" s="225"/>
      <c r="C34" s="225"/>
      <c r="D34" s="225"/>
      <c r="E34" s="225"/>
      <c r="F34" s="225"/>
      <c r="G34" s="225"/>
      <c r="H34" s="226"/>
      <c r="I34" s="8">
        <v>28</v>
      </c>
      <c r="J34" s="10"/>
      <c r="K34" s="10"/>
    </row>
    <row r="35" spans="1:11" x14ac:dyDescent="0.2">
      <c r="A35" s="224" t="s">
        <v>39</v>
      </c>
      <c r="B35" s="225"/>
      <c r="C35" s="225"/>
      <c r="D35" s="225"/>
      <c r="E35" s="225"/>
      <c r="F35" s="225"/>
      <c r="G35" s="225"/>
      <c r="H35" s="226"/>
      <c r="I35" s="8">
        <v>29</v>
      </c>
      <c r="J35" s="10">
        <f>SUM(J36:J38)</f>
        <v>2698292</v>
      </c>
      <c r="K35" s="10">
        <f>SUM(K36:K38)</f>
        <v>926537</v>
      </c>
    </row>
    <row r="36" spans="1:11" x14ac:dyDescent="0.2">
      <c r="A36" s="224" t="s">
        <v>40</v>
      </c>
      <c r="B36" s="225"/>
      <c r="C36" s="225"/>
      <c r="D36" s="225"/>
      <c r="E36" s="225"/>
      <c r="F36" s="225"/>
      <c r="G36" s="225"/>
      <c r="H36" s="226"/>
      <c r="I36" s="8">
        <v>30</v>
      </c>
      <c r="J36" s="10"/>
      <c r="K36" s="10"/>
    </row>
    <row r="37" spans="1:11" x14ac:dyDescent="0.2">
      <c r="A37" s="224" t="s">
        <v>41</v>
      </c>
      <c r="B37" s="225"/>
      <c r="C37" s="225"/>
      <c r="D37" s="225"/>
      <c r="E37" s="225"/>
      <c r="F37" s="225"/>
      <c r="G37" s="225"/>
      <c r="H37" s="226"/>
      <c r="I37" s="8">
        <v>31</v>
      </c>
      <c r="J37" s="10"/>
      <c r="K37" s="10"/>
    </row>
    <row r="38" spans="1:11" x14ac:dyDescent="0.2">
      <c r="A38" s="224" t="s">
        <v>42</v>
      </c>
      <c r="B38" s="225"/>
      <c r="C38" s="225"/>
      <c r="D38" s="225"/>
      <c r="E38" s="225"/>
      <c r="F38" s="225"/>
      <c r="G38" s="225"/>
      <c r="H38" s="226"/>
      <c r="I38" s="8">
        <v>32</v>
      </c>
      <c r="J38" s="10">
        <v>2698292</v>
      </c>
      <c r="K38" s="10">
        <v>926537</v>
      </c>
    </row>
    <row r="39" spans="1:11" x14ac:dyDescent="0.2">
      <c r="A39" s="224" t="s">
        <v>43</v>
      </c>
      <c r="B39" s="225"/>
      <c r="C39" s="225"/>
      <c r="D39" s="225"/>
      <c r="E39" s="225"/>
      <c r="F39" s="225"/>
      <c r="G39" s="225"/>
      <c r="H39" s="226"/>
      <c r="I39" s="8">
        <v>33</v>
      </c>
      <c r="J39" s="10"/>
      <c r="K39" s="10"/>
    </row>
    <row r="40" spans="1:11" x14ac:dyDescent="0.2">
      <c r="A40" s="221" t="s">
        <v>44</v>
      </c>
      <c r="B40" s="222"/>
      <c r="C40" s="222"/>
      <c r="D40" s="222"/>
      <c r="E40" s="222"/>
      <c r="F40" s="222"/>
      <c r="G40" s="222"/>
      <c r="H40" s="223"/>
      <c r="I40" s="8">
        <v>34</v>
      </c>
      <c r="J40" s="10">
        <f>J41+J49+J56+J64</f>
        <v>18876882</v>
      </c>
      <c r="K40" s="10">
        <f>K41+K49+K56+K64</f>
        <v>19071692.800000001</v>
      </c>
    </row>
    <row r="41" spans="1:11" x14ac:dyDescent="0.2">
      <c r="A41" s="224" t="s">
        <v>45</v>
      </c>
      <c r="B41" s="225"/>
      <c r="C41" s="225"/>
      <c r="D41" s="225"/>
      <c r="E41" s="225"/>
      <c r="F41" s="225"/>
      <c r="G41" s="225"/>
      <c r="H41" s="226"/>
      <c r="I41" s="8">
        <v>35</v>
      </c>
      <c r="J41" s="9">
        <f>SUM(J42:J48)</f>
        <v>5419701</v>
      </c>
      <c r="K41" s="9">
        <f>SUM(K42:K48)</f>
        <v>5346271</v>
      </c>
    </row>
    <row r="42" spans="1:11" x14ac:dyDescent="0.2">
      <c r="A42" s="224" t="s">
        <v>46</v>
      </c>
      <c r="B42" s="225"/>
      <c r="C42" s="225"/>
      <c r="D42" s="225"/>
      <c r="E42" s="225"/>
      <c r="F42" s="225"/>
      <c r="G42" s="225"/>
      <c r="H42" s="226"/>
      <c r="I42" s="8">
        <v>36</v>
      </c>
      <c r="J42" s="10">
        <v>5072034</v>
      </c>
      <c r="K42" s="10">
        <v>5174419</v>
      </c>
    </row>
    <row r="43" spans="1:11" x14ac:dyDescent="0.2">
      <c r="A43" s="224" t="s">
        <v>47</v>
      </c>
      <c r="B43" s="225"/>
      <c r="C43" s="225"/>
      <c r="D43" s="225"/>
      <c r="E43" s="225"/>
      <c r="F43" s="225"/>
      <c r="G43" s="225"/>
      <c r="H43" s="226"/>
      <c r="I43" s="8">
        <v>37</v>
      </c>
      <c r="J43" s="10">
        <v>10778</v>
      </c>
      <c r="K43" s="10">
        <v>9842</v>
      </c>
    </row>
    <row r="44" spans="1:11" x14ac:dyDescent="0.2">
      <c r="A44" s="224" t="s">
        <v>48</v>
      </c>
      <c r="B44" s="225"/>
      <c r="C44" s="225"/>
      <c r="D44" s="225"/>
      <c r="E44" s="225"/>
      <c r="F44" s="225"/>
      <c r="G44" s="225"/>
      <c r="H44" s="226"/>
      <c r="I44" s="8">
        <v>38</v>
      </c>
      <c r="J44" s="10"/>
      <c r="K44" s="10"/>
    </row>
    <row r="45" spans="1:11" x14ac:dyDescent="0.2">
      <c r="A45" s="224" t="s">
        <v>49</v>
      </c>
      <c r="B45" s="225"/>
      <c r="C45" s="225"/>
      <c r="D45" s="225"/>
      <c r="E45" s="225"/>
      <c r="F45" s="225"/>
      <c r="G45" s="225"/>
      <c r="H45" s="226"/>
      <c r="I45" s="8">
        <v>39</v>
      </c>
      <c r="J45" s="10"/>
      <c r="K45" s="10"/>
    </row>
    <row r="46" spans="1:11" x14ac:dyDescent="0.2">
      <c r="A46" s="224" t="s">
        <v>50</v>
      </c>
      <c r="B46" s="225"/>
      <c r="C46" s="225"/>
      <c r="D46" s="225"/>
      <c r="E46" s="225"/>
      <c r="F46" s="225"/>
      <c r="G46" s="225"/>
      <c r="H46" s="226"/>
      <c r="I46" s="8">
        <v>40</v>
      </c>
      <c r="J46" s="10">
        <v>336889</v>
      </c>
      <c r="K46" s="10">
        <v>162010</v>
      </c>
    </row>
    <row r="47" spans="1:11" x14ac:dyDescent="0.2">
      <c r="A47" s="224" t="s">
        <v>51</v>
      </c>
      <c r="B47" s="225"/>
      <c r="C47" s="225"/>
      <c r="D47" s="225"/>
      <c r="E47" s="225"/>
      <c r="F47" s="225"/>
      <c r="G47" s="225"/>
      <c r="H47" s="226"/>
      <c r="I47" s="8">
        <v>41</v>
      </c>
      <c r="J47" s="10">
        <v>0</v>
      </c>
      <c r="K47" s="10">
        <v>0</v>
      </c>
    </row>
    <row r="48" spans="1:11" x14ac:dyDescent="0.2">
      <c r="A48" s="224" t="s">
        <v>52</v>
      </c>
      <c r="B48" s="225"/>
      <c r="C48" s="225"/>
      <c r="D48" s="225"/>
      <c r="E48" s="225"/>
      <c r="F48" s="225"/>
      <c r="G48" s="225"/>
      <c r="H48" s="226"/>
      <c r="I48" s="8">
        <v>42</v>
      </c>
      <c r="J48" s="10"/>
      <c r="K48" s="10"/>
    </row>
    <row r="49" spans="1:11" x14ac:dyDescent="0.2">
      <c r="A49" s="224" t="s">
        <v>53</v>
      </c>
      <c r="B49" s="225"/>
      <c r="C49" s="225"/>
      <c r="D49" s="225"/>
      <c r="E49" s="225"/>
      <c r="F49" s="225"/>
      <c r="G49" s="225"/>
      <c r="H49" s="226"/>
      <c r="I49" s="8">
        <v>43</v>
      </c>
      <c r="J49" s="10">
        <f>SUM(J50:J55)</f>
        <v>12481228</v>
      </c>
      <c r="K49" s="10">
        <f>SUM(K50:K55)</f>
        <v>12445248.800000001</v>
      </c>
    </row>
    <row r="50" spans="1:11" x14ac:dyDescent="0.2">
      <c r="A50" s="224" t="s">
        <v>54</v>
      </c>
      <c r="B50" s="225"/>
      <c r="C50" s="225"/>
      <c r="D50" s="225"/>
      <c r="E50" s="225"/>
      <c r="F50" s="225"/>
      <c r="G50" s="225"/>
      <c r="H50" s="226"/>
      <c r="I50" s="8">
        <v>44</v>
      </c>
      <c r="J50" s="10"/>
      <c r="K50" s="10"/>
    </row>
    <row r="51" spans="1:11" x14ac:dyDescent="0.2">
      <c r="A51" s="224" t="s">
        <v>55</v>
      </c>
      <c r="B51" s="225"/>
      <c r="C51" s="225"/>
      <c r="D51" s="225"/>
      <c r="E51" s="225"/>
      <c r="F51" s="225"/>
      <c r="G51" s="225"/>
      <c r="H51" s="226"/>
      <c r="I51" s="8">
        <v>45</v>
      </c>
      <c r="J51" s="10">
        <v>12355741</v>
      </c>
      <c r="K51" s="10">
        <v>12285672</v>
      </c>
    </row>
    <row r="52" spans="1:11" x14ac:dyDescent="0.2">
      <c r="A52" s="224" t="s">
        <v>56</v>
      </c>
      <c r="B52" s="225"/>
      <c r="C52" s="225"/>
      <c r="D52" s="225"/>
      <c r="E52" s="225"/>
      <c r="F52" s="225"/>
      <c r="G52" s="225"/>
      <c r="H52" s="226"/>
      <c r="I52" s="8">
        <v>46</v>
      </c>
      <c r="J52" s="10"/>
      <c r="K52" s="10"/>
    </row>
    <row r="53" spans="1:11" x14ac:dyDescent="0.2">
      <c r="A53" s="224" t="s">
        <v>57</v>
      </c>
      <c r="B53" s="225"/>
      <c r="C53" s="225"/>
      <c r="D53" s="225"/>
      <c r="E53" s="225"/>
      <c r="F53" s="225"/>
      <c r="G53" s="225"/>
      <c r="H53" s="226"/>
      <c r="I53" s="8">
        <v>47</v>
      </c>
      <c r="J53" s="10">
        <v>0</v>
      </c>
      <c r="K53" s="10">
        <v>0</v>
      </c>
    </row>
    <row r="54" spans="1:11" x14ac:dyDescent="0.2">
      <c r="A54" s="224" t="s">
        <v>58</v>
      </c>
      <c r="B54" s="225"/>
      <c r="C54" s="225"/>
      <c r="D54" s="225"/>
      <c r="E54" s="225"/>
      <c r="F54" s="225"/>
      <c r="G54" s="225"/>
      <c r="H54" s="226"/>
      <c r="I54" s="8">
        <v>48</v>
      </c>
      <c r="J54" s="10">
        <v>125487</v>
      </c>
      <c r="K54" s="10">
        <v>134137.79999999999</v>
      </c>
    </row>
    <row r="55" spans="1:11" x14ac:dyDescent="0.2">
      <c r="A55" s="224" t="s">
        <v>59</v>
      </c>
      <c r="B55" s="225"/>
      <c r="C55" s="225"/>
      <c r="D55" s="225"/>
      <c r="E55" s="225"/>
      <c r="F55" s="225"/>
      <c r="G55" s="225"/>
      <c r="H55" s="226"/>
      <c r="I55" s="8">
        <v>49</v>
      </c>
      <c r="J55" s="10"/>
      <c r="K55" s="10">
        <v>25439</v>
      </c>
    </row>
    <row r="56" spans="1:11" x14ac:dyDescent="0.2">
      <c r="A56" s="224" t="s">
        <v>60</v>
      </c>
      <c r="B56" s="225"/>
      <c r="C56" s="225"/>
      <c r="D56" s="225"/>
      <c r="E56" s="225"/>
      <c r="F56" s="225"/>
      <c r="G56" s="225"/>
      <c r="H56" s="226"/>
      <c r="I56" s="8">
        <v>50</v>
      </c>
      <c r="J56" s="10"/>
      <c r="K56" s="10"/>
    </row>
    <row r="57" spans="1:11" x14ac:dyDescent="0.2">
      <c r="A57" s="224" t="s">
        <v>31</v>
      </c>
      <c r="B57" s="225"/>
      <c r="C57" s="225"/>
      <c r="D57" s="225"/>
      <c r="E57" s="225"/>
      <c r="F57" s="225"/>
      <c r="G57" s="225"/>
      <c r="H57" s="226"/>
      <c r="I57" s="8">
        <v>51</v>
      </c>
      <c r="J57" s="10"/>
      <c r="K57" s="10"/>
    </row>
    <row r="58" spans="1:11" x14ac:dyDescent="0.2">
      <c r="A58" s="224" t="s">
        <v>32</v>
      </c>
      <c r="B58" s="225"/>
      <c r="C58" s="225"/>
      <c r="D58" s="225"/>
      <c r="E58" s="225"/>
      <c r="F58" s="225"/>
      <c r="G58" s="225"/>
      <c r="H58" s="226"/>
      <c r="I58" s="8">
        <v>52</v>
      </c>
      <c r="J58" s="10"/>
      <c r="K58" s="10"/>
    </row>
    <row r="59" spans="1:11" x14ac:dyDescent="0.2">
      <c r="A59" s="224" t="s">
        <v>61</v>
      </c>
      <c r="B59" s="225"/>
      <c r="C59" s="225"/>
      <c r="D59" s="225"/>
      <c r="E59" s="225"/>
      <c r="F59" s="225"/>
      <c r="G59" s="225"/>
      <c r="H59" s="226"/>
      <c r="I59" s="8">
        <v>53</v>
      </c>
      <c r="J59" s="10"/>
      <c r="K59" s="10"/>
    </row>
    <row r="60" spans="1:11" x14ac:dyDescent="0.2">
      <c r="A60" s="224" t="s">
        <v>34</v>
      </c>
      <c r="B60" s="225"/>
      <c r="C60" s="225"/>
      <c r="D60" s="225"/>
      <c r="E60" s="225"/>
      <c r="F60" s="225"/>
      <c r="G60" s="225"/>
      <c r="H60" s="226"/>
      <c r="I60" s="8">
        <v>54</v>
      </c>
      <c r="J60" s="10"/>
      <c r="K60" s="10"/>
    </row>
    <row r="61" spans="1:11" x14ac:dyDescent="0.2">
      <c r="A61" s="224" t="s">
        <v>35</v>
      </c>
      <c r="B61" s="225"/>
      <c r="C61" s="225"/>
      <c r="D61" s="225"/>
      <c r="E61" s="225"/>
      <c r="F61" s="225"/>
      <c r="G61" s="225"/>
      <c r="H61" s="226"/>
      <c r="I61" s="8">
        <v>55</v>
      </c>
      <c r="J61" s="10"/>
      <c r="K61" s="10"/>
    </row>
    <row r="62" spans="1:11" x14ac:dyDescent="0.2">
      <c r="A62" s="224" t="s">
        <v>36</v>
      </c>
      <c r="B62" s="225"/>
      <c r="C62" s="225"/>
      <c r="D62" s="225"/>
      <c r="E62" s="225"/>
      <c r="F62" s="225"/>
      <c r="G62" s="225"/>
      <c r="H62" s="226"/>
      <c r="I62" s="8">
        <v>56</v>
      </c>
      <c r="J62" s="10"/>
      <c r="K62" s="10"/>
    </row>
    <row r="63" spans="1:11" x14ac:dyDescent="0.2">
      <c r="A63" s="224" t="s">
        <v>62</v>
      </c>
      <c r="B63" s="225"/>
      <c r="C63" s="225"/>
      <c r="D63" s="225"/>
      <c r="E63" s="225"/>
      <c r="F63" s="225"/>
      <c r="G63" s="225"/>
      <c r="H63" s="226"/>
      <c r="I63" s="8">
        <v>57</v>
      </c>
      <c r="J63" s="10"/>
      <c r="K63" s="10"/>
    </row>
    <row r="64" spans="1:11" x14ac:dyDescent="0.2">
      <c r="A64" s="224" t="s">
        <v>63</v>
      </c>
      <c r="B64" s="225"/>
      <c r="C64" s="225"/>
      <c r="D64" s="225"/>
      <c r="E64" s="225"/>
      <c r="F64" s="225"/>
      <c r="G64" s="225"/>
      <c r="H64" s="226"/>
      <c r="I64" s="8">
        <v>58</v>
      </c>
      <c r="J64" s="10">
        <v>975953</v>
      </c>
      <c r="K64" s="10">
        <v>1280173</v>
      </c>
    </row>
    <row r="65" spans="1:14" x14ac:dyDescent="0.2">
      <c r="A65" s="221" t="s">
        <v>64</v>
      </c>
      <c r="B65" s="222"/>
      <c r="C65" s="222"/>
      <c r="D65" s="222"/>
      <c r="E65" s="222"/>
      <c r="F65" s="222"/>
      <c r="G65" s="222"/>
      <c r="H65" s="223"/>
      <c r="I65" s="8">
        <v>59</v>
      </c>
      <c r="J65" s="10">
        <v>39230</v>
      </c>
      <c r="K65" s="10"/>
      <c r="N65" s="143"/>
    </row>
    <row r="66" spans="1:14" x14ac:dyDescent="0.2">
      <c r="A66" s="221" t="s">
        <v>65</v>
      </c>
      <c r="B66" s="222"/>
      <c r="C66" s="222"/>
      <c r="D66" s="222"/>
      <c r="E66" s="222"/>
      <c r="F66" s="222"/>
      <c r="G66" s="222"/>
      <c r="H66" s="223"/>
      <c r="I66" s="8">
        <v>60</v>
      </c>
      <c r="J66" s="9">
        <f>J7+J8+J40+J65</f>
        <v>54517147.709999993</v>
      </c>
      <c r="K66" s="9">
        <f>K7+K8+K40+K65</f>
        <v>52137942.879999995</v>
      </c>
    </row>
    <row r="67" spans="1:14" x14ac:dyDescent="0.2">
      <c r="A67" s="239" t="s">
        <v>66</v>
      </c>
      <c r="B67" s="240"/>
      <c r="C67" s="240"/>
      <c r="D67" s="240"/>
      <c r="E67" s="240"/>
      <c r="F67" s="240"/>
      <c r="G67" s="240"/>
      <c r="H67" s="241"/>
      <c r="I67" s="11">
        <v>61</v>
      </c>
      <c r="J67" s="12"/>
      <c r="K67" s="12"/>
    </row>
    <row r="68" spans="1:14" x14ac:dyDescent="0.2">
      <c r="A68" s="242" t="s">
        <v>0</v>
      </c>
      <c r="B68" s="243"/>
      <c r="C68" s="243"/>
      <c r="D68" s="243"/>
      <c r="E68" s="243"/>
      <c r="F68" s="243"/>
      <c r="G68" s="243"/>
      <c r="H68" s="243"/>
      <c r="I68" s="243"/>
      <c r="J68" s="243"/>
      <c r="K68" s="244"/>
    </row>
    <row r="69" spans="1:14" x14ac:dyDescent="0.2">
      <c r="A69" s="218" t="s">
        <v>67</v>
      </c>
      <c r="B69" s="219"/>
      <c r="C69" s="219"/>
      <c r="D69" s="219"/>
      <c r="E69" s="219"/>
      <c r="F69" s="219"/>
      <c r="G69" s="219"/>
      <c r="H69" s="220"/>
      <c r="I69" s="6">
        <v>62</v>
      </c>
      <c r="J69" s="13">
        <f>J70+J71+J72+J78+J79+J82+J85</f>
        <v>29681227.390000001</v>
      </c>
      <c r="K69" s="13">
        <f>K70+K71+K72+K78+K79+K82+K85</f>
        <v>33962524.390000001</v>
      </c>
    </row>
    <row r="70" spans="1:14" x14ac:dyDescent="0.2">
      <c r="A70" s="224" t="s">
        <v>68</v>
      </c>
      <c r="B70" s="225"/>
      <c r="C70" s="225"/>
      <c r="D70" s="225"/>
      <c r="E70" s="225"/>
      <c r="F70" s="225"/>
      <c r="G70" s="225"/>
      <c r="H70" s="226"/>
      <c r="I70" s="8">
        <v>63</v>
      </c>
      <c r="J70" s="10">
        <v>106168300</v>
      </c>
      <c r="K70" s="10">
        <v>106168300</v>
      </c>
    </row>
    <row r="71" spans="1:14" x14ac:dyDescent="0.2">
      <c r="A71" s="224" t="s">
        <v>69</v>
      </c>
      <c r="B71" s="225"/>
      <c r="C71" s="225"/>
      <c r="D71" s="225"/>
      <c r="E71" s="225"/>
      <c r="F71" s="225"/>
      <c r="G71" s="225"/>
      <c r="H71" s="226"/>
      <c r="I71" s="8">
        <v>64</v>
      </c>
      <c r="J71" s="10"/>
      <c r="K71" s="10"/>
    </row>
    <row r="72" spans="1:14" x14ac:dyDescent="0.2">
      <c r="A72" s="224" t="s">
        <v>70</v>
      </c>
      <c r="B72" s="225"/>
      <c r="C72" s="225"/>
      <c r="D72" s="225"/>
      <c r="E72" s="225"/>
      <c r="F72" s="225"/>
      <c r="G72" s="225"/>
      <c r="H72" s="226"/>
      <c r="I72" s="8">
        <v>65</v>
      </c>
      <c r="J72" s="10">
        <v>0</v>
      </c>
      <c r="K72" s="10">
        <v>0</v>
      </c>
    </row>
    <row r="73" spans="1:14" x14ac:dyDescent="0.2">
      <c r="A73" s="224" t="s">
        <v>71</v>
      </c>
      <c r="B73" s="225"/>
      <c r="C73" s="225"/>
      <c r="D73" s="225"/>
      <c r="E73" s="225"/>
      <c r="F73" s="225"/>
      <c r="G73" s="225"/>
      <c r="H73" s="226"/>
      <c r="I73" s="8">
        <v>66</v>
      </c>
      <c r="J73" s="10"/>
      <c r="K73" s="10"/>
    </row>
    <row r="74" spans="1:14" x14ac:dyDescent="0.2">
      <c r="A74" s="224" t="s">
        <v>72</v>
      </c>
      <c r="B74" s="225"/>
      <c r="C74" s="225"/>
      <c r="D74" s="225"/>
      <c r="E74" s="225"/>
      <c r="F74" s="225"/>
      <c r="G74" s="225"/>
      <c r="H74" s="226"/>
      <c r="I74" s="8">
        <v>67</v>
      </c>
      <c r="J74" s="10">
        <v>1337846.6000000001</v>
      </c>
      <c r="K74" s="10">
        <v>1337846.6000000001</v>
      </c>
    </row>
    <row r="75" spans="1:14" x14ac:dyDescent="0.2">
      <c r="A75" s="224" t="s">
        <v>73</v>
      </c>
      <c r="B75" s="225"/>
      <c r="C75" s="225"/>
      <c r="D75" s="225"/>
      <c r="E75" s="225"/>
      <c r="F75" s="225"/>
      <c r="G75" s="225"/>
      <c r="H75" s="226"/>
      <c r="I75" s="8">
        <v>68</v>
      </c>
      <c r="J75" s="10">
        <v>1337846.6000000001</v>
      </c>
      <c r="K75" s="10">
        <v>1337846.6000000001</v>
      </c>
    </row>
    <row r="76" spans="1:14" x14ac:dyDescent="0.2">
      <c r="A76" s="224" t="s">
        <v>74</v>
      </c>
      <c r="B76" s="225"/>
      <c r="C76" s="225"/>
      <c r="D76" s="225"/>
      <c r="E76" s="225"/>
      <c r="F76" s="225"/>
      <c r="G76" s="225"/>
      <c r="H76" s="226"/>
      <c r="I76" s="8">
        <v>69</v>
      </c>
      <c r="J76" s="10"/>
      <c r="K76" s="10"/>
    </row>
    <row r="77" spans="1:14" x14ac:dyDescent="0.2">
      <c r="A77" s="224" t="s">
        <v>75</v>
      </c>
      <c r="B77" s="225"/>
      <c r="C77" s="225"/>
      <c r="D77" s="225"/>
      <c r="E77" s="225"/>
      <c r="F77" s="225"/>
      <c r="G77" s="225"/>
      <c r="H77" s="226"/>
      <c r="I77" s="8">
        <v>70</v>
      </c>
      <c r="J77" s="10"/>
      <c r="K77" s="10"/>
    </row>
    <row r="78" spans="1:14" x14ac:dyDescent="0.2">
      <c r="A78" s="224" t="s">
        <v>76</v>
      </c>
      <c r="B78" s="225"/>
      <c r="C78" s="225"/>
      <c r="D78" s="225"/>
      <c r="E78" s="225"/>
      <c r="F78" s="225"/>
      <c r="G78" s="225"/>
      <c r="H78" s="226"/>
      <c r="I78" s="8">
        <v>71</v>
      </c>
      <c r="J78" s="10">
        <v>23016366.390000001</v>
      </c>
      <c r="K78" s="10">
        <v>23016366.390000001</v>
      </c>
    </row>
    <row r="79" spans="1:14" x14ac:dyDescent="0.2">
      <c r="A79" s="224" t="s">
        <v>77</v>
      </c>
      <c r="B79" s="225"/>
      <c r="C79" s="225"/>
      <c r="D79" s="225"/>
      <c r="E79" s="225"/>
      <c r="F79" s="225"/>
      <c r="G79" s="225"/>
      <c r="H79" s="226"/>
      <c r="I79" s="8">
        <v>72</v>
      </c>
      <c r="J79" s="10">
        <f>J80-J81</f>
        <v>-100302559</v>
      </c>
      <c r="K79" s="10">
        <f>K80-K81</f>
        <v>-97609966</v>
      </c>
    </row>
    <row r="80" spans="1:14" x14ac:dyDescent="0.2">
      <c r="A80" s="245" t="s">
        <v>78</v>
      </c>
      <c r="B80" s="246"/>
      <c r="C80" s="246"/>
      <c r="D80" s="246"/>
      <c r="E80" s="246"/>
      <c r="F80" s="246"/>
      <c r="G80" s="246"/>
      <c r="H80" s="247"/>
      <c r="I80" s="8">
        <v>73</v>
      </c>
      <c r="J80" s="10">
        <v>0</v>
      </c>
      <c r="K80" s="10">
        <v>0</v>
      </c>
    </row>
    <row r="81" spans="1:14" x14ac:dyDescent="0.2">
      <c r="A81" s="245" t="s">
        <v>79</v>
      </c>
      <c r="B81" s="246"/>
      <c r="C81" s="246"/>
      <c r="D81" s="246"/>
      <c r="E81" s="246"/>
      <c r="F81" s="246"/>
      <c r="G81" s="246"/>
      <c r="H81" s="247"/>
      <c r="I81" s="8">
        <v>74</v>
      </c>
      <c r="J81" s="10">
        <v>100302559</v>
      </c>
      <c r="K81" s="10">
        <v>97609966</v>
      </c>
      <c r="M81" s="143"/>
    </row>
    <row r="82" spans="1:14" x14ac:dyDescent="0.2">
      <c r="A82" s="224" t="s">
        <v>80</v>
      </c>
      <c r="B82" s="225"/>
      <c r="C82" s="225"/>
      <c r="D82" s="225"/>
      <c r="E82" s="225"/>
      <c r="F82" s="225"/>
      <c r="G82" s="225"/>
      <c r="H82" s="226"/>
      <c r="I82" s="8">
        <v>75</v>
      </c>
      <c r="J82" s="10">
        <f>J83-J84</f>
        <v>799120</v>
      </c>
      <c r="K82" s="10">
        <f>K83-K84</f>
        <v>2387824</v>
      </c>
    </row>
    <row r="83" spans="1:14" x14ac:dyDescent="0.2">
      <c r="A83" s="245" t="s">
        <v>81</v>
      </c>
      <c r="B83" s="246"/>
      <c r="C83" s="246"/>
      <c r="D83" s="246"/>
      <c r="E83" s="246"/>
      <c r="F83" s="246"/>
      <c r="G83" s="246"/>
      <c r="H83" s="247"/>
      <c r="I83" s="8">
        <v>76</v>
      </c>
      <c r="J83" s="10">
        <v>799120</v>
      </c>
      <c r="K83" s="10">
        <v>2387824</v>
      </c>
    </row>
    <row r="84" spans="1:14" x14ac:dyDescent="0.2">
      <c r="A84" s="245" t="s">
        <v>82</v>
      </c>
      <c r="B84" s="246"/>
      <c r="C84" s="246"/>
      <c r="D84" s="246"/>
      <c r="E84" s="246"/>
      <c r="F84" s="246"/>
      <c r="G84" s="246"/>
      <c r="H84" s="247"/>
      <c r="I84" s="8">
        <v>77</v>
      </c>
      <c r="J84" s="10"/>
      <c r="K84" s="10"/>
      <c r="M84" s="143"/>
      <c r="N84" s="143"/>
    </row>
    <row r="85" spans="1:14" x14ac:dyDescent="0.2">
      <c r="A85" s="224" t="s">
        <v>83</v>
      </c>
      <c r="B85" s="225"/>
      <c r="C85" s="225"/>
      <c r="D85" s="225"/>
      <c r="E85" s="225"/>
      <c r="F85" s="225"/>
      <c r="G85" s="225"/>
      <c r="H85" s="226"/>
      <c r="I85" s="8">
        <v>78</v>
      </c>
      <c r="J85" s="10"/>
      <c r="K85" s="10"/>
    </row>
    <row r="86" spans="1:14" x14ac:dyDescent="0.2">
      <c r="A86" s="221" t="s">
        <v>84</v>
      </c>
      <c r="B86" s="222"/>
      <c r="C86" s="222"/>
      <c r="D86" s="222"/>
      <c r="E86" s="222"/>
      <c r="F86" s="222"/>
      <c r="G86" s="222"/>
      <c r="H86" s="223"/>
      <c r="I86" s="8">
        <v>79</v>
      </c>
      <c r="J86" s="10">
        <f>SUM(J87:J89)</f>
        <v>5524119</v>
      </c>
      <c r="K86" s="10">
        <f>SUM(K87:K89)</f>
        <v>3603300</v>
      </c>
    </row>
    <row r="87" spans="1:14" x14ac:dyDescent="0.2">
      <c r="A87" s="224" t="s">
        <v>85</v>
      </c>
      <c r="B87" s="225"/>
      <c r="C87" s="225"/>
      <c r="D87" s="225"/>
      <c r="E87" s="225"/>
      <c r="F87" s="225"/>
      <c r="G87" s="225"/>
      <c r="H87" s="226"/>
      <c r="I87" s="8">
        <v>80</v>
      </c>
      <c r="J87" s="10">
        <v>2567544</v>
      </c>
      <c r="K87" s="10">
        <v>128000</v>
      </c>
    </row>
    <row r="88" spans="1:14" x14ac:dyDescent="0.2">
      <c r="A88" s="224" t="s">
        <v>86</v>
      </c>
      <c r="B88" s="225"/>
      <c r="C88" s="225"/>
      <c r="D88" s="225"/>
      <c r="E88" s="225"/>
      <c r="F88" s="225"/>
      <c r="G88" s="225"/>
      <c r="H88" s="226"/>
      <c r="I88" s="8">
        <v>81</v>
      </c>
      <c r="J88" s="10"/>
      <c r="K88" s="10"/>
    </row>
    <row r="89" spans="1:14" x14ac:dyDescent="0.2">
      <c r="A89" s="224" t="s">
        <v>87</v>
      </c>
      <c r="B89" s="225"/>
      <c r="C89" s="225"/>
      <c r="D89" s="225"/>
      <c r="E89" s="225"/>
      <c r="F89" s="225"/>
      <c r="G89" s="225"/>
      <c r="H89" s="226"/>
      <c r="I89" s="8">
        <v>82</v>
      </c>
      <c r="J89" s="10">
        <v>2956575</v>
      </c>
      <c r="K89" s="10">
        <v>3475300</v>
      </c>
    </row>
    <row r="90" spans="1:14" x14ac:dyDescent="0.2">
      <c r="A90" s="221" t="s">
        <v>88</v>
      </c>
      <c r="B90" s="222"/>
      <c r="C90" s="222"/>
      <c r="D90" s="222"/>
      <c r="E90" s="222"/>
      <c r="F90" s="222"/>
      <c r="G90" s="222"/>
      <c r="H90" s="223"/>
      <c r="I90" s="8">
        <v>83</v>
      </c>
      <c r="J90" s="10">
        <f>SUM(J91:J99)</f>
        <v>4890563</v>
      </c>
      <c r="K90" s="10">
        <f>SUM(K91:K99)</f>
        <v>635691</v>
      </c>
    </row>
    <row r="91" spans="1:14" x14ac:dyDescent="0.2">
      <c r="A91" s="224" t="s">
        <v>89</v>
      </c>
      <c r="B91" s="225"/>
      <c r="C91" s="225"/>
      <c r="D91" s="225"/>
      <c r="E91" s="225"/>
      <c r="F91" s="225"/>
      <c r="G91" s="225"/>
      <c r="H91" s="226"/>
      <c r="I91" s="8">
        <v>84</v>
      </c>
      <c r="J91" s="10"/>
      <c r="K91" s="10"/>
      <c r="M91" s="143"/>
      <c r="N91" s="143"/>
    </row>
    <row r="92" spans="1:14" x14ac:dyDescent="0.2">
      <c r="A92" s="224" t="s">
        <v>90</v>
      </c>
      <c r="B92" s="225"/>
      <c r="C92" s="225"/>
      <c r="D92" s="225"/>
      <c r="E92" s="225"/>
      <c r="F92" s="225"/>
      <c r="G92" s="225"/>
      <c r="H92" s="226"/>
      <c r="I92" s="8">
        <v>85</v>
      </c>
      <c r="J92" s="10"/>
      <c r="K92" s="10"/>
      <c r="M92" s="143"/>
      <c r="N92" s="143"/>
    </row>
    <row r="93" spans="1:14" x14ac:dyDescent="0.2">
      <c r="A93" s="224" t="s">
        <v>91</v>
      </c>
      <c r="B93" s="225"/>
      <c r="C93" s="225"/>
      <c r="D93" s="225"/>
      <c r="E93" s="225"/>
      <c r="F93" s="225"/>
      <c r="G93" s="225"/>
      <c r="H93" s="226"/>
      <c r="I93" s="8">
        <v>86</v>
      </c>
      <c r="J93" s="10">
        <v>949417</v>
      </c>
      <c r="K93" s="10"/>
      <c r="M93" s="143"/>
      <c r="N93" s="143"/>
    </row>
    <row r="94" spans="1:14" x14ac:dyDescent="0.2">
      <c r="A94" s="224" t="s">
        <v>92</v>
      </c>
      <c r="B94" s="225"/>
      <c r="C94" s="225"/>
      <c r="D94" s="225"/>
      <c r="E94" s="225"/>
      <c r="F94" s="225"/>
      <c r="G94" s="225"/>
      <c r="H94" s="226"/>
      <c r="I94" s="8">
        <v>87</v>
      </c>
      <c r="J94" s="152"/>
      <c r="K94" s="152"/>
    </row>
    <row r="95" spans="1:14" x14ac:dyDescent="0.2">
      <c r="A95" s="224" t="s">
        <v>93</v>
      </c>
      <c r="B95" s="225"/>
      <c r="C95" s="225"/>
      <c r="D95" s="225"/>
      <c r="E95" s="225"/>
      <c r="F95" s="225"/>
      <c r="G95" s="225"/>
      <c r="H95" s="226"/>
      <c r="I95" s="8">
        <v>88</v>
      </c>
      <c r="J95" s="10">
        <v>1865573</v>
      </c>
      <c r="K95" s="10"/>
    </row>
    <row r="96" spans="1:14" x14ac:dyDescent="0.2">
      <c r="A96" s="224" t="s">
        <v>94</v>
      </c>
      <c r="B96" s="225"/>
      <c r="C96" s="225"/>
      <c r="D96" s="225"/>
      <c r="E96" s="225"/>
      <c r="F96" s="225"/>
      <c r="G96" s="225"/>
      <c r="H96" s="226"/>
      <c r="I96" s="8">
        <v>89</v>
      </c>
      <c r="J96" s="10"/>
      <c r="K96" s="10"/>
    </row>
    <row r="97" spans="1:11" x14ac:dyDescent="0.2">
      <c r="A97" s="224" t="s">
        <v>95</v>
      </c>
      <c r="B97" s="225"/>
      <c r="C97" s="225"/>
      <c r="D97" s="225"/>
      <c r="E97" s="225"/>
      <c r="F97" s="225"/>
      <c r="G97" s="225"/>
      <c r="H97" s="226"/>
      <c r="I97" s="8">
        <v>90</v>
      </c>
      <c r="J97" s="10"/>
      <c r="K97" s="10"/>
    </row>
    <row r="98" spans="1:11" x14ac:dyDescent="0.2">
      <c r="A98" s="224" t="s">
        <v>96</v>
      </c>
      <c r="B98" s="225"/>
      <c r="C98" s="225"/>
      <c r="D98" s="225"/>
      <c r="E98" s="225"/>
      <c r="F98" s="225"/>
      <c r="G98" s="225"/>
      <c r="H98" s="226"/>
      <c r="I98" s="8">
        <v>91</v>
      </c>
      <c r="J98" s="10">
        <v>2075573</v>
      </c>
      <c r="K98" s="10">
        <v>635691</v>
      </c>
    </row>
    <row r="99" spans="1:11" x14ac:dyDescent="0.2">
      <c r="A99" s="224" t="s">
        <v>97</v>
      </c>
      <c r="B99" s="225"/>
      <c r="C99" s="225"/>
      <c r="D99" s="225"/>
      <c r="E99" s="225"/>
      <c r="F99" s="225"/>
      <c r="G99" s="225"/>
      <c r="H99" s="226"/>
      <c r="I99" s="8">
        <v>92</v>
      </c>
      <c r="J99" s="10"/>
      <c r="K99" s="10"/>
    </row>
    <row r="100" spans="1:11" x14ac:dyDescent="0.2">
      <c r="A100" s="221" t="s">
        <v>98</v>
      </c>
      <c r="B100" s="222"/>
      <c r="C100" s="222"/>
      <c r="D100" s="222"/>
      <c r="E100" s="222"/>
      <c r="F100" s="222"/>
      <c r="G100" s="222"/>
      <c r="H100" s="223"/>
      <c r="I100" s="8">
        <v>93</v>
      </c>
      <c r="J100" s="10">
        <f>SUM(J101:J112)</f>
        <v>14334902</v>
      </c>
      <c r="K100" s="10">
        <f>SUM(K101:K112)</f>
        <v>13832946</v>
      </c>
    </row>
    <row r="101" spans="1:11" x14ac:dyDescent="0.2">
      <c r="A101" s="224" t="s">
        <v>89</v>
      </c>
      <c r="B101" s="225"/>
      <c r="C101" s="225"/>
      <c r="D101" s="225"/>
      <c r="E101" s="225"/>
      <c r="F101" s="225"/>
      <c r="G101" s="225"/>
      <c r="H101" s="226"/>
      <c r="I101" s="8">
        <v>94</v>
      </c>
      <c r="J101" s="10"/>
      <c r="K101" s="10"/>
    </row>
    <row r="102" spans="1:11" x14ac:dyDescent="0.2">
      <c r="A102" s="224" t="s">
        <v>90</v>
      </c>
      <c r="B102" s="225"/>
      <c r="C102" s="225"/>
      <c r="D102" s="225"/>
      <c r="E102" s="225"/>
      <c r="F102" s="225"/>
      <c r="G102" s="225"/>
      <c r="H102" s="226"/>
      <c r="I102" s="8">
        <v>95</v>
      </c>
      <c r="J102" s="10">
        <v>0</v>
      </c>
      <c r="K102" s="10">
        <v>0</v>
      </c>
    </row>
    <row r="103" spans="1:11" x14ac:dyDescent="0.2">
      <c r="A103" s="224" t="s">
        <v>91</v>
      </c>
      <c r="B103" s="225"/>
      <c r="C103" s="225"/>
      <c r="D103" s="225"/>
      <c r="E103" s="225"/>
      <c r="F103" s="225"/>
      <c r="G103" s="225"/>
      <c r="H103" s="226"/>
      <c r="I103" s="8">
        <v>96</v>
      </c>
      <c r="J103" s="10">
        <v>289993</v>
      </c>
      <c r="K103" s="10">
        <v>190220</v>
      </c>
    </row>
    <row r="104" spans="1:11" x14ac:dyDescent="0.2">
      <c r="A104" s="224" t="s">
        <v>92</v>
      </c>
      <c r="B104" s="225"/>
      <c r="C104" s="225"/>
      <c r="D104" s="225"/>
      <c r="E104" s="225"/>
      <c r="F104" s="225"/>
      <c r="G104" s="225"/>
      <c r="H104" s="226"/>
      <c r="I104" s="8">
        <v>97</v>
      </c>
      <c r="J104" s="10">
        <v>90245</v>
      </c>
      <c r="K104" s="10">
        <v>78178</v>
      </c>
    </row>
    <row r="105" spans="1:11" x14ac:dyDescent="0.2">
      <c r="A105" s="224" t="s">
        <v>93</v>
      </c>
      <c r="B105" s="225"/>
      <c r="C105" s="225"/>
      <c r="D105" s="225"/>
      <c r="E105" s="225"/>
      <c r="F105" s="225"/>
      <c r="G105" s="225"/>
      <c r="H105" s="226"/>
      <c r="I105" s="8">
        <v>98</v>
      </c>
      <c r="J105" s="10">
        <v>10052711</v>
      </c>
      <c r="K105" s="10">
        <v>9635451</v>
      </c>
    </row>
    <row r="106" spans="1:11" x14ac:dyDescent="0.2">
      <c r="A106" s="224" t="s">
        <v>94</v>
      </c>
      <c r="B106" s="225"/>
      <c r="C106" s="225"/>
      <c r="D106" s="225"/>
      <c r="E106" s="225"/>
      <c r="F106" s="225"/>
      <c r="G106" s="225"/>
      <c r="H106" s="226"/>
      <c r="I106" s="8">
        <v>99</v>
      </c>
      <c r="J106" s="10"/>
      <c r="K106" s="10"/>
    </row>
    <row r="107" spans="1:11" x14ac:dyDescent="0.2">
      <c r="A107" s="224" t="s">
        <v>95</v>
      </c>
      <c r="B107" s="225"/>
      <c r="C107" s="225"/>
      <c r="D107" s="225"/>
      <c r="E107" s="225"/>
      <c r="F107" s="225"/>
      <c r="G107" s="225"/>
      <c r="H107" s="226"/>
      <c r="I107" s="8">
        <v>100</v>
      </c>
      <c r="J107" s="10"/>
      <c r="K107" s="10"/>
    </row>
    <row r="108" spans="1:11" x14ac:dyDescent="0.2">
      <c r="A108" s="224" t="s">
        <v>99</v>
      </c>
      <c r="B108" s="225"/>
      <c r="C108" s="225"/>
      <c r="D108" s="225"/>
      <c r="E108" s="225"/>
      <c r="F108" s="225"/>
      <c r="G108" s="225"/>
      <c r="H108" s="226"/>
      <c r="I108" s="8">
        <v>101</v>
      </c>
      <c r="J108" s="10">
        <v>981103</v>
      </c>
      <c r="K108" s="10">
        <v>925741</v>
      </c>
    </row>
    <row r="109" spans="1:11" x14ac:dyDescent="0.2">
      <c r="A109" s="224" t="s">
        <v>100</v>
      </c>
      <c r="B109" s="225"/>
      <c r="C109" s="225"/>
      <c r="D109" s="225"/>
      <c r="E109" s="225"/>
      <c r="F109" s="225"/>
      <c r="G109" s="225"/>
      <c r="H109" s="226"/>
      <c r="I109" s="8">
        <v>102</v>
      </c>
      <c r="J109" s="10">
        <v>2311478</v>
      </c>
      <c r="K109" s="10">
        <v>2730450</v>
      </c>
    </row>
    <row r="110" spans="1:11" x14ac:dyDescent="0.2">
      <c r="A110" s="224" t="s">
        <v>101</v>
      </c>
      <c r="B110" s="225"/>
      <c r="C110" s="225"/>
      <c r="D110" s="225"/>
      <c r="E110" s="225"/>
      <c r="F110" s="225"/>
      <c r="G110" s="225"/>
      <c r="H110" s="226"/>
      <c r="I110" s="8">
        <v>103</v>
      </c>
      <c r="J110" s="10"/>
      <c r="K110" s="10"/>
    </row>
    <row r="111" spans="1:11" x14ac:dyDescent="0.2">
      <c r="A111" s="224" t="s">
        <v>102</v>
      </c>
      <c r="B111" s="225"/>
      <c r="C111" s="225"/>
      <c r="D111" s="225"/>
      <c r="E111" s="225"/>
      <c r="F111" s="225"/>
      <c r="G111" s="225"/>
      <c r="H111" s="226"/>
      <c r="I111" s="8">
        <v>104</v>
      </c>
      <c r="J111" s="10"/>
      <c r="K111" s="10"/>
    </row>
    <row r="112" spans="1:11" x14ac:dyDescent="0.2">
      <c r="A112" s="224" t="s">
        <v>103</v>
      </c>
      <c r="B112" s="225"/>
      <c r="C112" s="225"/>
      <c r="D112" s="225"/>
      <c r="E112" s="225"/>
      <c r="F112" s="225"/>
      <c r="G112" s="225"/>
      <c r="H112" s="226"/>
      <c r="I112" s="8">
        <v>105</v>
      </c>
      <c r="J112" s="10">
        <v>609372</v>
      </c>
      <c r="K112" s="10">
        <v>272906</v>
      </c>
    </row>
    <row r="113" spans="1:14" x14ac:dyDescent="0.2">
      <c r="A113" s="221" t="s">
        <v>104</v>
      </c>
      <c r="B113" s="222"/>
      <c r="C113" s="222"/>
      <c r="D113" s="222"/>
      <c r="E113" s="222"/>
      <c r="F113" s="222"/>
      <c r="G113" s="222"/>
      <c r="H113" s="223"/>
      <c r="I113" s="8">
        <v>106</v>
      </c>
      <c r="J113" s="10">
        <v>86337</v>
      </c>
      <c r="K113" s="10">
        <v>103482</v>
      </c>
    </row>
    <row r="114" spans="1:14" x14ac:dyDescent="0.2">
      <c r="A114" s="221" t="s">
        <v>105</v>
      </c>
      <c r="B114" s="222"/>
      <c r="C114" s="222"/>
      <c r="D114" s="222"/>
      <c r="E114" s="222"/>
      <c r="F114" s="222"/>
      <c r="G114" s="222"/>
      <c r="H114" s="223"/>
      <c r="I114" s="8">
        <v>107</v>
      </c>
      <c r="J114" s="9">
        <f>J69+J86+J90+J100+J113</f>
        <v>54517148.390000001</v>
      </c>
      <c r="K114" s="9">
        <f>K69+K86+K90+K100+K113</f>
        <v>52137943.390000001</v>
      </c>
    </row>
    <row r="115" spans="1:14" x14ac:dyDescent="0.2">
      <c r="A115" s="250" t="s">
        <v>106</v>
      </c>
      <c r="B115" s="251"/>
      <c r="C115" s="251"/>
      <c r="D115" s="251"/>
      <c r="E115" s="251"/>
      <c r="F115" s="251"/>
      <c r="G115" s="251"/>
      <c r="H115" s="252"/>
      <c r="I115" s="14">
        <v>108</v>
      </c>
      <c r="J115" s="10"/>
      <c r="K115" s="10"/>
      <c r="N115" s="143"/>
    </row>
    <row r="116" spans="1:14" x14ac:dyDescent="0.2">
      <c r="A116" s="242" t="s">
        <v>107</v>
      </c>
      <c r="B116" s="253"/>
      <c r="C116" s="253"/>
      <c r="D116" s="253"/>
      <c r="E116" s="253"/>
      <c r="F116" s="253"/>
      <c r="G116" s="253"/>
      <c r="H116" s="253"/>
      <c r="I116" s="254"/>
      <c r="J116" s="254"/>
      <c r="K116" s="255"/>
    </row>
    <row r="117" spans="1:14" x14ac:dyDescent="0.2">
      <c r="A117" s="218" t="s">
        <v>108</v>
      </c>
      <c r="B117" s="219"/>
      <c r="C117" s="219"/>
      <c r="D117" s="219"/>
      <c r="E117" s="219"/>
      <c r="F117" s="219"/>
      <c r="G117" s="219"/>
      <c r="H117" s="219"/>
      <c r="I117" s="256"/>
      <c r="J117" s="256"/>
      <c r="K117" s="257"/>
    </row>
    <row r="118" spans="1:14" x14ac:dyDescent="0.2">
      <c r="A118" s="224" t="s">
        <v>109</v>
      </c>
      <c r="B118" s="225"/>
      <c r="C118" s="225"/>
      <c r="D118" s="225"/>
      <c r="E118" s="225"/>
      <c r="F118" s="225"/>
      <c r="G118" s="225"/>
      <c r="H118" s="226"/>
      <c r="I118" s="8">
        <v>109</v>
      </c>
      <c r="J118" s="10"/>
      <c r="K118" s="10"/>
    </row>
    <row r="119" spans="1:14" x14ac:dyDescent="0.2">
      <c r="A119" s="258" t="s">
        <v>110</v>
      </c>
      <c r="B119" s="259"/>
      <c r="C119" s="259"/>
      <c r="D119" s="259"/>
      <c r="E119" s="259"/>
      <c r="F119" s="259"/>
      <c r="G119" s="259"/>
      <c r="H119" s="260"/>
      <c r="I119" s="11">
        <v>110</v>
      </c>
      <c r="J119" s="12"/>
      <c r="K119" s="12"/>
    </row>
    <row r="120" spans="1:14" x14ac:dyDescent="0.2">
      <c r="A120" s="261" t="s">
        <v>111</v>
      </c>
      <c r="B120" s="262"/>
      <c r="C120" s="262"/>
      <c r="D120" s="262"/>
      <c r="E120" s="262"/>
      <c r="F120" s="262"/>
      <c r="G120" s="262"/>
      <c r="H120" s="262"/>
      <c r="I120" s="262"/>
      <c r="J120" s="262"/>
      <c r="K120" s="262"/>
    </row>
    <row r="121" spans="1:14" x14ac:dyDescent="0.2">
      <c r="A121" s="248"/>
      <c r="B121" s="249"/>
      <c r="C121" s="249"/>
      <c r="D121" s="249"/>
      <c r="E121" s="249"/>
      <c r="F121" s="249"/>
      <c r="G121" s="249"/>
      <c r="H121" s="249"/>
      <c r="I121" s="249"/>
      <c r="J121" s="249"/>
      <c r="K121" s="249"/>
    </row>
    <row r="122" spans="1:14" x14ac:dyDescent="0.2">
      <c r="J122" s="143"/>
      <c r="K122" s="143"/>
    </row>
    <row r="123" spans="1:14" x14ac:dyDescent="0.2">
      <c r="J123" s="143"/>
      <c r="K123" s="143"/>
    </row>
    <row r="124" spans="1:14" x14ac:dyDescent="0.2">
      <c r="J124" s="149"/>
      <c r="K124" s="149"/>
    </row>
    <row r="126" spans="1:14" x14ac:dyDescent="0.2">
      <c r="J126" s="143"/>
      <c r="K126" s="143"/>
    </row>
  </sheetData>
  <mergeCells count="121">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 ref="A103:H103"/>
    <mergeCell ref="A104:H104"/>
    <mergeCell ref="A105:H105"/>
    <mergeCell ref="A106:H106"/>
    <mergeCell ref="A107:H107"/>
    <mergeCell ref="A108:H108"/>
    <mergeCell ref="A97:H97"/>
    <mergeCell ref="A98:H98"/>
    <mergeCell ref="A99:H99"/>
    <mergeCell ref="A100:H100"/>
    <mergeCell ref="A101:H101"/>
    <mergeCell ref="A102:H102"/>
    <mergeCell ref="A91:H91"/>
    <mergeCell ref="A92:H92"/>
    <mergeCell ref="A93:H93"/>
    <mergeCell ref="A94:H94"/>
    <mergeCell ref="A95:H95"/>
    <mergeCell ref="A96:H96"/>
    <mergeCell ref="A85:H85"/>
    <mergeCell ref="A86:H86"/>
    <mergeCell ref="A87:H87"/>
    <mergeCell ref="A88:H88"/>
    <mergeCell ref="A89:H89"/>
    <mergeCell ref="A90:H90"/>
    <mergeCell ref="A79:H79"/>
    <mergeCell ref="A80:H80"/>
    <mergeCell ref="A81:H81"/>
    <mergeCell ref="A82:H82"/>
    <mergeCell ref="A83:H83"/>
    <mergeCell ref="A84:H84"/>
    <mergeCell ref="A73:H73"/>
    <mergeCell ref="A74:H74"/>
    <mergeCell ref="A75:H75"/>
    <mergeCell ref="A76:H76"/>
    <mergeCell ref="A77:H77"/>
    <mergeCell ref="A78:H78"/>
    <mergeCell ref="A67:H67"/>
    <mergeCell ref="A68:K68"/>
    <mergeCell ref="A69:H69"/>
    <mergeCell ref="A70:H70"/>
    <mergeCell ref="A71:H71"/>
    <mergeCell ref="A72:H72"/>
    <mergeCell ref="A61:H61"/>
    <mergeCell ref="A62:H62"/>
    <mergeCell ref="A63:H63"/>
    <mergeCell ref="A64:H64"/>
    <mergeCell ref="A65:H65"/>
    <mergeCell ref="A66:H66"/>
    <mergeCell ref="A55:H55"/>
    <mergeCell ref="A56:H56"/>
    <mergeCell ref="A57:H57"/>
    <mergeCell ref="A58:H58"/>
    <mergeCell ref="A59:H59"/>
    <mergeCell ref="A60:H60"/>
    <mergeCell ref="A49:H49"/>
    <mergeCell ref="A50:H50"/>
    <mergeCell ref="A51:H51"/>
    <mergeCell ref="A52:H52"/>
    <mergeCell ref="A53:H53"/>
    <mergeCell ref="A54:H54"/>
    <mergeCell ref="A43:H43"/>
    <mergeCell ref="A44:H44"/>
    <mergeCell ref="A45:H45"/>
    <mergeCell ref="A46:H46"/>
    <mergeCell ref="A47:H47"/>
    <mergeCell ref="A48:H48"/>
    <mergeCell ref="A37:H37"/>
    <mergeCell ref="A38:H38"/>
    <mergeCell ref="A39:H39"/>
    <mergeCell ref="A40:H40"/>
    <mergeCell ref="A41:H41"/>
    <mergeCell ref="A42:H4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7:H7"/>
    <mergeCell ref="A8:H8"/>
    <mergeCell ref="A9:H9"/>
    <mergeCell ref="A10:H10"/>
    <mergeCell ref="A11:H11"/>
    <mergeCell ref="A12:H12"/>
    <mergeCell ref="A1:K1"/>
    <mergeCell ref="A2:K2"/>
    <mergeCell ref="A3:K3"/>
    <mergeCell ref="A4:H4"/>
    <mergeCell ref="A5:H5"/>
    <mergeCell ref="A6:K6"/>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RDZ786533:RDZ786545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RNV786533:RNV786545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RXR786533:RXR786545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SHN786533:SHN786545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SRJ786533:SRJ786545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TBF786533:TBF786545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TLB786533:TLB786545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TUX786533:TUX786545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UET786533:UET786545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UOP786533:UOP786545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UYL786533:UYL786545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VIH786533:VIH786545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VSD786533:VSD786545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WBZ786533:WBZ786545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WLV786533:WLV786545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WVR786533:WVR786545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RDZ983141:RDZ983153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JF852069:JF852081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TB852069:TB852081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ACX852069:ACX852081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AMT852069:AMT852081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AWP852069:AWP852081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BGL852069:BGL852081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BQH852069:BQH852081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CAD852069:CAD852081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CJZ852069:CJZ852081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CTV852069:CTV852081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DDR852069:DDR852081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DNN852069:DNN852081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DXJ852069:DXJ852081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EHF852069:EHF852081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ERB852069:ERB852081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FAX852069:FAX852081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FKT852069:FKT852081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FUP852069:FUP852081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GEL852069:GEL852081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GOH852069:GOH852081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GYD852069:GYD852081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HHZ852069:HHZ852081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HRV852069:HRV852081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IBR852069:IBR852081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ILN852069:ILN852081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IVJ852069:IVJ852081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JFF852069:JFF852081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JPB852069:JPB852081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JYX852069:JYX852081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KIT852069:KIT852081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KSP852069:KSP852081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LCL852069:LCL852081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LMH852069:LMH852081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LWD852069:LWD852081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MFZ852069:MFZ852081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MPV852069:MPV852081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MZR852069:MZR852081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NJN852069:NJN852081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NTJ852069:NTJ852081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ODF852069:ODF852081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ONB852069:ONB852081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OWX852069:OWX852081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PGT852069:PGT852081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PQP852069:PQP852081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QAL852069:QAL852081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QKH852069:QKH852081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QUD852069:QUD852081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RDZ852069:RDZ852081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RNV852069:RNV852081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RXR852069:RXR852081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SHN852069:SHN852081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SRJ852069:SRJ852081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TBF852069:TBF852081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TLB852069:TLB852081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TUX852069:TUX852081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UET852069:UET852081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UOP852069:UOP852081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UYL852069:UYL852081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VIH852069:VIH852081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VSD852069:VSD852081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WBZ852069:WBZ852081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WLV852069:WLV852081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WVR852069:WVR852081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RNV983141:RNV983153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JF917605:JF917617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TB917605:TB917617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ACX917605:ACX917617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AMT917605:AMT917617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AWP917605:AWP917617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BGL917605:BGL917617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BQH917605:BQH917617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CAD917605:CAD917617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CJZ917605:CJZ917617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CTV917605:CTV917617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DDR917605:DDR917617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DNN917605:DNN917617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DXJ917605:DXJ917617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EHF917605:EHF917617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ERB917605:ERB917617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FAX917605:FAX917617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FKT917605:FKT917617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FUP917605:FUP917617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GEL917605:GEL917617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GOH917605:GOH917617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GYD917605:GYD917617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HHZ917605:HHZ917617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HRV917605:HRV917617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IBR917605:IBR917617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ILN917605:ILN917617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IVJ917605:IVJ917617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JFF917605:JFF917617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JPB917605:JPB917617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JYX917605:JYX917617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KIT917605:KIT917617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KSP917605:KSP917617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LCL917605:LCL917617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LMH917605:LMH917617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LWD917605:LWD917617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MFZ917605:MFZ917617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MPV917605:MPV917617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MZR917605:MZR917617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NJN917605:NJN917617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NTJ917605:NTJ917617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ODF917605:ODF917617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ONB917605:ONB917617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OWX917605:OWX917617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PGT917605:PGT917617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PQP917605:PQP917617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QAL917605:QAL917617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QKH917605:QKH917617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QUD917605:QUD917617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RDZ917605:RDZ917617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RNV917605:RNV917617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RXR917605:RXR917617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SHN917605:SHN917617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SRJ917605:SRJ917617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TBF917605:TBF917617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TLB917605:TLB917617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TUX917605:TUX917617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UET917605:UET917617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UOP917605:UOP917617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UYL917605:UYL917617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VIH917605:VIH917617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VSD917605:VSD917617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WBZ917605:WBZ917617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WLV917605:WLV917617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WVR917605:WVR917617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RXR983141:RXR983153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JF983141:JF983153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TB983141:TB983153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ACX983141:ACX983153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AMT983141:AMT983153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AWP983141:AWP983153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BGL983141:BGL983153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BQH983141:BQH983153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CAD983141:CAD983153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CJZ983141:CJZ983153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CTV983141:CTV983153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DDR983141:DDR983153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DNN983141:DNN983153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DXJ983141:DXJ983153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EHF983141:EHF983153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ERB983141:ERB983153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FAX983141:FAX983153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FKT983141:FKT983153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FUP983141:FUP983153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GEL983141:GEL983153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GOH983141:GOH983153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GYD983141:GYD983153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HHZ983141:HHZ983153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HRV983141:HRV983153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IBR983141:IBR983153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ILN983141:ILN983153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IVJ983141:IVJ983153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JFF983141:JFF983153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JPB983141:JPB983153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JYX983141:JYX983153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KIT983141:KIT983153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KSP983141:KSP983153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LCL983141:LCL983153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LMH983141:LMH983153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LWD983141:LWD983153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MFZ983141:MFZ983153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MPV983141:MPV983153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MZR983141:MZR983153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NJN983141:NJN983153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NTJ983141:NTJ983153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ODF983141:ODF983153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ONB983141:ONB983153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OWX983141:OWX983153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PGT983141:PGT983153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PQP983141:PQP983153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QAL983141:QAL983153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QKH983141:QKH983153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QUD983141:QUD983153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xm:sqref>
        </x14:dataValidation>
        <x14:dataValidation allowBlank="1">
          <xm: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VSD852068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WBZ852068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WLV852068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WVR852068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VSD983154:VSD1048576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JF917604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TB917604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ACX917604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AMT917604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AWP917604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BGL917604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BQH917604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CAD917604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CJZ917604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CTV917604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DDR917604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DNN917604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DXJ917604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EHF917604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ERB917604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FAX917604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FKT917604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FUP917604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GEL917604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GOH917604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GYD917604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HHZ917604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HRV917604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IBR917604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ILN917604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IVJ917604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JFF917604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JPB917604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JYX917604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KIT917604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KSP917604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LCL917604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LMH917604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LWD917604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MFZ917604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MPV917604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MZR917604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NJN917604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NTJ917604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ODF917604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ONB917604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OWX917604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PGT917604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PQP917604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QAL917604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QKH917604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QUD917604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RDZ917604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RNV917604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RXR917604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SHN917604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SRJ917604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TBF917604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TLB917604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TUX917604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UET917604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UOP917604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UYL917604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VIH917604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VSD917604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WBZ917604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WLV917604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WVR917604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WBZ983154:WBZ1048576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JF983140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TB983140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ACX983140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AMT983140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AWP983140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BGL983140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BQH983140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CAD983140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CJZ983140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CTV983140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DDR983140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DNN983140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DXJ983140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EHF983140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ERB983140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FAX983140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FKT983140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FUP983140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GEL983140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GOH983140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GYD983140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HHZ983140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HRV983140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IBR983140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ILN983140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IVJ983140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JFF983140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JPB983140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JYX983140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KIT983140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KSP983140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LCL983140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LMH983140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LWD983140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MFZ983140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MPV983140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MZR983140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NJN983140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NTJ983140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ODF983140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ONB983140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OWX983140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PGT983140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PQP983140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QAL983140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QKH983140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QUD983140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RDZ983140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RNV983140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RXR983140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SHN983140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SRJ983140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TBF983140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TLB983140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TUX983140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UET983140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UOP983140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UYL983140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VIH983140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VSD983140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WBZ983140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WLV983140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WVR983140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VIH852068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JF983154:JF1048576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TB983154:TB1048576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ACX983154:ACX1048576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AMT983154:AMT1048576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AWP983154:AWP1048576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BGL983154:BGL1048576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BQH983154:BQH1048576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CAD983154:CAD1048576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CJZ983154:CJZ1048576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CTV983154:CTV1048576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DDR983154:DDR1048576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DNN983154:DNN1048576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DXJ983154:DXJ1048576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EHF983154:EHF1048576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ERB983154:ERB1048576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FAX983154:FAX1048576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FKT983154:FKT1048576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FUP983154:FUP1048576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GEL983154:GEL1048576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GOH983154:GOH1048576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GYD983154:GYD1048576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HHZ983154:HHZ1048576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HRV983154:HRV1048576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IBR983154:IBR1048576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ILN983154:ILN1048576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IVJ983154:IVJ1048576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JFF983154:JFF1048576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JPB983154:JPB1048576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JYX983154:JYX1048576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KIT983154:KIT1048576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KSP983154:KSP1048576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LCL983154:LCL1048576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LMH983154:LMH1048576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LWD983154:LWD1048576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MFZ983154:MFZ1048576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MPV983154:MPV1048576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MZR983154:MZR1048576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NJN983154:NJN1048576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NTJ983154:NTJ1048576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ODF983154:ODF1048576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ONB983154:ONB1048576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OWX983154:OWX1048576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PGT983154:PGT1048576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PQP983154:PQP1048576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QAL983154:QAL1048576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QKH983154:QKH1048576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QUD983154:QUD1048576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RDZ983154:RDZ1048576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RNV983154:RNV1048576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RXR983154:RXR1048576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SHN983154:SHN1048576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SRJ983154:SRJ1048576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TBF983154:TBF1048576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TLB983154:TLB1048576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TUX983154:TUX1048576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UET983154:UET1048576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UOP983154:UOP1048576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UYL983154:UYL1048576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VIH983154:VIH1048576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A1:JE1048576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tabSelected="1" topLeftCell="A52" zoomScale="115" zoomScaleNormal="115" zoomScaleSheetLayoutView="110" workbookViewId="0">
      <selection activeCell="K61" sqref="K61"/>
    </sheetView>
  </sheetViews>
  <sheetFormatPr defaultRowHeight="15" x14ac:dyDescent="0.25"/>
  <cols>
    <col min="1" max="8" width="9.140625" style="1"/>
    <col min="9" max="9" width="7.85546875" style="1" customWidth="1"/>
    <col min="10" max="13" width="11.28515625" style="1" customWidth="1"/>
    <col min="14" max="14" width="14" style="1" customWidth="1"/>
    <col min="15" max="16" width="9.140625" style="1"/>
    <col min="22" max="263" width="9.140625" style="1"/>
    <col min="264" max="264" width="9.85546875" style="1" customWidth="1"/>
    <col min="265" max="265" width="10" style="1" customWidth="1"/>
    <col min="266" max="266" width="9.85546875" style="1" customWidth="1"/>
    <col min="267" max="267" width="10.28515625" style="1" customWidth="1"/>
    <col min="268" max="519" width="9.140625" style="1"/>
    <col min="520" max="520" width="9.85546875" style="1" customWidth="1"/>
    <col min="521" max="521" width="10" style="1" customWidth="1"/>
    <col min="522" max="522" width="9.85546875" style="1" customWidth="1"/>
    <col min="523" max="523" width="10.28515625" style="1" customWidth="1"/>
    <col min="524" max="775" width="9.140625" style="1"/>
    <col min="776" max="776" width="9.85546875" style="1" customWidth="1"/>
    <col min="777" max="777" width="10" style="1" customWidth="1"/>
    <col min="778" max="778" width="9.85546875" style="1" customWidth="1"/>
    <col min="779" max="779" width="10.28515625" style="1" customWidth="1"/>
    <col min="780" max="1031" width="9.140625" style="1"/>
    <col min="1032" max="1032" width="9.85546875" style="1" customWidth="1"/>
    <col min="1033" max="1033" width="10" style="1" customWidth="1"/>
    <col min="1034" max="1034" width="9.85546875" style="1" customWidth="1"/>
    <col min="1035" max="1035" width="10.28515625" style="1" customWidth="1"/>
    <col min="1036" max="1287" width="9.140625" style="1"/>
    <col min="1288" max="1288" width="9.85546875" style="1" customWidth="1"/>
    <col min="1289" max="1289" width="10" style="1" customWidth="1"/>
    <col min="1290" max="1290" width="9.85546875" style="1" customWidth="1"/>
    <col min="1291" max="1291" width="10.28515625" style="1" customWidth="1"/>
    <col min="1292" max="1543" width="9.140625" style="1"/>
    <col min="1544" max="1544" width="9.85546875" style="1" customWidth="1"/>
    <col min="1545" max="1545" width="10" style="1" customWidth="1"/>
    <col min="1546" max="1546" width="9.85546875" style="1" customWidth="1"/>
    <col min="1547" max="1547" width="10.28515625" style="1" customWidth="1"/>
    <col min="1548" max="1799" width="9.140625" style="1"/>
    <col min="1800" max="1800" width="9.85546875" style="1" customWidth="1"/>
    <col min="1801" max="1801" width="10" style="1" customWidth="1"/>
    <col min="1802" max="1802" width="9.85546875" style="1" customWidth="1"/>
    <col min="1803" max="1803" width="10.28515625" style="1" customWidth="1"/>
    <col min="1804" max="2055" width="9.140625" style="1"/>
    <col min="2056" max="2056" width="9.85546875" style="1" customWidth="1"/>
    <col min="2057" max="2057" width="10" style="1" customWidth="1"/>
    <col min="2058" max="2058" width="9.85546875" style="1" customWidth="1"/>
    <col min="2059" max="2059" width="10.28515625" style="1" customWidth="1"/>
    <col min="2060" max="2311" width="9.140625" style="1"/>
    <col min="2312" max="2312" width="9.85546875" style="1" customWidth="1"/>
    <col min="2313" max="2313" width="10" style="1" customWidth="1"/>
    <col min="2314" max="2314" width="9.85546875" style="1" customWidth="1"/>
    <col min="2315" max="2315" width="10.28515625" style="1" customWidth="1"/>
    <col min="2316" max="2567" width="9.140625" style="1"/>
    <col min="2568" max="2568" width="9.85546875" style="1" customWidth="1"/>
    <col min="2569" max="2569" width="10" style="1" customWidth="1"/>
    <col min="2570" max="2570" width="9.85546875" style="1" customWidth="1"/>
    <col min="2571" max="2571" width="10.28515625" style="1" customWidth="1"/>
    <col min="2572" max="2823" width="9.140625" style="1"/>
    <col min="2824" max="2824" width="9.85546875" style="1" customWidth="1"/>
    <col min="2825" max="2825" width="10" style="1" customWidth="1"/>
    <col min="2826" max="2826" width="9.85546875" style="1" customWidth="1"/>
    <col min="2827" max="2827" width="10.28515625" style="1" customWidth="1"/>
    <col min="2828" max="3079" width="9.140625" style="1"/>
    <col min="3080" max="3080" width="9.85546875" style="1" customWidth="1"/>
    <col min="3081" max="3081" width="10" style="1" customWidth="1"/>
    <col min="3082" max="3082" width="9.85546875" style="1" customWidth="1"/>
    <col min="3083" max="3083" width="10.28515625" style="1" customWidth="1"/>
    <col min="3084" max="3335" width="9.140625" style="1"/>
    <col min="3336" max="3336" width="9.85546875" style="1" customWidth="1"/>
    <col min="3337" max="3337" width="10" style="1" customWidth="1"/>
    <col min="3338" max="3338" width="9.85546875" style="1" customWidth="1"/>
    <col min="3339" max="3339" width="10.28515625" style="1" customWidth="1"/>
    <col min="3340" max="3591" width="9.140625" style="1"/>
    <col min="3592" max="3592" width="9.85546875" style="1" customWidth="1"/>
    <col min="3593" max="3593" width="10" style="1" customWidth="1"/>
    <col min="3594" max="3594" width="9.85546875" style="1" customWidth="1"/>
    <col min="3595" max="3595" width="10.28515625" style="1" customWidth="1"/>
    <col min="3596" max="3847" width="9.140625" style="1"/>
    <col min="3848" max="3848" width="9.85546875" style="1" customWidth="1"/>
    <col min="3849" max="3849" width="10" style="1" customWidth="1"/>
    <col min="3850" max="3850" width="9.85546875" style="1" customWidth="1"/>
    <col min="3851" max="3851" width="10.28515625" style="1" customWidth="1"/>
    <col min="3852" max="4103" width="9.140625" style="1"/>
    <col min="4104" max="4104" width="9.85546875" style="1" customWidth="1"/>
    <col min="4105" max="4105" width="10" style="1" customWidth="1"/>
    <col min="4106" max="4106" width="9.85546875" style="1" customWidth="1"/>
    <col min="4107" max="4107" width="10.28515625" style="1" customWidth="1"/>
    <col min="4108" max="4359" width="9.140625" style="1"/>
    <col min="4360" max="4360" width="9.85546875" style="1" customWidth="1"/>
    <col min="4361" max="4361" width="10" style="1" customWidth="1"/>
    <col min="4362" max="4362" width="9.85546875" style="1" customWidth="1"/>
    <col min="4363" max="4363" width="10.28515625" style="1" customWidth="1"/>
    <col min="4364" max="4615" width="9.140625" style="1"/>
    <col min="4616" max="4616" width="9.85546875" style="1" customWidth="1"/>
    <col min="4617" max="4617" width="10" style="1" customWidth="1"/>
    <col min="4618" max="4618" width="9.85546875" style="1" customWidth="1"/>
    <col min="4619" max="4619" width="10.28515625" style="1" customWidth="1"/>
    <col min="4620" max="4871" width="9.140625" style="1"/>
    <col min="4872" max="4872" width="9.85546875" style="1" customWidth="1"/>
    <col min="4873" max="4873" width="10" style="1" customWidth="1"/>
    <col min="4874" max="4874" width="9.85546875" style="1" customWidth="1"/>
    <col min="4875" max="4875" width="10.28515625" style="1" customWidth="1"/>
    <col min="4876" max="5127" width="9.140625" style="1"/>
    <col min="5128" max="5128" width="9.85546875" style="1" customWidth="1"/>
    <col min="5129" max="5129" width="10" style="1" customWidth="1"/>
    <col min="5130" max="5130" width="9.85546875" style="1" customWidth="1"/>
    <col min="5131" max="5131" width="10.28515625" style="1" customWidth="1"/>
    <col min="5132" max="5383" width="9.140625" style="1"/>
    <col min="5384" max="5384" width="9.85546875" style="1" customWidth="1"/>
    <col min="5385" max="5385" width="10" style="1" customWidth="1"/>
    <col min="5386" max="5386" width="9.85546875" style="1" customWidth="1"/>
    <col min="5387" max="5387" width="10.28515625" style="1" customWidth="1"/>
    <col min="5388" max="5639" width="9.140625" style="1"/>
    <col min="5640" max="5640" width="9.85546875" style="1" customWidth="1"/>
    <col min="5641" max="5641" width="10" style="1" customWidth="1"/>
    <col min="5642" max="5642" width="9.85546875" style="1" customWidth="1"/>
    <col min="5643" max="5643" width="10.28515625" style="1" customWidth="1"/>
    <col min="5644" max="5895" width="9.140625" style="1"/>
    <col min="5896" max="5896" width="9.85546875" style="1" customWidth="1"/>
    <col min="5897" max="5897" width="10" style="1" customWidth="1"/>
    <col min="5898" max="5898" width="9.85546875" style="1" customWidth="1"/>
    <col min="5899" max="5899" width="10.28515625" style="1" customWidth="1"/>
    <col min="5900" max="6151" width="9.140625" style="1"/>
    <col min="6152" max="6152" width="9.85546875" style="1" customWidth="1"/>
    <col min="6153" max="6153" width="10" style="1" customWidth="1"/>
    <col min="6154" max="6154" width="9.85546875" style="1" customWidth="1"/>
    <col min="6155" max="6155" width="10.28515625" style="1" customWidth="1"/>
    <col min="6156" max="6407" width="9.140625" style="1"/>
    <col min="6408" max="6408" width="9.85546875" style="1" customWidth="1"/>
    <col min="6409" max="6409" width="10" style="1" customWidth="1"/>
    <col min="6410" max="6410" width="9.85546875" style="1" customWidth="1"/>
    <col min="6411" max="6411" width="10.28515625" style="1" customWidth="1"/>
    <col min="6412" max="6663" width="9.140625" style="1"/>
    <col min="6664" max="6664" width="9.85546875" style="1" customWidth="1"/>
    <col min="6665" max="6665" width="10" style="1" customWidth="1"/>
    <col min="6666" max="6666" width="9.85546875" style="1" customWidth="1"/>
    <col min="6667" max="6667" width="10.28515625" style="1" customWidth="1"/>
    <col min="6668" max="6919" width="9.140625" style="1"/>
    <col min="6920" max="6920" width="9.85546875" style="1" customWidth="1"/>
    <col min="6921" max="6921" width="10" style="1" customWidth="1"/>
    <col min="6922" max="6922" width="9.85546875" style="1" customWidth="1"/>
    <col min="6923" max="6923" width="10.28515625" style="1" customWidth="1"/>
    <col min="6924" max="7175" width="9.140625" style="1"/>
    <col min="7176" max="7176" width="9.85546875" style="1" customWidth="1"/>
    <col min="7177" max="7177" width="10" style="1" customWidth="1"/>
    <col min="7178" max="7178" width="9.85546875" style="1" customWidth="1"/>
    <col min="7179" max="7179" width="10.28515625" style="1" customWidth="1"/>
    <col min="7180" max="7431" width="9.140625" style="1"/>
    <col min="7432" max="7432" width="9.85546875" style="1" customWidth="1"/>
    <col min="7433" max="7433" width="10" style="1" customWidth="1"/>
    <col min="7434" max="7434" width="9.85546875" style="1" customWidth="1"/>
    <col min="7435" max="7435" width="10.28515625" style="1" customWidth="1"/>
    <col min="7436" max="7687" width="9.140625" style="1"/>
    <col min="7688" max="7688" width="9.85546875" style="1" customWidth="1"/>
    <col min="7689" max="7689" width="10" style="1" customWidth="1"/>
    <col min="7690" max="7690" width="9.85546875" style="1" customWidth="1"/>
    <col min="7691" max="7691" width="10.28515625" style="1" customWidth="1"/>
    <col min="7692" max="7943" width="9.140625" style="1"/>
    <col min="7944" max="7944" width="9.85546875" style="1" customWidth="1"/>
    <col min="7945" max="7945" width="10" style="1" customWidth="1"/>
    <col min="7946" max="7946" width="9.85546875" style="1" customWidth="1"/>
    <col min="7947" max="7947" width="10.28515625" style="1" customWidth="1"/>
    <col min="7948" max="8199" width="9.140625" style="1"/>
    <col min="8200" max="8200" width="9.85546875" style="1" customWidth="1"/>
    <col min="8201" max="8201" width="10" style="1" customWidth="1"/>
    <col min="8202" max="8202" width="9.85546875" style="1" customWidth="1"/>
    <col min="8203" max="8203" width="10.28515625" style="1" customWidth="1"/>
    <col min="8204" max="8455" width="9.140625" style="1"/>
    <col min="8456" max="8456" width="9.85546875" style="1" customWidth="1"/>
    <col min="8457" max="8457" width="10" style="1" customWidth="1"/>
    <col min="8458" max="8458" width="9.85546875" style="1" customWidth="1"/>
    <col min="8459" max="8459" width="10.28515625" style="1" customWidth="1"/>
    <col min="8460" max="8711" width="9.140625" style="1"/>
    <col min="8712" max="8712" width="9.85546875" style="1" customWidth="1"/>
    <col min="8713" max="8713" width="10" style="1" customWidth="1"/>
    <col min="8714" max="8714" width="9.85546875" style="1" customWidth="1"/>
    <col min="8715" max="8715" width="10.28515625" style="1" customWidth="1"/>
    <col min="8716" max="8967" width="9.140625" style="1"/>
    <col min="8968" max="8968" width="9.85546875" style="1" customWidth="1"/>
    <col min="8969" max="8969" width="10" style="1" customWidth="1"/>
    <col min="8970" max="8970" width="9.85546875" style="1" customWidth="1"/>
    <col min="8971" max="8971" width="10.28515625" style="1" customWidth="1"/>
    <col min="8972" max="9223" width="9.140625" style="1"/>
    <col min="9224" max="9224" width="9.85546875" style="1" customWidth="1"/>
    <col min="9225" max="9225" width="10" style="1" customWidth="1"/>
    <col min="9226" max="9226" width="9.85546875" style="1" customWidth="1"/>
    <col min="9227" max="9227" width="10.28515625" style="1" customWidth="1"/>
    <col min="9228" max="9479" width="9.140625" style="1"/>
    <col min="9480" max="9480" width="9.85546875" style="1" customWidth="1"/>
    <col min="9481" max="9481" width="10" style="1" customWidth="1"/>
    <col min="9482" max="9482" width="9.85546875" style="1" customWidth="1"/>
    <col min="9483" max="9483" width="10.28515625" style="1" customWidth="1"/>
    <col min="9484" max="9735" width="9.140625" style="1"/>
    <col min="9736" max="9736" width="9.85546875" style="1" customWidth="1"/>
    <col min="9737" max="9737" width="10" style="1" customWidth="1"/>
    <col min="9738" max="9738" width="9.85546875" style="1" customWidth="1"/>
    <col min="9739" max="9739" width="10.28515625" style="1" customWidth="1"/>
    <col min="9740" max="9991" width="9.140625" style="1"/>
    <col min="9992" max="9992" width="9.85546875" style="1" customWidth="1"/>
    <col min="9993" max="9993" width="10" style="1" customWidth="1"/>
    <col min="9994" max="9994" width="9.85546875" style="1" customWidth="1"/>
    <col min="9995" max="9995" width="10.28515625" style="1" customWidth="1"/>
    <col min="9996" max="10247" width="9.140625" style="1"/>
    <col min="10248" max="10248" width="9.85546875" style="1" customWidth="1"/>
    <col min="10249" max="10249" width="10" style="1" customWidth="1"/>
    <col min="10250" max="10250" width="9.85546875" style="1" customWidth="1"/>
    <col min="10251" max="10251" width="10.28515625" style="1" customWidth="1"/>
    <col min="10252" max="10503" width="9.140625" style="1"/>
    <col min="10504" max="10504" width="9.85546875" style="1" customWidth="1"/>
    <col min="10505" max="10505" width="10" style="1" customWidth="1"/>
    <col min="10506" max="10506" width="9.85546875" style="1" customWidth="1"/>
    <col min="10507" max="10507" width="10.28515625" style="1" customWidth="1"/>
    <col min="10508" max="10759" width="9.140625" style="1"/>
    <col min="10760" max="10760" width="9.85546875" style="1" customWidth="1"/>
    <col min="10761" max="10761" width="10" style="1" customWidth="1"/>
    <col min="10762" max="10762" width="9.85546875" style="1" customWidth="1"/>
    <col min="10763" max="10763" width="10.28515625" style="1" customWidth="1"/>
    <col min="10764" max="11015" width="9.140625" style="1"/>
    <col min="11016" max="11016" width="9.85546875" style="1" customWidth="1"/>
    <col min="11017" max="11017" width="10" style="1" customWidth="1"/>
    <col min="11018" max="11018" width="9.85546875" style="1" customWidth="1"/>
    <col min="11019" max="11019" width="10.28515625" style="1" customWidth="1"/>
    <col min="11020" max="11271" width="9.140625" style="1"/>
    <col min="11272" max="11272" width="9.85546875" style="1" customWidth="1"/>
    <col min="11273" max="11273" width="10" style="1" customWidth="1"/>
    <col min="11274" max="11274" width="9.85546875" style="1" customWidth="1"/>
    <col min="11275" max="11275" width="10.28515625" style="1" customWidth="1"/>
    <col min="11276" max="11527" width="9.140625" style="1"/>
    <col min="11528" max="11528" width="9.85546875" style="1" customWidth="1"/>
    <col min="11529" max="11529" width="10" style="1" customWidth="1"/>
    <col min="11530" max="11530" width="9.85546875" style="1" customWidth="1"/>
    <col min="11531" max="11531" width="10.28515625" style="1" customWidth="1"/>
    <col min="11532" max="11783" width="9.140625" style="1"/>
    <col min="11784" max="11784" width="9.85546875" style="1" customWidth="1"/>
    <col min="11785" max="11785" width="10" style="1" customWidth="1"/>
    <col min="11786" max="11786" width="9.85546875" style="1" customWidth="1"/>
    <col min="11787" max="11787" width="10.28515625" style="1" customWidth="1"/>
    <col min="11788" max="12039" width="9.140625" style="1"/>
    <col min="12040" max="12040" width="9.85546875" style="1" customWidth="1"/>
    <col min="12041" max="12041" width="10" style="1" customWidth="1"/>
    <col min="12042" max="12042" width="9.85546875" style="1" customWidth="1"/>
    <col min="12043" max="12043" width="10.28515625" style="1" customWidth="1"/>
    <col min="12044" max="12295" width="9.140625" style="1"/>
    <col min="12296" max="12296" width="9.85546875" style="1" customWidth="1"/>
    <col min="12297" max="12297" width="10" style="1" customWidth="1"/>
    <col min="12298" max="12298" width="9.85546875" style="1" customWidth="1"/>
    <col min="12299" max="12299" width="10.28515625" style="1" customWidth="1"/>
    <col min="12300" max="12551" width="9.140625" style="1"/>
    <col min="12552" max="12552" width="9.85546875" style="1" customWidth="1"/>
    <col min="12553" max="12553" width="10" style="1" customWidth="1"/>
    <col min="12554" max="12554" width="9.85546875" style="1" customWidth="1"/>
    <col min="12555" max="12555" width="10.28515625" style="1" customWidth="1"/>
    <col min="12556" max="12807" width="9.140625" style="1"/>
    <col min="12808" max="12808" width="9.85546875" style="1" customWidth="1"/>
    <col min="12809" max="12809" width="10" style="1" customWidth="1"/>
    <col min="12810" max="12810" width="9.85546875" style="1" customWidth="1"/>
    <col min="12811" max="12811" width="10.28515625" style="1" customWidth="1"/>
    <col min="12812" max="13063" width="9.140625" style="1"/>
    <col min="13064" max="13064" width="9.85546875" style="1" customWidth="1"/>
    <col min="13065" max="13065" width="10" style="1" customWidth="1"/>
    <col min="13066" max="13066" width="9.85546875" style="1" customWidth="1"/>
    <col min="13067" max="13067" width="10.28515625" style="1" customWidth="1"/>
    <col min="13068" max="13319" width="9.140625" style="1"/>
    <col min="13320" max="13320" width="9.85546875" style="1" customWidth="1"/>
    <col min="13321" max="13321" width="10" style="1" customWidth="1"/>
    <col min="13322" max="13322" width="9.85546875" style="1" customWidth="1"/>
    <col min="13323" max="13323" width="10.28515625" style="1" customWidth="1"/>
    <col min="13324" max="13575" width="9.140625" style="1"/>
    <col min="13576" max="13576" width="9.85546875" style="1" customWidth="1"/>
    <col min="13577" max="13577" width="10" style="1" customWidth="1"/>
    <col min="13578" max="13578" width="9.85546875" style="1" customWidth="1"/>
    <col min="13579" max="13579" width="10.28515625" style="1" customWidth="1"/>
    <col min="13580" max="13831" width="9.140625" style="1"/>
    <col min="13832" max="13832" width="9.85546875" style="1" customWidth="1"/>
    <col min="13833" max="13833" width="10" style="1" customWidth="1"/>
    <col min="13834" max="13834" width="9.85546875" style="1" customWidth="1"/>
    <col min="13835" max="13835" width="10.28515625" style="1" customWidth="1"/>
    <col min="13836" max="14087" width="9.140625" style="1"/>
    <col min="14088" max="14088" width="9.85546875" style="1" customWidth="1"/>
    <col min="14089" max="14089" width="10" style="1" customWidth="1"/>
    <col min="14090" max="14090" width="9.85546875" style="1" customWidth="1"/>
    <col min="14091" max="14091" width="10.28515625" style="1" customWidth="1"/>
    <col min="14092" max="14343" width="9.140625" style="1"/>
    <col min="14344" max="14344" width="9.85546875" style="1" customWidth="1"/>
    <col min="14345" max="14345" width="10" style="1" customWidth="1"/>
    <col min="14346" max="14346" width="9.85546875" style="1" customWidth="1"/>
    <col min="14347" max="14347" width="10.28515625" style="1" customWidth="1"/>
    <col min="14348" max="14599" width="9.140625" style="1"/>
    <col min="14600" max="14600" width="9.85546875" style="1" customWidth="1"/>
    <col min="14601" max="14601" width="10" style="1" customWidth="1"/>
    <col min="14602" max="14602" width="9.85546875" style="1" customWidth="1"/>
    <col min="14603" max="14603" width="10.28515625" style="1" customWidth="1"/>
    <col min="14604" max="14855" width="9.140625" style="1"/>
    <col min="14856" max="14856" width="9.85546875" style="1" customWidth="1"/>
    <col min="14857" max="14857" width="10" style="1" customWidth="1"/>
    <col min="14858" max="14858" width="9.85546875" style="1" customWidth="1"/>
    <col min="14859" max="14859" width="10.28515625" style="1" customWidth="1"/>
    <col min="14860" max="15111" width="9.140625" style="1"/>
    <col min="15112" max="15112" width="9.85546875" style="1" customWidth="1"/>
    <col min="15113" max="15113" width="10" style="1" customWidth="1"/>
    <col min="15114" max="15114" width="9.85546875" style="1" customWidth="1"/>
    <col min="15115" max="15115" width="10.28515625" style="1" customWidth="1"/>
    <col min="15116" max="15367" width="9.140625" style="1"/>
    <col min="15368" max="15368" width="9.85546875" style="1" customWidth="1"/>
    <col min="15369" max="15369" width="10" style="1" customWidth="1"/>
    <col min="15370" max="15370" width="9.85546875" style="1" customWidth="1"/>
    <col min="15371" max="15371" width="10.28515625" style="1" customWidth="1"/>
    <col min="15372" max="15623" width="9.140625" style="1"/>
    <col min="15624" max="15624" width="9.85546875" style="1" customWidth="1"/>
    <col min="15625" max="15625" width="10" style="1" customWidth="1"/>
    <col min="15626" max="15626" width="9.85546875" style="1" customWidth="1"/>
    <col min="15627" max="15627" width="10.28515625" style="1" customWidth="1"/>
    <col min="15628" max="15879" width="9.140625" style="1"/>
    <col min="15880" max="15880" width="9.85546875" style="1" customWidth="1"/>
    <col min="15881" max="15881" width="10" style="1" customWidth="1"/>
    <col min="15882" max="15882" width="9.85546875" style="1" customWidth="1"/>
    <col min="15883" max="15883" width="10.28515625" style="1" customWidth="1"/>
    <col min="15884" max="16135" width="9.140625" style="1"/>
    <col min="16136" max="16136" width="9.85546875" style="1" customWidth="1"/>
    <col min="16137" max="16137" width="10" style="1" customWidth="1"/>
    <col min="16138" max="16138" width="9.85546875" style="1" customWidth="1"/>
    <col min="16139" max="16139" width="10.28515625" style="1" customWidth="1"/>
    <col min="16140" max="16384" width="9.140625" style="1"/>
  </cols>
  <sheetData>
    <row r="1" spans="1:14" ht="12.75" customHeight="1" x14ac:dyDescent="0.25">
      <c r="A1" s="227" t="s">
        <v>112</v>
      </c>
      <c r="B1" s="227"/>
      <c r="C1" s="227"/>
      <c r="D1" s="227"/>
      <c r="E1" s="227"/>
      <c r="F1" s="227"/>
      <c r="G1" s="227"/>
      <c r="H1" s="227"/>
      <c r="I1" s="227"/>
      <c r="J1" s="227"/>
      <c r="K1" s="227"/>
      <c r="L1" s="227"/>
    </row>
    <row r="2" spans="1:14" ht="12.75" customHeight="1" x14ac:dyDescent="0.25">
      <c r="A2" s="264" t="s">
        <v>343</v>
      </c>
      <c r="B2" s="264"/>
      <c r="C2" s="264"/>
      <c r="D2" s="264"/>
      <c r="E2" s="264"/>
      <c r="F2" s="264"/>
      <c r="G2" s="264"/>
      <c r="H2" s="264"/>
      <c r="I2" s="264"/>
      <c r="J2" s="264"/>
      <c r="K2" s="264"/>
      <c r="L2" s="264"/>
    </row>
    <row r="3" spans="1:14" ht="12.75" customHeight="1" x14ac:dyDescent="0.25">
      <c r="A3" s="265" t="s">
        <v>7</v>
      </c>
      <c r="B3" s="265"/>
      <c r="C3" s="265"/>
      <c r="D3" s="265"/>
      <c r="E3" s="265"/>
      <c r="F3" s="265"/>
      <c r="G3" s="265"/>
      <c r="H3" s="265"/>
      <c r="I3" s="265"/>
      <c r="J3" s="265"/>
      <c r="K3" s="265"/>
      <c r="L3" s="265"/>
    </row>
    <row r="4" spans="1:14" ht="23.25" x14ac:dyDescent="0.25">
      <c r="A4" s="266" t="s">
        <v>2</v>
      </c>
      <c r="B4" s="266"/>
      <c r="C4" s="266"/>
      <c r="D4" s="266"/>
      <c r="E4" s="266"/>
      <c r="F4" s="266"/>
      <c r="G4" s="266"/>
      <c r="H4" s="266"/>
      <c r="I4" s="47" t="s">
        <v>113</v>
      </c>
      <c r="J4" s="263" t="s">
        <v>339</v>
      </c>
      <c r="K4" s="263"/>
      <c r="L4" s="263" t="s">
        <v>10</v>
      </c>
      <c r="M4" s="263"/>
    </row>
    <row r="5" spans="1:14" ht="22.5" x14ac:dyDescent="0.25">
      <c r="A5" s="266"/>
      <c r="B5" s="266"/>
      <c r="C5" s="266"/>
      <c r="D5" s="266"/>
      <c r="E5" s="266"/>
      <c r="F5" s="266"/>
      <c r="G5" s="266"/>
      <c r="H5" s="266"/>
      <c r="I5" s="47"/>
      <c r="J5" s="156" t="s">
        <v>114</v>
      </c>
      <c r="K5" s="156" t="s">
        <v>251</v>
      </c>
      <c r="L5" s="49" t="s">
        <v>114</v>
      </c>
      <c r="M5" s="49" t="s">
        <v>251</v>
      </c>
    </row>
    <row r="6" spans="1:14" x14ac:dyDescent="0.25">
      <c r="A6" s="263">
        <v>1</v>
      </c>
      <c r="B6" s="263"/>
      <c r="C6" s="263"/>
      <c r="D6" s="263"/>
      <c r="E6" s="263"/>
      <c r="F6" s="263"/>
      <c r="G6" s="263"/>
      <c r="H6" s="263"/>
      <c r="I6" s="15">
        <v>2</v>
      </c>
      <c r="J6" s="156">
        <v>3</v>
      </c>
      <c r="K6" s="156">
        <v>4</v>
      </c>
      <c r="L6" s="48">
        <v>5</v>
      </c>
      <c r="M6" s="49">
        <v>6</v>
      </c>
    </row>
    <row r="7" spans="1:14" x14ac:dyDescent="0.25">
      <c r="A7" s="218" t="s">
        <v>115</v>
      </c>
      <c r="B7" s="219"/>
      <c r="C7" s="219"/>
      <c r="D7" s="219"/>
      <c r="E7" s="219"/>
      <c r="F7" s="219"/>
      <c r="G7" s="219"/>
      <c r="H7" s="220"/>
      <c r="I7" s="6">
        <v>111</v>
      </c>
      <c r="J7" s="13">
        <f>SUM(J8:J9)</f>
        <v>43659346</v>
      </c>
      <c r="K7" s="13">
        <f>SUM(K8:K9)</f>
        <v>14463530</v>
      </c>
      <c r="L7" s="13">
        <f>SUM(L8:L9)</f>
        <v>45763676</v>
      </c>
      <c r="M7" s="13">
        <f>SUM(M8:M9)</f>
        <v>16570025</v>
      </c>
    </row>
    <row r="8" spans="1:14" x14ac:dyDescent="0.25">
      <c r="A8" s="221" t="s">
        <v>116</v>
      </c>
      <c r="B8" s="222"/>
      <c r="C8" s="222"/>
      <c r="D8" s="222"/>
      <c r="E8" s="222"/>
      <c r="F8" s="222"/>
      <c r="G8" s="222"/>
      <c r="H8" s="223"/>
      <c r="I8" s="8">
        <v>112</v>
      </c>
      <c r="J8" s="10">
        <v>43017916</v>
      </c>
      <c r="K8" s="10">
        <v>14375969</v>
      </c>
      <c r="L8" s="10">
        <v>43090505</v>
      </c>
      <c r="M8" s="10">
        <v>14209228</v>
      </c>
    </row>
    <row r="9" spans="1:14" x14ac:dyDescent="0.25">
      <c r="A9" s="221" t="s">
        <v>117</v>
      </c>
      <c r="B9" s="222"/>
      <c r="C9" s="222"/>
      <c r="D9" s="222"/>
      <c r="E9" s="222"/>
      <c r="F9" s="222"/>
      <c r="G9" s="222"/>
      <c r="H9" s="223"/>
      <c r="I9" s="8">
        <v>113</v>
      </c>
      <c r="J9" s="10">
        <v>641430</v>
      </c>
      <c r="K9" s="10">
        <v>87561</v>
      </c>
      <c r="L9" s="10">
        <v>2673171</v>
      </c>
      <c r="M9" s="10">
        <v>2360797</v>
      </c>
      <c r="N9" s="143"/>
    </row>
    <row r="10" spans="1:14" x14ac:dyDescent="0.25">
      <c r="A10" s="221" t="s">
        <v>118</v>
      </c>
      <c r="B10" s="222"/>
      <c r="C10" s="222"/>
      <c r="D10" s="222"/>
      <c r="E10" s="222"/>
      <c r="F10" s="222"/>
      <c r="G10" s="222"/>
      <c r="H10" s="223"/>
      <c r="I10" s="8">
        <v>114</v>
      </c>
      <c r="J10" s="10">
        <f>J11+J12+J16+J20+J21+J22+J25+J26</f>
        <v>42643460</v>
      </c>
      <c r="K10" s="10">
        <f>K11+K12+K16+K20+K21+K22+K25+K26</f>
        <v>13968031</v>
      </c>
      <c r="L10" s="10">
        <f>L11+L12+L16+L20+L21+L22+L25+L26</f>
        <v>43207124</v>
      </c>
      <c r="M10" s="10">
        <f>M11+M12+M16+M20+M21+M22+M25+M26</f>
        <v>14848186</v>
      </c>
    </row>
    <row r="11" spans="1:14" x14ac:dyDescent="0.25">
      <c r="A11" s="221" t="s">
        <v>119</v>
      </c>
      <c r="B11" s="222"/>
      <c r="C11" s="222"/>
      <c r="D11" s="222"/>
      <c r="E11" s="222"/>
      <c r="F11" s="222"/>
      <c r="G11" s="222"/>
      <c r="H11" s="223"/>
      <c r="I11" s="8">
        <v>115</v>
      </c>
      <c r="J11" s="10">
        <v>47684</v>
      </c>
      <c r="K11" s="10">
        <v>-80</v>
      </c>
      <c r="L11" s="10">
        <v>24858</v>
      </c>
      <c r="M11" s="10">
        <v>-2888</v>
      </c>
    </row>
    <row r="12" spans="1:14" x14ac:dyDescent="0.25">
      <c r="A12" s="221" t="s">
        <v>120</v>
      </c>
      <c r="B12" s="222"/>
      <c r="C12" s="222"/>
      <c r="D12" s="222"/>
      <c r="E12" s="222"/>
      <c r="F12" s="222"/>
      <c r="G12" s="222"/>
      <c r="H12" s="223"/>
      <c r="I12" s="8">
        <v>116</v>
      </c>
      <c r="J12" s="10">
        <f>SUM(J13:J15)</f>
        <v>24445093</v>
      </c>
      <c r="K12" s="10">
        <f>SUM(K13:K15)</f>
        <v>8424956</v>
      </c>
      <c r="L12" s="10">
        <f>SUM(L13:L15)</f>
        <v>26829778</v>
      </c>
      <c r="M12" s="10">
        <f>SUM(M13:M15)</f>
        <v>9317039</v>
      </c>
    </row>
    <row r="13" spans="1:14" x14ac:dyDescent="0.25">
      <c r="A13" s="224" t="s">
        <v>121</v>
      </c>
      <c r="B13" s="225"/>
      <c r="C13" s="225"/>
      <c r="D13" s="225"/>
      <c r="E13" s="225"/>
      <c r="F13" s="225"/>
      <c r="G13" s="225"/>
      <c r="H13" s="226"/>
      <c r="I13" s="8">
        <v>117</v>
      </c>
      <c r="J13" s="10">
        <v>20942251</v>
      </c>
      <c r="K13" s="10">
        <v>7386747</v>
      </c>
      <c r="L13" s="10">
        <v>22402682</v>
      </c>
      <c r="M13" s="10">
        <v>7609729</v>
      </c>
    </row>
    <row r="14" spans="1:14" x14ac:dyDescent="0.25">
      <c r="A14" s="224" t="s">
        <v>122</v>
      </c>
      <c r="B14" s="225"/>
      <c r="C14" s="225"/>
      <c r="D14" s="225"/>
      <c r="E14" s="225"/>
      <c r="F14" s="225"/>
      <c r="G14" s="225"/>
      <c r="H14" s="226"/>
      <c r="I14" s="8">
        <v>118</v>
      </c>
      <c r="J14" s="10">
        <v>499343</v>
      </c>
      <c r="K14" s="10">
        <v>190043</v>
      </c>
      <c r="L14" s="10">
        <v>569414</v>
      </c>
      <c r="M14" s="10">
        <v>226946</v>
      </c>
    </row>
    <row r="15" spans="1:14" x14ac:dyDescent="0.25">
      <c r="A15" s="224" t="s">
        <v>123</v>
      </c>
      <c r="B15" s="225"/>
      <c r="C15" s="225"/>
      <c r="D15" s="225"/>
      <c r="E15" s="225"/>
      <c r="F15" s="225"/>
      <c r="G15" s="225"/>
      <c r="H15" s="226"/>
      <c r="I15" s="8">
        <v>119</v>
      </c>
      <c r="J15" s="10">
        <v>3003499</v>
      </c>
      <c r="K15" s="10">
        <v>848166</v>
      </c>
      <c r="L15" s="10">
        <v>3857682</v>
      </c>
      <c r="M15" s="10">
        <v>1480364</v>
      </c>
    </row>
    <row r="16" spans="1:14" x14ac:dyDescent="0.25">
      <c r="A16" s="221" t="s">
        <v>124</v>
      </c>
      <c r="B16" s="222"/>
      <c r="C16" s="222"/>
      <c r="D16" s="222"/>
      <c r="E16" s="222"/>
      <c r="F16" s="222"/>
      <c r="G16" s="222"/>
      <c r="H16" s="223"/>
      <c r="I16" s="8">
        <v>120</v>
      </c>
      <c r="J16" s="10">
        <f>SUM(J17:J19)</f>
        <v>12945956</v>
      </c>
      <c r="K16" s="10">
        <f>SUM(K17:K19)</f>
        <v>4292766</v>
      </c>
      <c r="L16" s="10">
        <f>SUM(L17:L19)</f>
        <v>12750021</v>
      </c>
      <c r="M16" s="10">
        <f>SUM(M17:M19)</f>
        <v>4237070</v>
      </c>
    </row>
    <row r="17" spans="1:13" x14ac:dyDescent="0.25">
      <c r="A17" s="224" t="s">
        <v>125</v>
      </c>
      <c r="B17" s="225"/>
      <c r="C17" s="225"/>
      <c r="D17" s="225"/>
      <c r="E17" s="225"/>
      <c r="F17" s="225"/>
      <c r="G17" s="225"/>
      <c r="H17" s="226"/>
      <c r="I17" s="8">
        <v>121</v>
      </c>
      <c r="J17" s="10">
        <v>8444048</v>
      </c>
      <c r="K17" s="10">
        <v>2792173</v>
      </c>
      <c r="L17" s="10">
        <v>8263455</v>
      </c>
      <c r="M17" s="10">
        <v>2740547</v>
      </c>
    </row>
    <row r="18" spans="1:13" x14ac:dyDescent="0.25">
      <c r="A18" s="224" t="s">
        <v>126</v>
      </c>
      <c r="B18" s="225"/>
      <c r="C18" s="225"/>
      <c r="D18" s="225"/>
      <c r="E18" s="225"/>
      <c r="F18" s="225"/>
      <c r="G18" s="225"/>
      <c r="H18" s="226"/>
      <c r="I18" s="8">
        <v>122</v>
      </c>
      <c r="J18" s="10">
        <v>2596189</v>
      </c>
      <c r="K18" s="10">
        <v>868382</v>
      </c>
      <c r="L18" s="10">
        <v>2611872</v>
      </c>
      <c r="M18" s="10">
        <v>873731</v>
      </c>
    </row>
    <row r="19" spans="1:13" x14ac:dyDescent="0.25">
      <c r="A19" s="224" t="s">
        <v>127</v>
      </c>
      <c r="B19" s="225"/>
      <c r="C19" s="225"/>
      <c r="D19" s="225"/>
      <c r="E19" s="225"/>
      <c r="F19" s="225"/>
      <c r="G19" s="225"/>
      <c r="H19" s="226"/>
      <c r="I19" s="8">
        <v>123</v>
      </c>
      <c r="J19" s="10">
        <v>1905719</v>
      </c>
      <c r="K19" s="10">
        <v>632211</v>
      </c>
      <c r="L19" s="10">
        <v>1874694</v>
      </c>
      <c r="M19" s="10">
        <v>622792</v>
      </c>
    </row>
    <row r="20" spans="1:13" x14ac:dyDescent="0.25">
      <c r="A20" s="221" t="s">
        <v>128</v>
      </c>
      <c r="B20" s="222"/>
      <c r="C20" s="222"/>
      <c r="D20" s="222"/>
      <c r="E20" s="222"/>
      <c r="F20" s="222"/>
      <c r="G20" s="222"/>
      <c r="H20" s="223"/>
      <c r="I20" s="8">
        <v>124</v>
      </c>
      <c r="J20" s="10">
        <v>2557219</v>
      </c>
      <c r="K20" s="10">
        <v>383092</v>
      </c>
      <c r="L20" s="10">
        <v>1134786</v>
      </c>
      <c r="M20" s="10">
        <v>382335</v>
      </c>
    </row>
    <row r="21" spans="1:13" x14ac:dyDescent="0.25">
      <c r="A21" s="221" t="s">
        <v>129</v>
      </c>
      <c r="B21" s="222"/>
      <c r="C21" s="222"/>
      <c r="D21" s="222"/>
      <c r="E21" s="222"/>
      <c r="F21" s="222"/>
      <c r="G21" s="222"/>
      <c r="H21" s="223"/>
      <c r="I21" s="8">
        <v>125</v>
      </c>
      <c r="J21" s="10">
        <v>2150462</v>
      </c>
      <c r="K21" s="10">
        <v>727828</v>
      </c>
      <c r="L21" s="10">
        <v>1932213</v>
      </c>
      <c r="M21" s="10">
        <v>745932</v>
      </c>
    </row>
    <row r="22" spans="1:13" x14ac:dyDescent="0.25">
      <c r="A22" s="221" t="s">
        <v>130</v>
      </c>
      <c r="B22" s="222"/>
      <c r="C22" s="222"/>
      <c r="D22" s="222"/>
      <c r="E22" s="222"/>
      <c r="F22" s="222"/>
      <c r="G22" s="222"/>
      <c r="H22" s="223"/>
      <c r="I22" s="8">
        <v>126</v>
      </c>
      <c r="J22" s="10">
        <f>SUM(J23:J24)</f>
        <v>0</v>
      </c>
      <c r="K22" s="10">
        <f>SUM(K23:K24)</f>
        <v>0</v>
      </c>
      <c r="L22" s="10">
        <f>SUM(L23:L24)</f>
        <v>0</v>
      </c>
      <c r="M22" s="10">
        <f>SUM(M23:M24)</f>
        <v>0</v>
      </c>
    </row>
    <row r="23" spans="1:13" x14ac:dyDescent="0.25">
      <c r="A23" s="224" t="s">
        <v>131</v>
      </c>
      <c r="B23" s="225"/>
      <c r="C23" s="225"/>
      <c r="D23" s="225"/>
      <c r="E23" s="225"/>
      <c r="F23" s="225"/>
      <c r="G23" s="225"/>
      <c r="H23" s="226"/>
      <c r="I23" s="8">
        <v>127</v>
      </c>
      <c r="J23" s="10">
        <v>0</v>
      </c>
      <c r="K23" s="10">
        <v>0</v>
      </c>
      <c r="L23" s="10">
        <v>0</v>
      </c>
      <c r="M23" s="10">
        <v>0</v>
      </c>
    </row>
    <row r="24" spans="1:13" x14ac:dyDescent="0.25">
      <c r="A24" s="224" t="s">
        <v>132</v>
      </c>
      <c r="B24" s="225"/>
      <c r="C24" s="225"/>
      <c r="D24" s="225"/>
      <c r="E24" s="225"/>
      <c r="F24" s="225"/>
      <c r="G24" s="225"/>
      <c r="H24" s="226"/>
      <c r="I24" s="8">
        <v>128</v>
      </c>
      <c r="J24" s="10"/>
      <c r="K24" s="10"/>
      <c r="L24" s="10"/>
      <c r="M24" s="10"/>
    </row>
    <row r="25" spans="1:13" x14ac:dyDescent="0.25">
      <c r="A25" s="221" t="s">
        <v>133</v>
      </c>
      <c r="B25" s="222"/>
      <c r="C25" s="222"/>
      <c r="D25" s="222"/>
      <c r="E25" s="222"/>
      <c r="F25" s="222"/>
      <c r="G25" s="222"/>
      <c r="H25" s="223"/>
      <c r="I25" s="8">
        <v>129</v>
      </c>
      <c r="J25" s="10">
        <v>0</v>
      </c>
      <c r="K25" s="10">
        <v>0</v>
      </c>
      <c r="L25" s="10">
        <v>0</v>
      </c>
      <c r="M25" s="10">
        <v>0</v>
      </c>
    </row>
    <row r="26" spans="1:13" x14ac:dyDescent="0.25">
      <c r="A26" s="221" t="s">
        <v>134</v>
      </c>
      <c r="B26" s="222"/>
      <c r="C26" s="222"/>
      <c r="D26" s="222"/>
      <c r="E26" s="222"/>
      <c r="F26" s="222"/>
      <c r="G26" s="222"/>
      <c r="H26" s="223"/>
      <c r="I26" s="8">
        <v>130</v>
      </c>
      <c r="J26" s="10">
        <v>497046</v>
      </c>
      <c r="K26" s="10">
        <v>139469</v>
      </c>
      <c r="L26" s="10">
        <v>535468</v>
      </c>
      <c r="M26" s="10">
        <v>168698</v>
      </c>
    </row>
    <row r="27" spans="1:13" ht="16.5" customHeight="1" x14ac:dyDescent="0.25">
      <c r="A27" s="221" t="s">
        <v>135</v>
      </c>
      <c r="B27" s="222"/>
      <c r="C27" s="222"/>
      <c r="D27" s="222"/>
      <c r="E27" s="222"/>
      <c r="F27" s="222"/>
      <c r="G27" s="222"/>
      <c r="H27" s="223"/>
      <c r="I27" s="8">
        <v>131</v>
      </c>
      <c r="J27" s="10">
        <f>SUM(J28:J32)</f>
        <v>22136</v>
      </c>
      <c r="K27" s="10">
        <f t="shared" ref="K27:M27" si="0">SUM(K28:K32)</f>
        <v>10406</v>
      </c>
      <c r="L27" s="10">
        <f>SUM(L28:L32)</f>
        <v>29983</v>
      </c>
      <c r="M27" s="10">
        <f t="shared" si="0"/>
        <v>18662</v>
      </c>
    </row>
    <row r="28" spans="1:13" ht="26.25" customHeight="1" x14ac:dyDescent="0.25">
      <c r="A28" s="221" t="s">
        <v>136</v>
      </c>
      <c r="B28" s="222"/>
      <c r="C28" s="222"/>
      <c r="D28" s="222"/>
      <c r="E28" s="222"/>
      <c r="F28" s="222"/>
      <c r="G28" s="222"/>
      <c r="H28" s="223"/>
      <c r="I28" s="8">
        <v>132</v>
      </c>
      <c r="J28" s="10"/>
      <c r="K28" s="10"/>
      <c r="L28" s="10"/>
      <c r="M28" s="10"/>
    </row>
    <row r="29" spans="1:13" ht="20.45" customHeight="1" x14ac:dyDescent="0.25">
      <c r="A29" s="221" t="s">
        <v>137</v>
      </c>
      <c r="B29" s="222"/>
      <c r="C29" s="222"/>
      <c r="D29" s="222"/>
      <c r="E29" s="222"/>
      <c r="F29" s="222"/>
      <c r="G29" s="222"/>
      <c r="H29" s="223"/>
      <c r="I29" s="8">
        <v>133</v>
      </c>
      <c r="J29" s="147">
        <v>22136</v>
      </c>
      <c r="K29" s="10">
        <v>10406</v>
      </c>
      <c r="L29" s="147">
        <v>29983</v>
      </c>
      <c r="M29" s="10">
        <v>18662</v>
      </c>
    </row>
    <row r="30" spans="1:13" x14ac:dyDescent="0.25">
      <c r="A30" s="221" t="s">
        <v>138</v>
      </c>
      <c r="B30" s="222"/>
      <c r="C30" s="222"/>
      <c r="D30" s="222"/>
      <c r="E30" s="222"/>
      <c r="F30" s="222"/>
      <c r="G30" s="222"/>
      <c r="H30" s="223"/>
      <c r="I30" s="8">
        <v>134</v>
      </c>
      <c r="J30" s="10"/>
      <c r="K30" s="10"/>
      <c r="L30" s="10"/>
      <c r="M30" s="10"/>
    </row>
    <row r="31" spans="1:13" x14ac:dyDescent="0.25">
      <c r="A31" s="221" t="s">
        <v>139</v>
      </c>
      <c r="B31" s="222"/>
      <c r="C31" s="222"/>
      <c r="D31" s="222"/>
      <c r="E31" s="222"/>
      <c r="F31" s="222"/>
      <c r="G31" s="222"/>
      <c r="H31" s="223"/>
      <c r="I31" s="8">
        <v>135</v>
      </c>
      <c r="J31" s="10"/>
      <c r="K31" s="10"/>
      <c r="L31" s="10"/>
      <c r="M31" s="10"/>
    </row>
    <row r="32" spans="1:13" x14ac:dyDescent="0.25">
      <c r="A32" s="221" t="s">
        <v>140</v>
      </c>
      <c r="B32" s="222"/>
      <c r="C32" s="222"/>
      <c r="D32" s="222"/>
      <c r="E32" s="222"/>
      <c r="F32" s="222"/>
      <c r="G32" s="222"/>
      <c r="H32" s="223"/>
      <c r="I32" s="8">
        <v>136</v>
      </c>
      <c r="J32" s="10">
        <v>0</v>
      </c>
      <c r="K32" s="10">
        <v>0</v>
      </c>
      <c r="L32" s="10">
        <v>0</v>
      </c>
      <c r="M32" s="10">
        <v>0</v>
      </c>
    </row>
    <row r="33" spans="1:14" x14ac:dyDescent="0.25">
      <c r="A33" s="221" t="s">
        <v>141</v>
      </c>
      <c r="B33" s="222"/>
      <c r="C33" s="222"/>
      <c r="D33" s="222"/>
      <c r="E33" s="222"/>
      <c r="F33" s="222"/>
      <c r="G33" s="222"/>
      <c r="H33" s="223"/>
      <c r="I33" s="8">
        <v>137</v>
      </c>
      <c r="J33" s="10">
        <f t="shared" ref="J33:K33" si="1">SUM(J34:J37)</f>
        <v>238902</v>
      </c>
      <c r="K33" s="10">
        <f t="shared" si="1"/>
        <v>53472</v>
      </c>
      <c r="L33" s="10">
        <f t="shared" ref="L33:M33" si="2">SUM(L34:L37)</f>
        <v>198711</v>
      </c>
      <c r="M33" s="10">
        <f t="shared" si="2"/>
        <v>66815</v>
      </c>
    </row>
    <row r="34" spans="1:14" x14ac:dyDescent="0.25">
      <c r="A34" s="221" t="s">
        <v>142</v>
      </c>
      <c r="B34" s="222"/>
      <c r="C34" s="222"/>
      <c r="D34" s="222"/>
      <c r="E34" s="222"/>
      <c r="F34" s="222"/>
      <c r="G34" s="222"/>
      <c r="H34" s="223"/>
      <c r="I34" s="8">
        <v>138</v>
      </c>
      <c r="J34" s="10"/>
      <c r="K34" s="10"/>
      <c r="L34" s="10"/>
      <c r="M34" s="10"/>
    </row>
    <row r="35" spans="1:14" ht="19.899999999999999" customHeight="1" x14ac:dyDescent="0.25">
      <c r="A35" s="221" t="s">
        <v>143</v>
      </c>
      <c r="B35" s="222"/>
      <c r="C35" s="222"/>
      <c r="D35" s="222"/>
      <c r="E35" s="222"/>
      <c r="F35" s="222"/>
      <c r="G35" s="222"/>
      <c r="H35" s="223"/>
      <c r="I35" s="8">
        <v>139</v>
      </c>
      <c r="J35" s="10">
        <v>238902</v>
      </c>
      <c r="K35" s="10">
        <v>53472</v>
      </c>
      <c r="L35" s="10">
        <v>198711</v>
      </c>
      <c r="M35" s="10">
        <v>66815</v>
      </c>
    </row>
    <row r="36" spans="1:14" x14ac:dyDescent="0.25">
      <c r="A36" s="221" t="s">
        <v>144</v>
      </c>
      <c r="B36" s="222"/>
      <c r="C36" s="222"/>
      <c r="D36" s="222"/>
      <c r="E36" s="222"/>
      <c r="F36" s="222"/>
      <c r="G36" s="222"/>
      <c r="H36" s="223"/>
      <c r="I36" s="8">
        <v>140</v>
      </c>
      <c r="J36" s="10"/>
      <c r="K36" s="10"/>
      <c r="L36" s="10"/>
      <c r="M36" s="10"/>
    </row>
    <row r="37" spans="1:14" x14ac:dyDescent="0.25">
      <c r="A37" s="221" t="s">
        <v>145</v>
      </c>
      <c r="B37" s="222"/>
      <c r="C37" s="222"/>
      <c r="D37" s="222"/>
      <c r="E37" s="222"/>
      <c r="F37" s="222"/>
      <c r="G37" s="222"/>
      <c r="H37" s="223"/>
      <c r="I37" s="8">
        <v>141</v>
      </c>
      <c r="J37" s="10"/>
      <c r="K37" s="10"/>
      <c r="L37" s="10"/>
      <c r="M37" s="10"/>
    </row>
    <row r="38" spans="1:14" x14ac:dyDescent="0.25">
      <c r="A38" s="221" t="s">
        <v>146</v>
      </c>
      <c r="B38" s="222"/>
      <c r="C38" s="222"/>
      <c r="D38" s="222"/>
      <c r="E38" s="222"/>
      <c r="F38" s="222"/>
      <c r="G38" s="222"/>
      <c r="H38" s="223"/>
      <c r="I38" s="8">
        <v>142</v>
      </c>
      <c r="J38" s="10"/>
      <c r="K38" s="10"/>
      <c r="L38" s="10"/>
      <c r="M38" s="10"/>
    </row>
    <row r="39" spans="1:14" x14ac:dyDescent="0.25">
      <c r="A39" s="221" t="s">
        <v>147</v>
      </c>
      <c r="B39" s="222"/>
      <c r="C39" s="222"/>
      <c r="D39" s="222"/>
      <c r="E39" s="222"/>
      <c r="F39" s="222"/>
      <c r="G39" s="222"/>
      <c r="H39" s="223"/>
      <c r="I39" s="8">
        <v>143</v>
      </c>
      <c r="J39" s="10"/>
      <c r="K39" s="10"/>
      <c r="L39" s="10"/>
      <c r="M39" s="10"/>
    </row>
    <row r="40" spans="1:14" x14ac:dyDescent="0.25">
      <c r="A40" s="221" t="s">
        <v>148</v>
      </c>
      <c r="B40" s="222"/>
      <c r="C40" s="222"/>
      <c r="D40" s="222"/>
      <c r="E40" s="222"/>
      <c r="F40" s="222"/>
      <c r="G40" s="222"/>
      <c r="H40" s="223"/>
      <c r="I40" s="8">
        <v>144</v>
      </c>
      <c r="J40" s="10"/>
      <c r="K40" s="10"/>
      <c r="L40" s="10"/>
      <c r="M40" s="10"/>
    </row>
    <row r="41" spans="1:14" x14ac:dyDescent="0.25">
      <c r="A41" s="221" t="s">
        <v>149</v>
      </c>
      <c r="B41" s="222"/>
      <c r="C41" s="222"/>
      <c r="D41" s="222"/>
      <c r="E41" s="222"/>
      <c r="F41" s="222"/>
      <c r="G41" s="222"/>
      <c r="H41" s="223"/>
      <c r="I41" s="8">
        <v>145</v>
      </c>
      <c r="J41" s="10"/>
      <c r="K41" s="10"/>
      <c r="L41" s="10"/>
      <c r="M41" s="10"/>
    </row>
    <row r="42" spans="1:14" x14ac:dyDescent="0.25">
      <c r="A42" s="221" t="s">
        <v>150</v>
      </c>
      <c r="B42" s="222"/>
      <c r="C42" s="222"/>
      <c r="D42" s="222"/>
      <c r="E42" s="222"/>
      <c r="F42" s="222"/>
      <c r="G42" s="222"/>
      <c r="H42" s="223"/>
      <c r="I42" s="8">
        <v>146</v>
      </c>
      <c r="J42" s="9">
        <f>J7+J27+J38+J40</f>
        <v>43681482</v>
      </c>
      <c r="K42" s="9">
        <f>K7+K27+K38+K40</f>
        <v>14473936</v>
      </c>
      <c r="L42" s="9">
        <f>L7+L27+L38+L40</f>
        <v>45793659</v>
      </c>
      <c r="M42" s="9">
        <f>M7+M27+M38+M40</f>
        <v>16588687</v>
      </c>
      <c r="N42" s="143"/>
    </row>
    <row r="43" spans="1:14" x14ac:dyDescent="0.25">
      <c r="A43" s="221" t="s">
        <v>151</v>
      </c>
      <c r="B43" s="222"/>
      <c r="C43" s="222"/>
      <c r="D43" s="222"/>
      <c r="E43" s="222"/>
      <c r="F43" s="222"/>
      <c r="G43" s="222"/>
      <c r="H43" s="223"/>
      <c r="I43" s="8">
        <v>147</v>
      </c>
      <c r="J43" s="9">
        <f>J10+J33+J39+J41</f>
        <v>42882362</v>
      </c>
      <c r="K43" s="9">
        <f>K10+K33+K39+K41</f>
        <v>14021503</v>
      </c>
      <c r="L43" s="9">
        <f>L10+L33+L39+L41</f>
        <v>43405835</v>
      </c>
      <c r="M43" s="9">
        <f>M10+M33+M39+M41</f>
        <v>14915001</v>
      </c>
    </row>
    <row r="44" spans="1:14" x14ac:dyDescent="0.25">
      <c r="A44" s="221" t="s">
        <v>152</v>
      </c>
      <c r="B44" s="222"/>
      <c r="C44" s="222"/>
      <c r="D44" s="222"/>
      <c r="E44" s="222"/>
      <c r="F44" s="222"/>
      <c r="G44" s="222"/>
      <c r="H44" s="223"/>
      <c r="I44" s="8">
        <v>148</v>
      </c>
      <c r="J44" s="9">
        <f>J42-J43</f>
        <v>799120</v>
      </c>
      <c r="K44" s="9">
        <f>K42-K43</f>
        <v>452433</v>
      </c>
      <c r="L44" s="9">
        <f>L42-L43</f>
        <v>2387824</v>
      </c>
      <c r="M44" s="9">
        <f>M42-M43</f>
        <v>1673686</v>
      </c>
    </row>
    <row r="45" spans="1:14" x14ac:dyDescent="0.25">
      <c r="A45" s="245" t="s">
        <v>153</v>
      </c>
      <c r="B45" s="246"/>
      <c r="C45" s="246"/>
      <c r="D45" s="246"/>
      <c r="E45" s="246"/>
      <c r="F45" s="246"/>
      <c r="G45" s="246"/>
      <c r="H45" s="247"/>
      <c r="I45" s="8">
        <v>149</v>
      </c>
      <c r="J45" s="9">
        <f>IF(J42&gt;J43,J42-J43,0)</f>
        <v>799120</v>
      </c>
      <c r="K45" s="9">
        <f>IF(K42&gt;K43,K42-K43,0)</f>
        <v>452433</v>
      </c>
      <c r="L45" s="9">
        <f>IF(L42&gt;L43,L42-L43,0)</f>
        <v>2387824</v>
      </c>
      <c r="M45" s="9">
        <f>IF(M42&gt;M43,M42-M43,0)</f>
        <v>1673686</v>
      </c>
    </row>
    <row r="46" spans="1:14" x14ac:dyDescent="0.25">
      <c r="A46" s="245" t="s">
        <v>154</v>
      </c>
      <c r="B46" s="246"/>
      <c r="C46" s="246"/>
      <c r="D46" s="246"/>
      <c r="E46" s="246"/>
      <c r="F46" s="246"/>
      <c r="G46" s="246"/>
      <c r="H46" s="247"/>
      <c r="I46" s="8">
        <v>150</v>
      </c>
      <c r="J46" s="9">
        <f>IF(J43&gt;J42,J43-J42,0)</f>
        <v>0</v>
      </c>
      <c r="K46" s="9">
        <f>IF(K43&gt;K42,K43-K42,0)</f>
        <v>0</v>
      </c>
      <c r="L46" s="9">
        <f>IF(L43&gt;L42,L43-L42,0)</f>
        <v>0</v>
      </c>
      <c r="M46" s="9">
        <f>IF(M43&gt;M42,M43-M42,0)</f>
        <v>0</v>
      </c>
    </row>
    <row r="47" spans="1:14" x14ac:dyDescent="0.25">
      <c r="A47" s="221" t="s">
        <v>155</v>
      </c>
      <c r="B47" s="222"/>
      <c r="C47" s="222"/>
      <c r="D47" s="222"/>
      <c r="E47" s="222"/>
      <c r="F47" s="222"/>
      <c r="G47" s="222"/>
      <c r="H47" s="223"/>
      <c r="I47" s="8">
        <v>151</v>
      </c>
      <c r="J47" s="10"/>
      <c r="K47" s="10"/>
      <c r="L47" s="10"/>
      <c r="M47" s="10"/>
    </row>
    <row r="48" spans="1:14" x14ac:dyDescent="0.25">
      <c r="A48" s="221" t="s">
        <v>156</v>
      </c>
      <c r="B48" s="222"/>
      <c r="C48" s="222"/>
      <c r="D48" s="222"/>
      <c r="E48" s="222"/>
      <c r="F48" s="222"/>
      <c r="G48" s="222"/>
      <c r="H48" s="223"/>
      <c r="I48" s="8">
        <v>152</v>
      </c>
      <c r="J48" s="9">
        <f>J44-J47</f>
        <v>799120</v>
      </c>
      <c r="K48" s="9">
        <f>K44-K47</f>
        <v>452433</v>
      </c>
      <c r="L48" s="9">
        <f>L44-L47</f>
        <v>2387824</v>
      </c>
      <c r="M48" s="9">
        <f>M44-M47</f>
        <v>1673686</v>
      </c>
    </row>
    <row r="49" spans="1:15" x14ac:dyDescent="0.25">
      <c r="A49" s="245" t="s">
        <v>157</v>
      </c>
      <c r="B49" s="246"/>
      <c r="C49" s="246"/>
      <c r="D49" s="246"/>
      <c r="E49" s="246"/>
      <c r="F49" s="246"/>
      <c r="G49" s="246"/>
      <c r="H49" s="247"/>
      <c r="I49" s="8">
        <v>153</v>
      </c>
      <c r="J49" s="9">
        <f>IF(J48&gt;0,J48,0)</f>
        <v>799120</v>
      </c>
      <c r="K49" s="9">
        <f>IF(K48&gt;0,K48,0)</f>
        <v>452433</v>
      </c>
      <c r="L49" s="9">
        <f>IF(L48&gt;0,L48,0)</f>
        <v>2387824</v>
      </c>
      <c r="M49" s="9">
        <f>IF(M48&gt;0,M48,0)</f>
        <v>1673686</v>
      </c>
    </row>
    <row r="50" spans="1:15" x14ac:dyDescent="0.25">
      <c r="A50" s="277" t="s">
        <v>158</v>
      </c>
      <c r="B50" s="278"/>
      <c r="C50" s="278"/>
      <c r="D50" s="278"/>
      <c r="E50" s="278"/>
      <c r="F50" s="278"/>
      <c r="G50" s="278"/>
      <c r="H50" s="279"/>
      <c r="I50" s="14">
        <v>154</v>
      </c>
      <c r="J50" s="16">
        <f>IF(J48&lt;0,-J48,0)</f>
        <v>0</v>
      </c>
      <c r="K50" s="16">
        <f>IF(K48&lt;0,-K48,0)</f>
        <v>0</v>
      </c>
      <c r="L50" s="16">
        <f>IF(L48&lt;0,-L48,0)</f>
        <v>0</v>
      </c>
      <c r="M50" s="16">
        <f>IF(M48&lt;0,-M48,0)</f>
        <v>0</v>
      </c>
    </row>
    <row r="51" spans="1:15" ht="12.75" customHeight="1" x14ac:dyDescent="0.25">
      <c r="A51" s="242" t="s">
        <v>159</v>
      </c>
      <c r="B51" s="253"/>
      <c r="C51" s="253"/>
      <c r="D51" s="253"/>
      <c r="E51" s="253"/>
      <c r="F51" s="253"/>
      <c r="G51" s="253"/>
      <c r="H51" s="253"/>
      <c r="I51" s="253"/>
      <c r="J51" s="253"/>
      <c r="K51" s="253"/>
      <c r="L51" s="253"/>
      <c r="M51" s="50"/>
    </row>
    <row r="52" spans="1:15" ht="12.75" customHeight="1" x14ac:dyDescent="0.25">
      <c r="A52" s="218" t="s">
        <v>160</v>
      </c>
      <c r="B52" s="219"/>
      <c r="C52" s="219"/>
      <c r="D52" s="219"/>
      <c r="E52" s="219"/>
      <c r="F52" s="219"/>
      <c r="G52" s="219"/>
      <c r="H52" s="219"/>
      <c r="I52" s="46"/>
      <c r="J52" s="154"/>
      <c r="K52" s="51"/>
      <c r="L52" s="46"/>
      <c r="M52" s="51"/>
    </row>
    <row r="53" spans="1:15" x14ac:dyDescent="0.25">
      <c r="A53" s="267" t="s">
        <v>161</v>
      </c>
      <c r="B53" s="268"/>
      <c r="C53" s="268"/>
      <c r="D53" s="268"/>
      <c r="E53" s="268"/>
      <c r="F53" s="268"/>
      <c r="G53" s="268"/>
      <c r="H53" s="269"/>
      <c r="I53" s="8">
        <v>155</v>
      </c>
      <c r="J53" s="10"/>
      <c r="K53" s="10"/>
      <c r="L53" s="10"/>
      <c r="M53" s="10"/>
      <c r="N53" s="42"/>
      <c r="O53" s="43"/>
    </row>
    <row r="54" spans="1:15" x14ac:dyDescent="0.25">
      <c r="A54" s="267" t="s">
        <v>162</v>
      </c>
      <c r="B54" s="268"/>
      <c r="C54" s="268"/>
      <c r="D54" s="268"/>
      <c r="E54" s="268"/>
      <c r="F54" s="268"/>
      <c r="G54" s="268"/>
      <c r="H54" s="269"/>
      <c r="I54" s="8">
        <v>156</v>
      </c>
      <c r="J54" s="12"/>
      <c r="K54" s="12"/>
      <c r="L54" s="12"/>
      <c r="M54" s="12"/>
      <c r="N54" s="45"/>
      <c r="O54" s="43"/>
    </row>
    <row r="55" spans="1:15" ht="12.75" customHeight="1" x14ac:dyDescent="0.25">
      <c r="A55" s="242" t="s">
        <v>163</v>
      </c>
      <c r="B55" s="253"/>
      <c r="C55" s="253"/>
      <c r="D55" s="253"/>
      <c r="E55" s="253"/>
      <c r="F55" s="253"/>
      <c r="G55" s="253"/>
      <c r="H55" s="253"/>
      <c r="I55" s="253"/>
      <c r="J55" s="253"/>
      <c r="K55" s="253"/>
      <c r="L55" s="253"/>
      <c r="N55" s="42"/>
      <c r="O55" s="43"/>
    </row>
    <row r="56" spans="1:15" x14ac:dyDescent="0.25">
      <c r="A56" s="218" t="s">
        <v>164</v>
      </c>
      <c r="B56" s="219"/>
      <c r="C56" s="219"/>
      <c r="D56" s="219"/>
      <c r="E56" s="219"/>
      <c r="F56" s="219"/>
      <c r="G56" s="219"/>
      <c r="H56" s="220"/>
      <c r="I56" s="17">
        <v>157</v>
      </c>
      <c r="J56" s="7">
        <f t="shared" ref="J56:K56" si="3">J48</f>
        <v>799120</v>
      </c>
      <c r="K56" s="7">
        <f t="shared" si="3"/>
        <v>452433</v>
      </c>
      <c r="L56" s="7">
        <f t="shared" ref="L56:M56" si="4">L48</f>
        <v>2387824</v>
      </c>
      <c r="M56" s="7">
        <f t="shared" si="4"/>
        <v>1673686</v>
      </c>
      <c r="N56" s="43"/>
      <c r="O56" s="43"/>
    </row>
    <row r="57" spans="1:15" x14ac:dyDescent="0.25">
      <c r="A57" s="221" t="s">
        <v>165</v>
      </c>
      <c r="B57" s="222"/>
      <c r="C57" s="222"/>
      <c r="D57" s="222"/>
      <c r="E57" s="222"/>
      <c r="F57" s="222"/>
      <c r="G57" s="222"/>
      <c r="H57" s="223"/>
      <c r="I57" s="8">
        <v>158</v>
      </c>
      <c r="J57" s="9">
        <f>SUM(J58:J64)</f>
        <v>0</v>
      </c>
      <c r="K57" s="9">
        <f>SUM(K58:K64)</f>
        <v>0</v>
      </c>
      <c r="L57" s="9">
        <f>SUM(L58:L64)</f>
        <v>0</v>
      </c>
      <c r="M57" s="9">
        <f>SUM(M58:M64)</f>
        <v>0</v>
      </c>
      <c r="N57" s="43"/>
      <c r="O57" s="43"/>
    </row>
    <row r="58" spans="1:15" x14ac:dyDescent="0.25">
      <c r="A58" s="221" t="s">
        <v>166</v>
      </c>
      <c r="B58" s="222"/>
      <c r="C58" s="222"/>
      <c r="D58" s="222"/>
      <c r="E58" s="222"/>
      <c r="F58" s="222"/>
      <c r="G58" s="222"/>
      <c r="H58" s="223"/>
      <c r="I58" s="8">
        <v>159</v>
      </c>
      <c r="J58" s="10"/>
      <c r="K58" s="10"/>
      <c r="L58" s="10"/>
      <c r="M58" s="10"/>
      <c r="N58" s="42"/>
      <c r="O58" s="43"/>
    </row>
    <row r="59" spans="1:15" ht="27" customHeight="1" x14ac:dyDescent="0.25">
      <c r="A59" s="221" t="s">
        <v>167</v>
      </c>
      <c r="B59" s="222"/>
      <c r="C59" s="222"/>
      <c r="D59" s="222"/>
      <c r="E59" s="222"/>
      <c r="F59" s="222"/>
      <c r="G59" s="222"/>
      <c r="H59" s="223"/>
      <c r="I59" s="8">
        <v>160</v>
      </c>
      <c r="J59" s="10"/>
      <c r="K59" s="10"/>
      <c r="L59" s="10"/>
      <c r="M59" s="10"/>
      <c r="N59" s="44"/>
      <c r="O59" s="43"/>
    </row>
    <row r="60" spans="1:15" ht="27" customHeight="1" x14ac:dyDescent="0.25">
      <c r="A60" s="221" t="s">
        <v>168</v>
      </c>
      <c r="B60" s="222"/>
      <c r="C60" s="222"/>
      <c r="D60" s="222"/>
      <c r="E60" s="222"/>
      <c r="F60" s="222"/>
      <c r="G60" s="222"/>
      <c r="H60" s="223"/>
      <c r="I60" s="8">
        <v>161</v>
      </c>
      <c r="J60" s="10"/>
      <c r="K60" s="10"/>
      <c r="L60" s="10"/>
      <c r="M60" s="10"/>
      <c r="N60" s="42"/>
      <c r="O60" s="43"/>
    </row>
    <row r="61" spans="1:15" x14ac:dyDescent="0.25">
      <c r="A61" s="221" t="s">
        <v>169</v>
      </c>
      <c r="B61" s="222"/>
      <c r="C61" s="222"/>
      <c r="D61" s="222"/>
      <c r="E61" s="222"/>
      <c r="F61" s="222"/>
      <c r="G61" s="222"/>
      <c r="H61" s="223"/>
      <c r="I61" s="8">
        <v>162</v>
      </c>
      <c r="J61" s="10"/>
      <c r="K61" s="10"/>
      <c r="L61" s="10"/>
      <c r="M61" s="10"/>
    </row>
    <row r="62" spans="1:15" x14ac:dyDescent="0.25">
      <c r="A62" s="221" t="s">
        <v>170</v>
      </c>
      <c r="B62" s="222"/>
      <c r="C62" s="222"/>
      <c r="D62" s="222"/>
      <c r="E62" s="222"/>
      <c r="F62" s="222"/>
      <c r="G62" s="222"/>
      <c r="H62" s="223"/>
      <c r="I62" s="8">
        <v>163</v>
      </c>
      <c r="J62" s="10"/>
      <c r="K62" s="10"/>
      <c r="L62" s="10"/>
      <c r="M62" s="10"/>
    </row>
    <row r="63" spans="1:15" x14ac:dyDescent="0.25">
      <c r="A63" s="221" t="s">
        <v>171</v>
      </c>
      <c r="B63" s="222"/>
      <c r="C63" s="222"/>
      <c r="D63" s="222"/>
      <c r="E63" s="222"/>
      <c r="F63" s="222"/>
      <c r="G63" s="222"/>
      <c r="H63" s="223"/>
      <c r="I63" s="8">
        <v>164</v>
      </c>
      <c r="J63" s="10"/>
      <c r="K63" s="10"/>
      <c r="L63" s="10"/>
      <c r="M63" s="10"/>
    </row>
    <row r="64" spans="1:15" x14ac:dyDescent="0.25">
      <c r="A64" s="221" t="s">
        <v>172</v>
      </c>
      <c r="B64" s="222"/>
      <c r="C64" s="222"/>
      <c r="D64" s="222"/>
      <c r="E64" s="222"/>
      <c r="F64" s="222"/>
      <c r="G64" s="222"/>
      <c r="H64" s="223"/>
      <c r="I64" s="8">
        <v>165</v>
      </c>
      <c r="J64" s="10"/>
      <c r="K64" s="10"/>
      <c r="L64" s="10"/>
      <c r="M64" s="10"/>
    </row>
    <row r="65" spans="1:13" x14ac:dyDescent="0.25">
      <c r="A65" s="221" t="s">
        <v>173</v>
      </c>
      <c r="B65" s="222"/>
      <c r="C65" s="222"/>
      <c r="D65" s="222"/>
      <c r="E65" s="222"/>
      <c r="F65" s="222"/>
      <c r="G65" s="222"/>
      <c r="H65" s="223"/>
      <c r="I65" s="8">
        <v>166</v>
      </c>
      <c r="J65" s="10"/>
      <c r="K65" s="10"/>
      <c r="L65" s="10"/>
      <c r="M65" s="10"/>
    </row>
    <row r="66" spans="1:13" ht="25.5" customHeight="1" x14ac:dyDescent="0.25">
      <c r="A66" s="221" t="s">
        <v>174</v>
      </c>
      <c r="B66" s="222"/>
      <c r="C66" s="222"/>
      <c r="D66" s="222"/>
      <c r="E66" s="222"/>
      <c r="F66" s="222"/>
      <c r="G66" s="222"/>
      <c r="H66" s="223"/>
      <c r="I66" s="8">
        <v>167</v>
      </c>
      <c r="J66" s="9">
        <f>J57-J65</f>
        <v>0</v>
      </c>
      <c r="K66" s="9">
        <f>K57-K65</f>
        <v>0</v>
      </c>
      <c r="L66" s="9">
        <f>L57-L65</f>
        <v>0</v>
      </c>
      <c r="M66" s="9">
        <f>M57-M65</f>
        <v>0</v>
      </c>
    </row>
    <row r="67" spans="1:13" x14ac:dyDescent="0.25">
      <c r="A67" s="221" t="s">
        <v>175</v>
      </c>
      <c r="B67" s="222"/>
      <c r="C67" s="222"/>
      <c r="D67" s="222"/>
      <c r="E67" s="222"/>
      <c r="F67" s="222"/>
      <c r="G67" s="222"/>
      <c r="H67" s="223"/>
      <c r="I67" s="8">
        <v>168</v>
      </c>
      <c r="J67" s="16">
        <f>J56+J66</f>
        <v>799120</v>
      </c>
      <c r="K67" s="16">
        <f>K56+K66</f>
        <v>452433</v>
      </c>
      <c r="L67" s="16">
        <f>L56+L66</f>
        <v>2387824</v>
      </c>
      <c r="M67" s="16">
        <f>M56+M66</f>
        <v>1673686</v>
      </c>
    </row>
    <row r="68" spans="1:13" ht="12.75" customHeight="1" x14ac:dyDescent="0.25">
      <c r="A68" s="273" t="s">
        <v>176</v>
      </c>
      <c r="B68" s="274"/>
      <c r="C68" s="274"/>
      <c r="D68" s="274"/>
      <c r="E68" s="274"/>
      <c r="F68" s="274"/>
      <c r="G68" s="274"/>
      <c r="H68" s="274"/>
      <c r="I68" s="274"/>
      <c r="J68" s="274"/>
      <c r="K68" s="274"/>
      <c r="L68" s="274"/>
    </row>
    <row r="69" spans="1:13" ht="12.75" customHeight="1" x14ac:dyDescent="0.25">
      <c r="A69" s="275" t="s">
        <v>177</v>
      </c>
      <c r="B69" s="276"/>
      <c r="C69" s="276"/>
      <c r="D69" s="276"/>
      <c r="E69" s="276"/>
      <c r="F69" s="276"/>
      <c r="G69" s="276"/>
      <c r="H69" s="276"/>
      <c r="I69" s="276"/>
      <c r="J69" s="276"/>
      <c r="K69" s="276"/>
      <c r="L69" s="276"/>
    </row>
    <row r="70" spans="1:13" x14ac:dyDescent="0.25">
      <c r="A70" s="267" t="s">
        <v>161</v>
      </c>
      <c r="B70" s="268"/>
      <c r="C70" s="268"/>
      <c r="D70" s="268"/>
      <c r="E70" s="268"/>
      <c r="F70" s="268"/>
      <c r="G70" s="268"/>
      <c r="H70" s="269"/>
      <c r="I70" s="8">
        <v>169</v>
      </c>
      <c r="J70" s="10"/>
      <c r="K70" s="10"/>
      <c r="L70" s="10"/>
      <c r="M70" s="10"/>
    </row>
    <row r="71" spans="1:13" x14ac:dyDescent="0.25">
      <c r="A71" s="270" t="s">
        <v>162</v>
      </c>
      <c r="B71" s="271"/>
      <c r="C71" s="271"/>
      <c r="D71" s="271"/>
      <c r="E71" s="271"/>
      <c r="F71" s="271"/>
      <c r="G71" s="271"/>
      <c r="H71" s="272"/>
      <c r="I71" s="11">
        <v>170</v>
      </c>
      <c r="J71" s="12"/>
      <c r="K71" s="12"/>
      <c r="L71" s="12"/>
      <c r="M71" s="12"/>
    </row>
    <row r="74" spans="1:13" x14ac:dyDescent="0.25">
      <c r="J74" s="148"/>
      <c r="K74" s="148"/>
      <c r="L74" s="148"/>
      <c r="M74" s="148"/>
    </row>
    <row r="76" spans="1:13" x14ac:dyDescent="0.25">
      <c r="J76" s="143"/>
      <c r="K76" s="143"/>
      <c r="L76" s="143"/>
      <c r="M76" s="143"/>
    </row>
    <row r="79" spans="1:13" x14ac:dyDescent="0.25">
      <c r="J79" s="148"/>
      <c r="L79" s="148"/>
    </row>
    <row r="80" spans="1:13" x14ac:dyDescent="0.25">
      <c r="J80" s="148"/>
      <c r="L80" s="148"/>
    </row>
    <row r="81" spans="10:12" x14ac:dyDescent="0.25">
      <c r="J81" s="148"/>
      <c r="L81" s="148"/>
    </row>
    <row r="82" spans="10:12" x14ac:dyDescent="0.25">
      <c r="J82" s="148"/>
      <c r="L82" s="148"/>
    </row>
    <row r="83" spans="10:12" x14ac:dyDescent="0.25">
      <c r="J83" s="143"/>
      <c r="L83" s="143"/>
    </row>
  </sheetData>
  <mergeCells count="73">
    <mergeCell ref="A69:L69"/>
    <mergeCell ref="A54:H54"/>
    <mergeCell ref="A43:H43"/>
    <mergeCell ref="A44:H44"/>
    <mergeCell ref="A45:H45"/>
    <mergeCell ref="A46:H46"/>
    <mergeCell ref="A47:H47"/>
    <mergeCell ref="A48:H48"/>
    <mergeCell ref="A49:H49"/>
    <mergeCell ref="A50:H50"/>
    <mergeCell ref="A51:L51"/>
    <mergeCell ref="A52:H52"/>
    <mergeCell ref="A53:H53"/>
    <mergeCell ref="A70:H70"/>
    <mergeCell ref="A71:H71"/>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42:H42"/>
    <mergeCell ref="A31:H31"/>
    <mergeCell ref="A32:H32"/>
    <mergeCell ref="A33:H33"/>
    <mergeCell ref="A34:H34"/>
    <mergeCell ref="A35:H35"/>
    <mergeCell ref="A36:H36"/>
    <mergeCell ref="A37:H37"/>
    <mergeCell ref="A38:H38"/>
    <mergeCell ref="A39:H39"/>
    <mergeCell ref="A40:H40"/>
    <mergeCell ref="A41:H41"/>
    <mergeCell ref="A30:H30"/>
    <mergeCell ref="A19:H19"/>
    <mergeCell ref="A20:H20"/>
    <mergeCell ref="A21:H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H6"/>
    <mergeCell ref="J4:K4"/>
    <mergeCell ref="L4:M4"/>
    <mergeCell ref="A1:L1"/>
    <mergeCell ref="A2:L2"/>
    <mergeCell ref="A3:L3"/>
    <mergeCell ref="A4:H4"/>
    <mergeCell ref="A5:H5"/>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A1:P1048576 V1:JC1048576"/>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zoomScaleSheetLayoutView="110" workbookViewId="0">
      <selection activeCell="M21" sqref="M21"/>
    </sheetView>
  </sheetViews>
  <sheetFormatPr defaultColWidth="7.5703125" defaultRowHeight="12.75" x14ac:dyDescent="0.2"/>
  <cols>
    <col min="1" max="16384" width="7.5703125" style="130"/>
  </cols>
  <sheetData>
    <row r="1" spans="1:11" ht="12.75" customHeight="1" x14ac:dyDescent="0.2">
      <c r="A1" s="290" t="s">
        <v>300</v>
      </c>
      <c r="B1" s="290"/>
      <c r="C1" s="290"/>
      <c r="D1" s="290"/>
      <c r="E1" s="290"/>
      <c r="F1" s="290"/>
      <c r="G1" s="290"/>
      <c r="H1" s="290"/>
      <c r="I1" s="290"/>
      <c r="J1" s="290"/>
      <c r="K1" s="290"/>
    </row>
    <row r="2" spans="1:11" ht="12.75" customHeight="1" x14ac:dyDescent="0.2">
      <c r="A2" s="291" t="s">
        <v>301</v>
      </c>
      <c r="B2" s="291"/>
      <c r="C2" s="291"/>
      <c r="D2" s="291"/>
      <c r="E2" s="291"/>
      <c r="F2" s="291"/>
      <c r="G2" s="291"/>
      <c r="H2" s="291"/>
      <c r="I2" s="291"/>
      <c r="J2" s="291"/>
      <c r="K2" s="291"/>
    </row>
    <row r="3" spans="1:11" x14ac:dyDescent="0.2">
      <c r="A3" s="292" t="s">
        <v>302</v>
      </c>
      <c r="B3" s="293"/>
      <c r="C3" s="293"/>
      <c r="D3" s="293"/>
      <c r="E3" s="293"/>
      <c r="F3" s="293"/>
      <c r="G3" s="293"/>
      <c r="H3" s="293"/>
      <c r="I3" s="293"/>
      <c r="J3" s="293"/>
      <c r="K3" s="294"/>
    </row>
    <row r="4" spans="1:11" ht="45" x14ac:dyDescent="0.2">
      <c r="A4" s="295" t="s">
        <v>2</v>
      </c>
      <c r="B4" s="295"/>
      <c r="C4" s="295"/>
      <c r="D4" s="295"/>
      <c r="E4" s="295"/>
      <c r="F4" s="295"/>
      <c r="G4" s="295"/>
      <c r="H4" s="295"/>
      <c r="I4" s="131" t="s">
        <v>113</v>
      </c>
      <c r="J4" s="132" t="s">
        <v>9</v>
      </c>
      <c r="K4" s="132" t="s">
        <v>10</v>
      </c>
    </row>
    <row r="5" spans="1:11" x14ac:dyDescent="0.2">
      <c r="A5" s="296">
        <v>1</v>
      </c>
      <c r="B5" s="296"/>
      <c r="C5" s="296"/>
      <c r="D5" s="296"/>
      <c r="E5" s="296"/>
      <c r="F5" s="296"/>
      <c r="G5" s="296"/>
      <c r="H5" s="296"/>
      <c r="I5" s="133">
        <v>2</v>
      </c>
      <c r="J5" s="134" t="s">
        <v>179</v>
      </c>
      <c r="K5" s="134" t="s">
        <v>1</v>
      </c>
    </row>
    <row r="6" spans="1:11" x14ac:dyDescent="0.2">
      <c r="A6" s="286" t="s">
        <v>180</v>
      </c>
      <c r="B6" s="287"/>
      <c r="C6" s="287"/>
      <c r="D6" s="287"/>
      <c r="E6" s="287"/>
      <c r="F6" s="287"/>
      <c r="G6" s="287"/>
      <c r="H6" s="287"/>
      <c r="I6" s="288"/>
      <c r="J6" s="288"/>
      <c r="K6" s="289"/>
    </row>
    <row r="7" spans="1:11" x14ac:dyDescent="0.2">
      <c r="A7" s="280" t="s">
        <v>303</v>
      </c>
      <c r="B7" s="281"/>
      <c r="C7" s="281"/>
      <c r="D7" s="281"/>
      <c r="E7" s="281"/>
      <c r="F7" s="281"/>
      <c r="G7" s="281"/>
      <c r="H7" s="281"/>
      <c r="I7" s="135">
        <v>1</v>
      </c>
      <c r="J7" s="136"/>
      <c r="K7" s="137"/>
    </row>
    <row r="8" spans="1:11" x14ac:dyDescent="0.2">
      <c r="A8" s="280" t="s">
        <v>304</v>
      </c>
      <c r="B8" s="281"/>
      <c r="C8" s="281"/>
      <c r="D8" s="281"/>
      <c r="E8" s="281"/>
      <c r="F8" s="281"/>
      <c r="G8" s="281"/>
      <c r="H8" s="281"/>
      <c r="I8" s="135">
        <v>2</v>
      </c>
      <c r="J8" s="136"/>
      <c r="K8" s="137"/>
    </row>
    <row r="9" spans="1:11" x14ac:dyDescent="0.2">
      <c r="A9" s="280" t="s">
        <v>305</v>
      </c>
      <c r="B9" s="281"/>
      <c r="C9" s="281"/>
      <c r="D9" s="281"/>
      <c r="E9" s="281"/>
      <c r="F9" s="281"/>
      <c r="G9" s="281"/>
      <c r="H9" s="281"/>
      <c r="I9" s="135">
        <v>3</v>
      </c>
      <c r="J9" s="136"/>
      <c r="K9" s="137"/>
    </row>
    <row r="10" spans="1:11" x14ac:dyDescent="0.2">
      <c r="A10" s="280" t="s">
        <v>306</v>
      </c>
      <c r="B10" s="281"/>
      <c r="C10" s="281"/>
      <c r="D10" s="281"/>
      <c r="E10" s="281"/>
      <c r="F10" s="281"/>
      <c r="G10" s="281"/>
      <c r="H10" s="281"/>
      <c r="I10" s="135">
        <v>4</v>
      </c>
      <c r="J10" s="136"/>
      <c r="K10" s="137"/>
    </row>
    <row r="11" spans="1:11" x14ac:dyDescent="0.2">
      <c r="A11" s="280" t="s">
        <v>307</v>
      </c>
      <c r="B11" s="281"/>
      <c r="C11" s="281"/>
      <c r="D11" s="281"/>
      <c r="E11" s="281"/>
      <c r="F11" s="281"/>
      <c r="G11" s="281"/>
      <c r="H11" s="281"/>
      <c r="I11" s="135">
        <v>5</v>
      </c>
      <c r="J11" s="136"/>
      <c r="K11" s="137"/>
    </row>
    <row r="12" spans="1:11" x14ac:dyDescent="0.2">
      <c r="A12" s="280" t="s">
        <v>308</v>
      </c>
      <c r="B12" s="281"/>
      <c r="C12" s="281"/>
      <c r="D12" s="281"/>
      <c r="E12" s="281"/>
      <c r="F12" s="281"/>
      <c r="G12" s="281"/>
      <c r="H12" s="281"/>
      <c r="I12" s="135">
        <v>6</v>
      </c>
      <c r="J12" s="136"/>
      <c r="K12" s="137"/>
    </row>
    <row r="13" spans="1:11" x14ac:dyDescent="0.2">
      <c r="A13" s="284" t="s">
        <v>309</v>
      </c>
      <c r="B13" s="285"/>
      <c r="C13" s="285"/>
      <c r="D13" s="285"/>
      <c r="E13" s="285"/>
      <c r="F13" s="285"/>
      <c r="G13" s="285"/>
      <c r="H13" s="285"/>
      <c r="I13" s="135">
        <v>7</v>
      </c>
      <c r="J13" s="138">
        <f>SUM(J7:J12)</f>
        <v>0</v>
      </c>
      <c r="K13" s="139">
        <f>SUM(K7:K12)</f>
        <v>0</v>
      </c>
    </row>
    <row r="14" spans="1:11" x14ac:dyDescent="0.2">
      <c r="A14" s="280" t="s">
        <v>310</v>
      </c>
      <c r="B14" s="281"/>
      <c r="C14" s="281"/>
      <c r="D14" s="281"/>
      <c r="E14" s="281"/>
      <c r="F14" s="281"/>
      <c r="G14" s="281"/>
      <c r="H14" s="281"/>
      <c r="I14" s="135">
        <v>8</v>
      </c>
      <c r="J14" s="136"/>
      <c r="K14" s="137"/>
    </row>
    <row r="15" spans="1:11" x14ac:dyDescent="0.2">
      <c r="A15" s="280" t="s">
        <v>311</v>
      </c>
      <c r="B15" s="281"/>
      <c r="C15" s="281"/>
      <c r="D15" s="281"/>
      <c r="E15" s="281"/>
      <c r="F15" s="281"/>
      <c r="G15" s="281"/>
      <c r="H15" s="281"/>
      <c r="I15" s="135">
        <v>9</v>
      </c>
      <c r="J15" s="136"/>
      <c r="K15" s="137"/>
    </row>
    <row r="16" spans="1:11" x14ac:dyDescent="0.2">
      <c r="A16" s="280" t="s">
        <v>312</v>
      </c>
      <c r="B16" s="281"/>
      <c r="C16" s="281"/>
      <c r="D16" s="281"/>
      <c r="E16" s="281"/>
      <c r="F16" s="281"/>
      <c r="G16" s="281"/>
      <c r="H16" s="281"/>
      <c r="I16" s="135">
        <v>10</v>
      </c>
      <c r="J16" s="136"/>
      <c r="K16" s="137"/>
    </row>
    <row r="17" spans="1:11" x14ac:dyDescent="0.2">
      <c r="A17" s="280" t="s">
        <v>313</v>
      </c>
      <c r="B17" s="281"/>
      <c r="C17" s="281"/>
      <c r="D17" s="281"/>
      <c r="E17" s="281"/>
      <c r="F17" s="281"/>
      <c r="G17" s="281"/>
      <c r="H17" s="281"/>
      <c r="I17" s="135">
        <v>11</v>
      </c>
      <c r="J17" s="136"/>
      <c r="K17" s="137"/>
    </row>
    <row r="18" spans="1:11" x14ac:dyDescent="0.2">
      <c r="A18" s="284" t="s">
        <v>314</v>
      </c>
      <c r="B18" s="285"/>
      <c r="C18" s="285"/>
      <c r="D18" s="285"/>
      <c r="E18" s="285"/>
      <c r="F18" s="285"/>
      <c r="G18" s="285"/>
      <c r="H18" s="285"/>
      <c r="I18" s="135">
        <v>12</v>
      </c>
      <c r="J18" s="138">
        <f>SUM(J14:J17)</f>
        <v>0</v>
      </c>
      <c r="K18" s="139">
        <f>SUM(K14:K17)</f>
        <v>0</v>
      </c>
    </row>
    <row r="19" spans="1:11" x14ac:dyDescent="0.2">
      <c r="A19" s="284" t="s">
        <v>315</v>
      </c>
      <c r="B19" s="285"/>
      <c r="C19" s="285"/>
      <c r="D19" s="285"/>
      <c r="E19" s="285"/>
      <c r="F19" s="285"/>
      <c r="G19" s="285"/>
      <c r="H19" s="285"/>
      <c r="I19" s="135">
        <v>13</v>
      </c>
      <c r="J19" s="138">
        <f>IF(J13&gt;J18,J13-J18,0)</f>
        <v>0</v>
      </c>
      <c r="K19" s="139">
        <f>IF(K13&gt;K18,K13-K18,0)</f>
        <v>0</v>
      </c>
    </row>
    <row r="20" spans="1:11" x14ac:dyDescent="0.2">
      <c r="A20" s="284" t="s">
        <v>316</v>
      </c>
      <c r="B20" s="285"/>
      <c r="C20" s="285"/>
      <c r="D20" s="285"/>
      <c r="E20" s="285"/>
      <c r="F20" s="285"/>
      <c r="G20" s="285"/>
      <c r="H20" s="285"/>
      <c r="I20" s="135">
        <v>14</v>
      </c>
      <c r="J20" s="138">
        <f>IF(J18&gt;J13,J18-J13,0)</f>
        <v>0</v>
      </c>
      <c r="K20" s="139">
        <f>IF(K18&gt;K13,K18-K13,0)</f>
        <v>0</v>
      </c>
    </row>
    <row r="21" spans="1:11" x14ac:dyDescent="0.2">
      <c r="A21" s="286" t="s">
        <v>196</v>
      </c>
      <c r="B21" s="287"/>
      <c r="C21" s="287"/>
      <c r="D21" s="287"/>
      <c r="E21" s="287"/>
      <c r="F21" s="287"/>
      <c r="G21" s="287"/>
      <c r="H21" s="287"/>
      <c r="I21" s="288"/>
      <c r="J21" s="288"/>
      <c r="K21" s="289"/>
    </row>
    <row r="22" spans="1:11" x14ac:dyDescent="0.2">
      <c r="A22" s="280" t="s">
        <v>317</v>
      </c>
      <c r="B22" s="281"/>
      <c r="C22" s="281"/>
      <c r="D22" s="281"/>
      <c r="E22" s="281"/>
      <c r="F22" s="281"/>
      <c r="G22" s="281"/>
      <c r="H22" s="281"/>
      <c r="I22" s="135">
        <v>15</v>
      </c>
      <c r="J22" s="136"/>
      <c r="K22" s="137"/>
    </row>
    <row r="23" spans="1:11" x14ac:dyDescent="0.2">
      <c r="A23" s="280" t="s">
        <v>318</v>
      </c>
      <c r="B23" s="281"/>
      <c r="C23" s="281"/>
      <c r="D23" s="281"/>
      <c r="E23" s="281"/>
      <c r="F23" s="281"/>
      <c r="G23" s="281"/>
      <c r="H23" s="281"/>
      <c r="I23" s="135">
        <v>16</v>
      </c>
      <c r="J23" s="136"/>
      <c r="K23" s="137"/>
    </row>
    <row r="24" spans="1:11" x14ac:dyDescent="0.2">
      <c r="A24" s="280" t="s">
        <v>319</v>
      </c>
      <c r="B24" s="281"/>
      <c r="C24" s="281"/>
      <c r="D24" s="281"/>
      <c r="E24" s="281"/>
      <c r="F24" s="281"/>
      <c r="G24" s="281"/>
      <c r="H24" s="281"/>
      <c r="I24" s="135">
        <v>17</v>
      </c>
      <c r="J24" s="136"/>
      <c r="K24" s="137"/>
    </row>
    <row r="25" spans="1:11" x14ac:dyDescent="0.2">
      <c r="A25" s="280" t="s">
        <v>320</v>
      </c>
      <c r="B25" s="281"/>
      <c r="C25" s="281"/>
      <c r="D25" s="281"/>
      <c r="E25" s="281"/>
      <c r="F25" s="281"/>
      <c r="G25" s="281"/>
      <c r="H25" s="281"/>
      <c r="I25" s="135">
        <v>18</v>
      </c>
      <c r="J25" s="136"/>
      <c r="K25" s="137"/>
    </row>
    <row r="26" spans="1:11" x14ac:dyDescent="0.2">
      <c r="A26" s="280" t="s">
        <v>321</v>
      </c>
      <c r="B26" s="281"/>
      <c r="C26" s="281"/>
      <c r="D26" s="281"/>
      <c r="E26" s="281"/>
      <c r="F26" s="281"/>
      <c r="G26" s="281"/>
      <c r="H26" s="281"/>
      <c r="I26" s="135">
        <v>19</v>
      </c>
      <c r="J26" s="136"/>
      <c r="K26" s="137"/>
    </row>
    <row r="27" spans="1:11" x14ac:dyDescent="0.2">
      <c r="A27" s="284" t="s">
        <v>322</v>
      </c>
      <c r="B27" s="285"/>
      <c r="C27" s="285"/>
      <c r="D27" s="285"/>
      <c r="E27" s="285"/>
      <c r="F27" s="285"/>
      <c r="G27" s="285"/>
      <c r="H27" s="285"/>
      <c r="I27" s="135">
        <v>20</v>
      </c>
      <c r="J27" s="138">
        <f>SUM(J22:J26)</f>
        <v>0</v>
      </c>
      <c r="K27" s="139">
        <f>SUM(K22:K26)</f>
        <v>0</v>
      </c>
    </row>
    <row r="28" spans="1:11" x14ac:dyDescent="0.2">
      <c r="A28" s="280" t="s">
        <v>323</v>
      </c>
      <c r="B28" s="281"/>
      <c r="C28" s="281"/>
      <c r="D28" s="281"/>
      <c r="E28" s="281"/>
      <c r="F28" s="281"/>
      <c r="G28" s="281"/>
      <c r="H28" s="281"/>
      <c r="I28" s="135">
        <v>21</v>
      </c>
      <c r="J28" s="136"/>
      <c r="K28" s="137"/>
    </row>
    <row r="29" spans="1:11" x14ac:dyDescent="0.2">
      <c r="A29" s="280" t="s">
        <v>324</v>
      </c>
      <c r="B29" s="281"/>
      <c r="C29" s="281"/>
      <c r="D29" s="281"/>
      <c r="E29" s="281"/>
      <c r="F29" s="281"/>
      <c r="G29" s="281"/>
      <c r="H29" s="281"/>
      <c r="I29" s="135">
        <v>22</v>
      </c>
      <c r="J29" s="136"/>
      <c r="K29" s="137"/>
    </row>
    <row r="30" spans="1:11" x14ac:dyDescent="0.2">
      <c r="A30" s="280" t="s">
        <v>325</v>
      </c>
      <c r="B30" s="281"/>
      <c r="C30" s="281"/>
      <c r="D30" s="281"/>
      <c r="E30" s="281"/>
      <c r="F30" s="281"/>
      <c r="G30" s="281"/>
      <c r="H30" s="281"/>
      <c r="I30" s="135">
        <v>23</v>
      </c>
      <c r="J30" s="136"/>
      <c r="K30" s="137"/>
    </row>
    <row r="31" spans="1:11" x14ac:dyDescent="0.2">
      <c r="A31" s="284" t="s">
        <v>326</v>
      </c>
      <c r="B31" s="285"/>
      <c r="C31" s="285"/>
      <c r="D31" s="285"/>
      <c r="E31" s="285"/>
      <c r="F31" s="285"/>
      <c r="G31" s="285"/>
      <c r="H31" s="285"/>
      <c r="I31" s="135">
        <v>24</v>
      </c>
      <c r="J31" s="138">
        <f>SUM(J28:J30)</f>
        <v>0</v>
      </c>
      <c r="K31" s="139">
        <f>SUM(K28:K30)</f>
        <v>0</v>
      </c>
    </row>
    <row r="32" spans="1:11" x14ac:dyDescent="0.2">
      <c r="A32" s="284" t="s">
        <v>327</v>
      </c>
      <c r="B32" s="285"/>
      <c r="C32" s="285"/>
      <c r="D32" s="285"/>
      <c r="E32" s="285"/>
      <c r="F32" s="285"/>
      <c r="G32" s="285"/>
      <c r="H32" s="285"/>
      <c r="I32" s="135">
        <v>25</v>
      </c>
      <c r="J32" s="138">
        <f>IF(J27&gt;J31,J27-J31,0)</f>
        <v>0</v>
      </c>
      <c r="K32" s="139">
        <f>IF(K27&gt;K31,K27-K31,0)</f>
        <v>0</v>
      </c>
    </row>
    <row r="33" spans="1:11" x14ac:dyDescent="0.2">
      <c r="A33" s="284" t="s">
        <v>328</v>
      </c>
      <c r="B33" s="285"/>
      <c r="C33" s="285"/>
      <c r="D33" s="285"/>
      <c r="E33" s="285"/>
      <c r="F33" s="285"/>
      <c r="G33" s="285"/>
      <c r="H33" s="285"/>
      <c r="I33" s="135">
        <v>26</v>
      </c>
      <c r="J33" s="138">
        <f>IF(J31&gt;J27,J31-J27,0)</f>
        <v>0</v>
      </c>
      <c r="K33" s="139">
        <f>IF(K31&gt;K27,K31-K27,0)</f>
        <v>0</v>
      </c>
    </row>
    <row r="34" spans="1:11" x14ac:dyDescent="0.2">
      <c r="A34" s="286" t="s">
        <v>209</v>
      </c>
      <c r="B34" s="287"/>
      <c r="C34" s="287"/>
      <c r="D34" s="287"/>
      <c r="E34" s="287"/>
      <c r="F34" s="287"/>
      <c r="G34" s="287"/>
      <c r="H34" s="287"/>
      <c r="I34" s="288"/>
      <c r="J34" s="288"/>
      <c r="K34" s="289"/>
    </row>
    <row r="35" spans="1:11" x14ac:dyDescent="0.2">
      <c r="A35" s="280" t="s">
        <v>210</v>
      </c>
      <c r="B35" s="281"/>
      <c r="C35" s="281"/>
      <c r="D35" s="281"/>
      <c r="E35" s="281"/>
      <c r="F35" s="281"/>
      <c r="G35" s="281"/>
      <c r="H35" s="281"/>
      <c r="I35" s="135">
        <v>27</v>
      </c>
      <c r="J35" s="136"/>
      <c r="K35" s="137"/>
    </row>
    <row r="36" spans="1:11" x14ac:dyDescent="0.2">
      <c r="A36" s="280" t="s">
        <v>211</v>
      </c>
      <c r="B36" s="281"/>
      <c r="C36" s="281"/>
      <c r="D36" s="281"/>
      <c r="E36" s="281"/>
      <c r="F36" s="281"/>
      <c r="G36" s="281"/>
      <c r="H36" s="281"/>
      <c r="I36" s="135">
        <v>28</v>
      </c>
      <c r="J36" s="136"/>
      <c r="K36" s="137"/>
    </row>
    <row r="37" spans="1:11" x14ac:dyDescent="0.2">
      <c r="A37" s="280" t="s">
        <v>212</v>
      </c>
      <c r="B37" s="281"/>
      <c r="C37" s="281"/>
      <c r="D37" s="281"/>
      <c r="E37" s="281"/>
      <c r="F37" s="281"/>
      <c r="G37" s="281"/>
      <c r="H37" s="281"/>
      <c r="I37" s="135">
        <v>29</v>
      </c>
      <c r="J37" s="136"/>
      <c r="K37" s="137"/>
    </row>
    <row r="38" spans="1:11" x14ac:dyDescent="0.2">
      <c r="A38" s="284" t="s">
        <v>329</v>
      </c>
      <c r="B38" s="285"/>
      <c r="C38" s="285"/>
      <c r="D38" s="285"/>
      <c r="E38" s="285"/>
      <c r="F38" s="285"/>
      <c r="G38" s="285"/>
      <c r="H38" s="285"/>
      <c r="I38" s="135">
        <v>30</v>
      </c>
      <c r="J38" s="138">
        <f>SUM(J35:J37)</f>
        <v>0</v>
      </c>
      <c r="K38" s="139">
        <f>SUM(K35:K37)</f>
        <v>0</v>
      </c>
    </row>
    <row r="39" spans="1:11" x14ac:dyDescent="0.2">
      <c r="A39" s="280" t="s">
        <v>214</v>
      </c>
      <c r="B39" s="281"/>
      <c r="C39" s="281"/>
      <c r="D39" s="281"/>
      <c r="E39" s="281"/>
      <c r="F39" s="281"/>
      <c r="G39" s="281"/>
      <c r="H39" s="281"/>
      <c r="I39" s="135">
        <v>31</v>
      </c>
      <c r="J39" s="136"/>
      <c r="K39" s="137"/>
    </row>
    <row r="40" spans="1:11" x14ac:dyDescent="0.2">
      <c r="A40" s="280" t="s">
        <v>215</v>
      </c>
      <c r="B40" s="281"/>
      <c r="C40" s="281"/>
      <c r="D40" s="281"/>
      <c r="E40" s="281"/>
      <c r="F40" s="281"/>
      <c r="G40" s="281"/>
      <c r="H40" s="281"/>
      <c r="I40" s="135">
        <v>32</v>
      </c>
      <c r="J40" s="136"/>
      <c r="K40" s="137"/>
    </row>
    <row r="41" spans="1:11" x14ac:dyDescent="0.2">
      <c r="A41" s="280" t="s">
        <v>216</v>
      </c>
      <c r="B41" s="281"/>
      <c r="C41" s="281"/>
      <c r="D41" s="281"/>
      <c r="E41" s="281"/>
      <c r="F41" s="281"/>
      <c r="G41" s="281"/>
      <c r="H41" s="281"/>
      <c r="I41" s="135">
        <v>33</v>
      </c>
      <c r="J41" s="136"/>
      <c r="K41" s="137"/>
    </row>
    <row r="42" spans="1:11" x14ac:dyDescent="0.2">
      <c r="A42" s="280" t="s">
        <v>217</v>
      </c>
      <c r="B42" s="281"/>
      <c r="C42" s="281"/>
      <c r="D42" s="281"/>
      <c r="E42" s="281"/>
      <c r="F42" s="281"/>
      <c r="G42" s="281"/>
      <c r="H42" s="281"/>
      <c r="I42" s="135">
        <v>34</v>
      </c>
      <c r="J42" s="136"/>
      <c r="K42" s="137"/>
    </row>
    <row r="43" spans="1:11" x14ac:dyDescent="0.2">
      <c r="A43" s="280" t="s">
        <v>218</v>
      </c>
      <c r="B43" s="281"/>
      <c r="C43" s="281"/>
      <c r="D43" s="281"/>
      <c r="E43" s="281"/>
      <c r="F43" s="281"/>
      <c r="G43" s="281"/>
      <c r="H43" s="281"/>
      <c r="I43" s="135">
        <v>35</v>
      </c>
      <c r="J43" s="136"/>
      <c r="K43" s="137"/>
    </row>
    <row r="44" spans="1:11" x14ac:dyDescent="0.2">
      <c r="A44" s="284" t="s">
        <v>330</v>
      </c>
      <c r="B44" s="285"/>
      <c r="C44" s="285"/>
      <c r="D44" s="285"/>
      <c r="E44" s="285"/>
      <c r="F44" s="285"/>
      <c r="G44" s="285"/>
      <c r="H44" s="285"/>
      <c r="I44" s="135">
        <v>36</v>
      </c>
      <c r="J44" s="138">
        <f>SUM(J39:J43)</f>
        <v>0</v>
      </c>
      <c r="K44" s="139">
        <f>SUM(K39:K43)</f>
        <v>0</v>
      </c>
    </row>
    <row r="45" spans="1:11" x14ac:dyDescent="0.2">
      <c r="A45" s="284" t="s">
        <v>331</v>
      </c>
      <c r="B45" s="285"/>
      <c r="C45" s="285"/>
      <c r="D45" s="285"/>
      <c r="E45" s="285"/>
      <c r="F45" s="285"/>
      <c r="G45" s="285"/>
      <c r="H45" s="285"/>
      <c r="I45" s="135">
        <v>37</v>
      </c>
      <c r="J45" s="138">
        <f>IF(J38&gt;J44,J38-J44,0)</f>
        <v>0</v>
      </c>
      <c r="K45" s="139">
        <f>IF(K38&gt;K44,K38-K44,0)</f>
        <v>0</v>
      </c>
    </row>
    <row r="46" spans="1:11" x14ac:dyDescent="0.2">
      <c r="A46" s="284" t="s">
        <v>332</v>
      </c>
      <c r="B46" s="285"/>
      <c r="C46" s="285"/>
      <c r="D46" s="285"/>
      <c r="E46" s="285"/>
      <c r="F46" s="285"/>
      <c r="G46" s="285"/>
      <c r="H46" s="285"/>
      <c r="I46" s="135">
        <v>38</v>
      </c>
      <c r="J46" s="138">
        <f>IF(J44&gt;J38,J44-J38,0)</f>
        <v>0</v>
      </c>
      <c r="K46" s="139">
        <f>IF(K44&gt;K38,K44-K38,0)</f>
        <v>0</v>
      </c>
    </row>
    <row r="47" spans="1:11" x14ac:dyDescent="0.2">
      <c r="A47" s="280" t="s">
        <v>333</v>
      </c>
      <c r="B47" s="281"/>
      <c r="C47" s="281"/>
      <c r="D47" s="281"/>
      <c r="E47" s="281"/>
      <c r="F47" s="281"/>
      <c r="G47" s="281"/>
      <c r="H47" s="281"/>
      <c r="I47" s="135">
        <v>39</v>
      </c>
      <c r="J47" s="138">
        <f>IF(J19-J20+J32-J33+J45-J46&gt;0,J19-J20+J32-J33+J45-J46,0)</f>
        <v>0</v>
      </c>
      <c r="K47" s="139">
        <f>IF(K19-K20+K32-K33+K45-K46&gt;0,K19-K20+K32-K33+K45-K46,0)</f>
        <v>0</v>
      </c>
    </row>
    <row r="48" spans="1:11" x14ac:dyDescent="0.2">
      <c r="A48" s="280" t="s">
        <v>334</v>
      </c>
      <c r="B48" s="281"/>
      <c r="C48" s="281"/>
      <c r="D48" s="281"/>
      <c r="E48" s="281"/>
      <c r="F48" s="281"/>
      <c r="G48" s="281"/>
      <c r="H48" s="281"/>
      <c r="I48" s="135">
        <v>40</v>
      </c>
      <c r="J48" s="138">
        <f>IF(J20-J19+J33-J32+J46-J45&gt;0,J20-J19+J33-J32+J46-J45,0)</f>
        <v>0</v>
      </c>
      <c r="K48" s="139">
        <f>IF(K20-K19+K33-K32+K46-K45&gt;0,K20-K19+K33-K32+K46-K45,0)</f>
        <v>0</v>
      </c>
    </row>
    <row r="49" spans="1:11" x14ac:dyDescent="0.2">
      <c r="A49" s="280" t="s">
        <v>3</v>
      </c>
      <c r="B49" s="281"/>
      <c r="C49" s="281"/>
      <c r="D49" s="281"/>
      <c r="E49" s="281"/>
      <c r="F49" s="281"/>
      <c r="G49" s="281"/>
      <c r="H49" s="281"/>
      <c r="I49" s="135">
        <v>41</v>
      </c>
      <c r="J49" s="136"/>
      <c r="K49" s="137"/>
    </row>
    <row r="50" spans="1:11" x14ac:dyDescent="0.2">
      <c r="A50" s="280" t="s">
        <v>224</v>
      </c>
      <c r="B50" s="281"/>
      <c r="C50" s="281"/>
      <c r="D50" s="281"/>
      <c r="E50" s="281"/>
      <c r="F50" s="281"/>
      <c r="G50" s="281"/>
      <c r="H50" s="281"/>
      <c r="I50" s="135">
        <v>42</v>
      </c>
      <c r="J50" s="136"/>
      <c r="K50" s="137"/>
    </row>
    <row r="51" spans="1:11" x14ac:dyDescent="0.2">
      <c r="A51" s="280" t="s">
        <v>4</v>
      </c>
      <c r="B51" s="281"/>
      <c r="C51" s="281"/>
      <c r="D51" s="281"/>
      <c r="E51" s="281"/>
      <c r="F51" s="281"/>
      <c r="G51" s="281"/>
      <c r="H51" s="281"/>
      <c r="I51" s="135">
        <v>43</v>
      </c>
      <c r="J51" s="136"/>
      <c r="K51" s="137"/>
    </row>
    <row r="52" spans="1:11" x14ac:dyDescent="0.2">
      <c r="A52" s="282" t="s">
        <v>5</v>
      </c>
      <c r="B52" s="283"/>
      <c r="C52" s="283"/>
      <c r="D52" s="283"/>
      <c r="E52" s="283"/>
      <c r="F52" s="283"/>
      <c r="G52" s="283"/>
      <c r="H52" s="283"/>
      <c r="I52" s="140">
        <v>44</v>
      </c>
      <c r="J52" s="141">
        <f>J49+J50-J51</f>
        <v>0</v>
      </c>
      <c r="K52" s="142">
        <f>K49+K50-K51</f>
        <v>0</v>
      </c>
    </row>
  </sheetData>
  <mergeCells count="52">
    <mergeCell ref="A6:K6"/>
    <mergeCell ref="A1:K1"/>
    <mergeCell ref="A2:K2"/>
    <mergeCell ref="A3:K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K21"/>
    <mergeCell ref="A22:H22"/>
    <mergeCell ref="A23:H23"/>
    <mergeCell ref="A24:H24"/>
    <mergeCell ref="A25:H25"/>
    <mergeCell ref="A26:H26"/>
    <mergeCell ref="A27:H27"/>
    <mergeCell ref="A28:H28"/>
    <mergeCell ref="A29:H29"/>
    <mergeCell ref="A42:H42"/>
    <mergeCell ref="A31:H31"/>
    <mergeCell ref="A32:H32"/>
    <mergeCell ref="A33:H33"/>
    <mergeCell ref="A34:K34"/>
    <mergeCell ref="A35:H35"/>
    <mergeCell ref="A36:H36"/>
    <mergeCell ref="A37:H37"/>
    <mergeCell ref="A38:H38"/>
    <mergeCell ref="A39:H39"/>
    <mergeCell ref="A40:H40"/>
    <mergeCell ref="A41:H41"/>
    <mergeCell ref="A49:H49"/>
    <mergeCell ref="A50:H50"/>
    <mergeCell ref="A51:H51"/>
    <mergeCell ref="A52:H52"/>
    <mergeCell ref="A43:H43"/>
    <mergeCell ref="A44:H44"/>
    <mergeCell ref="A45:H45"/>
    <mergeCell ref="A46:H46"/>
    <mergeCell ref="A47:H47"/>
    <mergeCell ref="A48:H48"/>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5"/>
  <sheetViews>
    <sheetView showGridLines="0" zoomScaleNormal="100" zoomScaleSheetLayoutView="110" workbookViewId="0">
      <selection activeCell="L21" sqref="L21"/>
    </sheetView>
  </sheetViews>
  <sheetFormatPr defaultRowHeight="12.75" x14ac:dyDescent="0.2"/>
  <cols>
    <col min="1" max="6" width="9.140625" style="1"/>
    <col min="7" max="7" width="7.7109375" style="1" customWidth="1"/>
    <col min="8" max="8" width="2" style="1" customWidth="1"/>
    <col min="9" max="9" width="9.140625" style="1"/>
    <col min="10" max="10" width="13.140625" style="1" customWidth="1"/>
    <col min="11"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x14ac:dyDescent="0.2">
      <c r="A1" s="297" t="s">
        <v>178</v>
      </c>
      <c r="B1" s="297"/>
      <c r="C1" s="297"/>
      <c r="D1" s="297"/>
      <c r="E1" s="297"/>
      <c r="F1" s="297"/>
      <c r="G1" s="297"/>
      <c r="H1" s="297"/>
      <c r="I1" s="297"/>
      <c r="J1" s="297"/>
      <c r="K1" s="297"/>
    </row>
    <row r="2" spans="1:11" ht="12.75" customHeight="1" x14ac:dyDescent="0.2">
      <c r="A2" s="298" t="s">
        <v>343</v>
      </c>
      <c r="B2" s="298"/>
      <c r="C2" s="298"/>
      <c r="D2" s="298"/>
      <c r="E2" s="298"/>
      <c r="F2" s="298"/>
      <c r="G2" s="298"/>
      <c r="H2" s="298"/>
      <c r="I2" s="298"/>
      <c r="J2" s="298"/>
      <c r="K2" s="298"/>
    </row>
    <row r="3" spans="1:11" x14ac:dyDescent="0.2">
      <c r="A3" s="299" t="s">
        <v>7</v>
      </c>
      <c r="B3" s="299"/>
      <c r="C3" s="299"/>
      <c r="D3" s="299"/>
      <c r="E3" s="299"/>
      <c r="F3" s="299"/>
      <c r="G3" s="299"/>
      <c r="H3" s="299"/>
      <c r="I3" s="299"/>
      <c r="J3" s="299"/>
      <c r="K3" s="299"/>
    </row>
    <row r="4" spans="1:11" ht="23.25" x14ac:dyDescent="0.2">
      <c r="A4" s="300" t="s">
        <v>2</v>
      </c>
      <c r="B4" s="300"/>
      <c r="C4" s="300"/>
      <c r="D4" s="300"/>
      <c r="E4" s="300"/>
      <c r="F4" s="300"/>
      <c r="G4" s="300"/>
      <c r="H4" s="300"/>
      <c r="I4" s="18" t="s">
        <v>113</v>
      </c>
      <c r="J4" s="19" t="s">
        <v>9</v>
      </c>
      <c r="K4" s="19" t="s">
        <v>10</v>
      </c>
    </row>
    <row r="5" spans="1:11" x14ac:dyDescent="0.2">
      <c r="A5" s="301">
        <v>1</v>
      </c>
      <c r="B5" s="301"/>
      <c r="C5" s="301"/>
      <c r="D5" s="301"/>
      <c r="E5" s="301"/>
      <c r="F5" s="301"/>
      <c r="G5" s="301"/>
      <c r="H5" s="301"/>
      <c r="I5" s="20">
        <v>2</v>
      </c>
      <c r="J5" s="21" t="s">
        <v>179</v>
      </c>
      <c r="K5" s="21" t="s">
        <v>1</v>
      </c>
    </row>
    <row r="6" spans="1:11" x14ac:dyDescent="0.2">
      <c r="A6" s="242" t="s">
        <v>180</v>
      </c>
      <c r="B6" s="253"/>
      <c r="C6" s="253"/>
      <c r="D6" s="253"/>
      <c r="E6" s="253"/>
      <c r="F6" s="253"/>
      <c r="G6" s="253"/>
      <c r="H6" s="253"/>
      <c r="I6" s="302"/>
      <c r="J6" s="302"/>
      <c r="K6" s="303"/>
    </row>
    <row r="7" spans="1:11" x14ac:dyDescent="0.2">
      <c r="A7" s="224" t="s">
        <v>181</v>
      </c>
      <c r="B7" s="225"/>
      <c r="C7" s="225"/>
      <c r="D7" s="225"/>
      <c r="E7" s="225"/>
      <c r="F7" s="225"/>
      <c r="G7" s="225"/>
      <c r="H7" s="225"/>
      <c r="I7" s="8">
        <v>1</v>
      </c>
      <c r="J7" s="146">
        <v>54702476</v>
      </c>
      <c r="K7" s="146">
        <v>54324315</v>
      </c>
    </row>
    <row r="8" spans="1:11" x14ac:dyDescent="0.2">
      <c r="A8" s="224" t="s">
        <v>182</v>
      </c>
      <c r="B8" s="225"/>
      <c r="C8" s="225"/>
      <c r="D8" s="225"/>
      <c r="E8" s="225"/>
      <c r="F8" s="225"/>
      <c r="G8" s="225"/>
      <c r="H8" s="225"/>
      <c r="I8" s="8">
        <v>2</v>
      </c>
      <c r="J8" s="145"/>
      <c r="K8" s="145"/>
    </row>
    <row r="9" spans="1:11" x14ac:dyDescent="0.2">
      <c r="A9" s="224" t="s">
        <v>183</v>
      </c>
      <c r="B9" s="225"/>
      <c r="C9" s="225"/>
      <c r="D9" s="225"/>
      <c r="E9" s="225"/>
      <c r="F9" s="225"/>
      <c r="G9" s="225"/>
      <c r="H9" s="225"/>
      <c r="I9" s="8">
        <v>3</v>
      </c>
      <c r="J9" s="9"/>
      <c r="K9" s="9"/>
    </row>
    <row r="10" spans="1:11" x14ac:dyDescent="0.2">
      <c r="A10" s="224" t="s">
        <v>184</v>
      </c>
      <c r="B10" s="225"/>
      <c r="C10" s="225"/>
      <c r="D10" s="225"/>
      <c r="E10" s="225"/>
      <c r="F10" s="225"/>
      <c r="G10" s="225"/>
      <c r="H10" s="225"/>
      <c r="I10" s="8">
        <v>4</v>
      </c>
      <c r="J10" s="9"/>
      <c r="K10" s="9"/>
    </row>
    <row r="11" spans="1:11" x14ac:dyDescent="0.2">
      <c r="A11" s="224" t="s">
        <v>185</v>
      </c>
      <c r="B11" s="225"/>
      <c r="C11" s="225"/>
      <c r="D11" s="225"/>
      <c r="E11" s="225"/>
      <c r="F11" s="225"/>
      <c r="G11" s="225"/>
      <c r="H11" s="225"/>
      <c r="I11" s="8">
        <v>5</v>
      </c>
      <c r="J11" s="9">
        <f>16998+589826</f>
        <v>606824</v>
      </c>
      <c r="K11" s="9">
        <v>284668</v>
      </c>
    </row>
    <row r="12" spans="1:11" x14ac:dyDescent="0.2">
      <c r="A12" s="221" t="s">
        <v>186</v>
      </c>
      <c r="B12" s="222"/>
      <c r="C12" s="222"/>
      <c r="D12" s="222"/>
      <c r="E12" s="222"/>
      <c r="F12" s="222"/>
      <c r="G12" s="222"/>
      <c r="H12" s="222"/>
      <c r="I12" s="8">
        <v>6</v>
      </c>
      <c r="J12" s="9">
        <f>SUM(J7:J11)</f>
        <v>55309300</v>
      </c>
      <c r="K12" s="9">
        <f>SUM(K7:K11)</f>
        <v>54608983</v>
      </c>
    </row>
    <row r="13" spans="1:11" x14ac:dyDescent="0.2">
      <c r="A13" s="224" t="s">
        <v>187</v>
      </c>
      <c r="B13" s="225"/>
      <c r="C13" s="225"/>
      <c r="D13" s="225"/>
      <c r="E13" s="225"/>
      <c r="F13" s="225"/>
      <c r="G13" s="225"/>
      <c r="H13" s="225"/>
      <c r="I13" s="8">
        <v>7</v>
      </c>
      <c r="J13" s="9">
        <v>32950545</v>
      </c>
      <c r="K13" s="9">
        <v>32524871</v>
      </c>
    </row>
    <row r="14" spans="1:11" x14ac:dyDescent="0.2">
      <c r="A14" s="224" t="s">
        <v>188</v>
      </c>
      <c r="B14" s="225"/>
      <c r="C14" s="225"/>
      <c r="D14" s="225"/>
      <c r="E14" s="225"/>
      <c r="F14" s="225"/>
      <c r="G14" s="225"/>
      <c r="H14" s="225"/>
      <c r="I14" s="8">
        <v>8</v>
      </c>
      <c r="J14" s="9">
        <v>12247738</v>
      </c>
      <c r="K14" s="9">
        <v>12263086</v>
      </c>
    </row>
    <row r="15" spans="1:11" x14ac:dyDescent="0.2">
      <c r="A15" s="224" t="s">
        <v>189</v>
      </c>
      <c r="B15" s="225"/>
      <c r="C15" s="225"/>
      <c r="D15" s="225"/>
      <c r="E15" s="225"/>
      <c r="F15" s="225"/>
      <c r="G15" s="225"/>
      <c r="H15" s="225"/>
      <c r="I15" s="8">
        <v>9</v>
      </c>
      <c r="J15" s="9"/>
      <c r="K15" s="9"/>
    </row>
    <row r="16" spans="1:11" x14ac:dyDescent="0.2">
      <c r="A16" s="224" t="s">
        <v>190</v>
      </c>
      <c r="B16" s="225"/>
      <c r="C16" s="225"/>
      <c r="D16" s="225"/>
      <c r="E16" s="225"/>
      <c r="F16" s="225"/>
      <c r="G16" s="225"/>
      <c r="H16" s="225"/>
      <c r="I16" s="8">
        <v>10</v>
      </c>
      <c r="J16" s="9">
        <v>19</v>
      </c>
      <c r="K16" s="9">
        <v>40496</v>
      </c>
    </row>
    <row r="17" spans="1:11" x14ac:dyDescent="0.2">
      <c r="A17" s="224" t="s">
        <v>191</v>
      </c>
      <c r="B17" s="225"/>
      <c r="C17" s="225"/>
      <c r="D17" s="225"/>
      <c r="E17" s="225"/>
      <c r="F17" s="225"/>
      <c r="G17" s="225"/>
      <c r="H17" s="225"/>
      <c r="I17" s="8">
        <v>11</v>
      </c>
      <c r="J17" s="9">
        <v>4865245</v>
      </c>
      <c r="K17" s="9">
        <v>4946056</v>
      </c>
    </row>
    <row r="18" spans="1:11" x14ac:dyDescent="0.2">
      <c r="A18" s="224" t="s">
        <v>192</v>
      </c>
      <c r="B18" s="225"/>
      <c r="C18" s="225"/>
      <c r="D18" s="225"/>
      <c r="E18" s="225"/>
      <c r="F18" s="225"/>
      <c r="G18" s="225"/>
      <c r="H18" s="225"/>
      <c r="I18" s="8">
        <v>12</v>
      </c>
      <c r="J18" s="9">
        <v>3735273</v>
      </c>
      <c r="K18" s="9">
        <v>3563822</v>
      </c>
    </row>
    <row r="19" spans="1:11" x14ac:dyDescent="0.2">
      <c r="A19" s="221" t="s">
        <v>193</v>
      </c>
      <c r="B19" s="222"/>
      <c r="C19" s="222"/>
      <c r="D19" s="222"/>
      <c r="E19" s="222"/>
      <c r="F19" s="222"/>
      <c r="G19" s="222"/>
      <c r="H19" s="222"/>
      <c r="I19" s="8">
        <v>13</v>
      </c>
      <c r="J19" s="9">
        <f>SUM(J13:J18)</f>
        <v>53798820</v>
      </c>
      <c r="K19" s="9">
        <f>SUM(K13:K18)</f>
        <v>53338331</v>
      </c>
    </row>
    <row r="20" spans="1:11" x14ac:dyDescent="0.2">
      <c r="A20" s="221" t="s">
        <v>194</v>
      </c>
      <c r="B20" s="304"/>
      <c r="C20" s="304"/>
      <c r="D20" s="304"/>
      <c r="E20" s="304"/>
      <c r="F20" s="304"/>
      <c r="G20" s="304"/>
      <c r="H20" s="305"/>
      <c r="I20" s="8">
        <v>14</v>
      </c>
      <c r="J20" s="9">
        <f>IF(J12&gt;J19,J12-J19,0)</f>
        <v>1510480</v>
      </c>
      <c r="K20" s="9">
        <f>IF(K12&gt;K19,K12-K19,0)</f>
        <v>1270652</v>
      </c>
    </row>
    <row r="21" spans="1:11" x14ac:dyDescent="0.2">
      <c r="A21" s="239" t="s">
        <v>195</v>
      </c>
      <c r="B21" s="306"/>
      <c r="C21" s="306"/>
      <c r="D21" s="306"/>
      <c r="E21" s="306"/>
      <c r="F21" s="306"/>
      <c r="G21" s="306"/>
      <c r="H21" s="307"/>
      <c r="I21" s="8">
        <v>15</v>
      </c>
      <c r="J21" s="9">
        <f>IF(J19&gt;J12,J19-J12,0)</f>
        <v>0</v>
      </c>
      <c r="K21" s="9">
        <f>IF(K19&gt;K12,K19-K12,0)</f>
        <v>0</v>
      </c>
    </row>
    <row r="22" spans="1:11" x14ac:dyDescent="0.2">
      <c r="A22" s="242" t="s">
        <v>196</v>
      </c>
      <c r="B22" s="253"/>
      <c r="C22" s="253"/>
      <c r="D22" s="253"/>
      <c r="E22" s="253"/>
      <c r="F22" s="253"/>
      <c r="G22" s="253"/>
      <c r="H22" s="253"/>
      <c r="I22" s="302"/>
      <c r="J22" s="302"/>
      <c r="K22" s="303"/>
    </row>
    <row r="23" spans="1:11" x14ac:dyDescent="0.2">
      <c r="A23" s="224" t="s">
        <v>197</v>
      </c>
      <c r="B23" s="225"/>
      <c r="C23" s="225"/>
      <c r="D23" s="225"/>
      <c r="E23" s="225"/>
      <c r="F23" s="225"/>
      <c r="G23" s="225"/>
      <c r="H23" s="225"/>
      <c r="I23" s="8">
        <v>16</v>
      </c>
      <c r="J23" s="10"/>
      <c r="K23" s="10">
        <v>143486</v>
      </c>
    </row>
    <row r="24" spans="1:11" x14ac:dyDescent="0.2">
      <c r="A24" s="224" t="s">
        <v>198</v>
      </c>
      <c r="B24" s="225"/>
      <c r="C24" s="225"/>
      <c r="D24" s="225"/>
      <c r="E24" s="225"/>
      <c r="F24" s="225"/>
      <c r="G24" s="225"/>
      <c r="H24" s="225"/>
      <c r="I24" s="8">
        <v>17</v>
      </c>
      <c r="J24" s="10"/>
      <c r="K24" s="10"/>
    </row>
    <row r="25" spans="1:11" x14ac:dyDescent="0.2">
      <c r="A25" s="224" t="s">
        <v>199</v>
      </c>
      <c r="B25" s="225"/>
      <c r="C25" s="225"/>
      <c r="D25" s="225"/>
      <c r="E25" s="225"/>
      <c r="F25" s="225"/>
      <c r="G25" s="225"/>
      <c r="H25" s="225"/>
      <c r="I25" s="8">
        <v>18</v>
      </c>
      <c r="J25" s="10"/>
      <c r="K25" s="10"/>
    </row>
    <row r="26" spans="1:11" x14ac:dyDescent="0.2">
      <c r="A26" s="224" t="s">
        <v>200</v>
      </c>
      <c r="B26" s="225"/>
      <c r="C26" s="225"/>
      <c r="D26" s="225"/>
      <c r="E26" s="225"/>
      <c r="F26" s="225"/>
      <c r="G26" s="225"/>
      <c r="H26" s="225"/>
      <c r="I26" s="8">
        <v>19</v>
      </c>
      <c r="J26" s="10"/>
      <c r="K26" s="10"/>
    </row>
    <row r="27" spans="1:11" x14ac:dyDescent="0.2">
      <c r="A27" s="224" t="s">
        <v>201</v>
      </c>
      <c r="B27" s="225"/>
      <c r="C27" s="225"/>
      <c r="D27" s="225"/>
      <c r="E27" s="225"/>
      <c r="F27" s="225"/>
      <c r="G27" s="225"/>
      <c r="H27" s="225"/>
      <c r="I27" s="8">
        <v>20</v>
      </c>
      <c r="J27" s="10"/>
      <c r="K27" s="10"/>
    </row>
    <row r="28" spans="1:11" x14ac:dyDescent="0.2">
      <c r="A28" s="221" t="s">
        <v>202</v>
      </c>
      <c r="B28" s="222"/>
      <c r="C28" s="222"/>
      <c r="D28" s="222"/>
      <c r="E28" s="222"/>
      <c r="F28" s="222"/>
      <c r="G28" s="222"/>
      <c r="H28" s="222"/>
      <c r="I28" s="8">
        <v>21</v>
      </c>
      <c r="J28" s="10">
        <f>SUM(J23:J27)</f>
        <v>0</v>
      </c>
      <c r="K28" s="10">
        <f>SUM(K23:K27)</f>
        <v>143486</v>
      </c>
    </row>
    <row r="29" spans="1:11" x14ac:dyDescent="0.2">
      <c r="A29" s="224" t="s">
        <v>203</v>
      </c>
      <c r="B29" s="225"/>
      <c r="C29" s="225"/>
      <c r="D29" s="225"/>
      <c r="E29" s="225"/>
      <c r="F29" s="225"/>
      <c r="G29" s="225"/>
      <c r="H29" s="225"/>
      <c r="I29" s="8">
        <v>22</v>
      </c>
      <c r="J29" s="10">
        <v>12043</v>
      </c>
      <c r="K29" s="10">
        <v>746515</v>
      </c>
    </row>
    <row r="30" spans="1:11" x14ac:dyDescent="0.2">
      <c r="A30" s="224" t="s">
        <v>204</v>
      </c>
      <c r="B30" s="225"/>
      <c r="C30" s="225"/>
      <c r="D30" s="225"/>
      <c r="E30" s="225"/>
      <c r="F30" s="225"/>
      <c r="G30" s="225"/>
      <c r="H30" s="225"/>
      <c r="I30" s="8">
        <v>23</v>
      </c>
      <c r="J30" s="10"/>
      <c r="K30" s="10"/>
    </row>
    <row r="31" spans="1:11" x14ac:dyDescent="0.2">
      <c r="A31" s="224" t="s">
        <v>205</v>
      </c>
      <c r="B31" s="225"/>
      <c r="C31" s="225"/>
      <c r="D31" s="225"/>
      <c r="E31" s="225"/>
      <c r="F31" s="225"/>
      <c r="G31" s="225"/>
      <c r="H31" s="225"/>
      <c r="I31" s="8">
        <v>24</v>
      </c>
      <c r="J31" s="10">
        <v>0</v>
      </c>
      <c r="K31" s="10">
        <v>0</v>
      </c>
    </row>
    <row r="32" spans="1:11" x14ac:dyDescent="0.2">
      <c r="A32" s="221" t="s">
        <v>206</v>
      </c>
      <c r="B32" s="222"/>
      <c r="C32" s="222"/>
      <c r="D32" s="222"/>
      <c r="E32" s="222"/>
      <c r="F32" s="222"/>
      <c r="G32" s="222"/>
      <c r="H32" s="222"/>
      <c r="I32" s="8">
        <v>25</v>
      </c>
      <c r="J32" s="9">
        <f>SUM(J29:J31)</f>
        <v>12043</v>
      </c>
      <c r="K32" s="9">
        <f>SUM(K29:K31)</f>
        <v>746515</v>
      </c>
    </row>
    <row r="33" spans="1:11" x14ac:dyDescent="0.2">
      <c r="A33" s="221" t="s">
        <v>207</v>
      </c>
      <c r="B33" s="222"/>
      <c r="C33" s="222"/>
      <c r="D33" s="222"/>
      <c r="E33" s="222"/>
      <c r="F33" s="222"/>
      <c r="G33" s="222"/>
      <c r="H33" s="222"/>
      <c r="I33" s="8">
        <v>26</v>
      </c>
      <c r="J33" s="9">
        <f>IF(J28&gt;J32,J28-J32,0)</f>
        <v>0</v>
      </c>
      <c r="K33" s="9">
        <f>IF(K28&gt;K32,K28-K32,0)</f>
        <v>0</v>
      </c>
    </row>
    <row r="34" spans="1:11" x14ac:dyDescent="0.2">
      <c r="A34" s="221" t="s">
        <v>208</v>
      </c>
      <c r="B34" s="222"/>
      <c r="C34" s="222"/>
      <c r="D34" s="222"/>
      <c r="E34" s="222"/>
      <c r="F34" s="222"/>
      <c r="G34" s="222"/>
      <c r="H34" s="222"/>
      <c r="I34" s="8">
        <v>27</v>
      </c>
      <c r="J34" s="9">
        <f>IF(J32&gt;J28,J32-J28,0)</f>
        <v>12043</v>
      </c>
      <c r="K34" s="9">
        <f>IF(K32&gt;K28,K32-K28,0)</f>
        <v>603029</v>
      </c>
    </row>
    <row r="35" spans="1:11" x14ac:dyDescent="0.2">
      <c r="A35" s="242" t="s">
        <v>209</v>
      </c>
      <c r="B35" s="253"/>
      <c r="C35" s="253"/>
      <c r="D35" s="253"/>
      <c r="E35" s="253"/>
      <c r="F35" s="253"/>
      <c r="G35" s="253"/>
      <c r="H35" s="253"/>
      <c r="I35" s="302">
        <v>0</v>
      </c>
      <c r="J35" s="302"/>
      <c r="K35" s="303"/>
    </row>
    <row r="36" spans="1:11" x14ac:dyDescent="0.2">
      <c r="A36" s="224" t="s">
        <v>210</v>
      </c>
      <c r="B36" s="225"/>
      <c r="C36" s="225"/>
      <c r="D36" s="225"/>
      <c r="E36" s="225"/>
      <c r="F36" s="225"/>
      <c r="G36" s="225"/>
      <c r="H36" s="225"/>
      <c r="I36" s="8">
        <v>28</v>
      </c>
      <c r="J36" s="153"/>
      <c r="K36" s="153"/>
    </row>
    <row r="37" spans="1:11" x14ac:dyDescent="0.2">
      <c r="A37" s="224" t="s">
        <v>211</v>
      </c>
      <c r="B37" s="225"/>
      <c r="C37" s="225"/>
      <c r="D37" s="225"/>
      <c r="E37" s="225"/>
      <c r="F37" s="225"/>
      <c r="G37" s="225"/>
      <c r="H37" s="225"/>
      <c r="I37" s="8">
        <v>29</v>
      </c>
      <c r="J37" s="10"/>
      <c r="K37" s="10"/>
    </row>
    <row r="38" spans="1:11" x14ac:dyDescent="0.2">
      <c r="A38" s="224" t="s">
        <v>212</v>
      </c>
      <c r="B38" s="225"/>
      <c r="C38" s="225"/>
      <c r="D38" s="225"/>
      <c r="E38" s="225"/>
      <c r="F38" s="225"/>
      <c r="G38" s="225"/>
      <c r="H38" s="225"/>
      <c r="I38" s="8">
        <v>30</v>
      </c>
      <c r="J38" s="10">
        <v>16091</v>
      </c>
      <c r="K38" s="10">
        <v>14254</v>
      </c>
    </row>
    <row r="39" spans="1:11" x14ac:dyDescent="0.2">
      <c r="A39" s="221" t="s">
        <v>213</v>
      </c>
      <c r="B39" s="222"/>
      <c r="C39" s="222"/>
      <c r="D39" s="222"/>
      <c r="E39" s="222"/>
      <c r="F39" s="222"/>
      <c r="G39" s="222"/>
      <c r="H39" s="222"/>
      <c r="I39" s="8">
        <v>31</v>
      </c>
      <c r="J39" s="10">
        <f>SUM(J36:J38)</f>
        <v>16091</v>
      </c>
      <c r="K39" s="10">
        <f>SUM(K36:K38)</f>
        <v>14254</v>
      </c>
    </row>
    <row r="40" spans="1:11" x14ac:dyDescent="0.2">
      <c r="A40" s="224" t="s">
        <v>214</v>
      </c>
      <c r="B40" s="225"/>
      <c r="C40" s="225"/>
      <c r="D40" s="225"/>
      <c r="E40" s="225"/>
      <c r="F40" s="225"/>
      <c r="G40" s="225"/>
      <c r="H40" s="225"/>
      <c r="I40" s="8">
        <v>32</v>
      </c>
      <c r="J40" s="10"/>
      <c r="K40" s="10"/>
    </row>
    <row r="41" spans="1:11" x14ac:dyDescent="0.2">
      <c r="A41" s="224" t="s">
        <v>215</v>
      </c>
      <c r="B41" s="225"/>
      <c r="C41" s="225"/>
      <c r="D41" s="225"/>
      <c r="E41" s="225"/>
      <c r="F41" s="225"/>
      <c r="G41" s="225"/>
      <c r="H41" s="225"/>
      <c r="I41" s="8">
        <v>33</v>
      </c>
      <c r="J41" s="10"/>
      <c r="K41" s="10"/>
    </row>
    <row r="42" spans="1:11" x14ac:dyDescent="0.2">
      <c r="A42" s="224" t="s">
        <v>216</v>
      </c>
      <c r="B42" s="225"/>
      <c r="C42" s="225"/>
      <c r="D42" s="225"/>
      <c r="E42" s="225"/>
      <c r="F42" s="225"/>
      <c r="G42" s="225"/>
      <c r="H42" s="225"/>
      <c r="I42" s="8">
        <v>34</v>
      </c>
      <c r="J42" s="10"/>
      <c r="K42" s="10"/>
    </row>
    <row r="43" spans="1:11" x14ac:dyDescent="0.2">
      <c r="A43" s="224" t="s">
        <v>217</v>
      </c>
      <c r="B43" s="225"/>
      <c r="C43" s="225"/>
      <c r="D43" s="225"/>
      <c r="E43" s="225"/>
      <c r="F43" s="225"/>
      <c r="G43" s="225"/>
      <c r="H43" s="225"/>
      <c r="I43" s="8">
        <v>35</v>
      </c>
      <c r="J43" s="10"/>
      <c r="K43" s="10"/>
    </row>
    <row r="44" spans="1:11" x14ac:dyDescent="0.2">
      <c r="A44" s="224" t="s">
        <v>218</v>
      </c>
      <c r="B44" s="225"/>
      <c r="C44" s="225"/>
      <c r="D44" s="225"/>
      <c r="E44" s="225"/>
      <c r="F44" s="225"/>
      <c r="G44" s="225"/>
      <c r="H44" s="225"/>
      <c r="I44" s="8">
        <v>36</v>
      </c>
      <c r="J44" s="10">
        <v>849246</v>
      </c>
      <c r="K44" s="10">
        <v>752716</v>
      </c>
    </row>
    <row r="45" spans="1:11" x14ac:dyDescent="0.2">
      <c r="A45" s="221" t="s">
        <v>219</v>
      </c>
      <c r="B45" s="222"/>
      <c r="C45" s="222"/>
      <c r="D45" s="222"/>
      <c r="E45" s="222"/>
      <c r="F45" s="222"/>
      <c r="G45" s="222"/>
      <c r="H45" s="222"/>
      <c r="I45" s="8">
        <v>37</v>
      </c>
      <c r="J45" s="9">
        <f>SUM(J40:J44)</f>
        <v>849246</v>
      </c>
      <c r="K45" s="9">
        <f>SUM(K40:K44)</f>
        <v>752716</v>
      </c>
    </row>
    <row r="46" spans="1:11" x14ac:dyDescent="0.2">
      <c r="A46" s="221" t="s">
        <v>220</v>
      </c>
      <c r="B46" s="222"/>
      <c r="C46" s="222"/>
      <c r="D46" s="222"/>
      <c r="E46" s="222"/>
      <c r="F46" s="222"/>
      <c r="G46" s="222"/>
      <c r="H46" s="222"/>
      <c r="I46" s="8">
        <v>38</v>
      </c>
      <c r="J46" s="9">
        <f>IF(J39&gt;J45,J39-J45,0)</f>
        <v>0</v>
      </c>
      <c r="K46" s="9">
        <f>IF(K39&gt;K45,K39-K45,0)</f>
        <v>0</v>
      </c>
    </row>
    <row r="47" spans="1:11" x14ac:dyDescent="0.2">
      <c r="A47" s="221" t="s">
        <v>221</v>
      </c>
      <c r="B47" s="222"/>
      <c r="C47" s="222"/>
      <c r="D47" s="222"/>
      <c r="E47" s="222"/>
      <c r="F47" s="222"/>
      <c r="G47" s="222"/>
      <c r="H47" s="222"/>
      <c r="I47" s="8">
        <v>39</v>
      </c>
      <c r="J47" s="9">
        <f>IF(J45&gt;J39,J45-J39,0)</f>
        <v>833155</v>
      </c>
      <c r="K47" s="9">
        <f>K45-K39</f>
        <v>738462</v>
      </c>
    </row>
    <row r="48" spans="1:11" x14ac:dyDescent="0.2">
      <c r="A48" s="221" t="s">
        <v>222</v>
      </c>
      <c r="B48" s="222"/>
      <c r="C48" s="222"/>
      <c r="D48" s="222"/>
      <c r="E48" s="222"/>
      <c r="F48" s="222"/>
      <c r="G48" s="222"/>
      <c r="H48" s="222"/>
      <c r="I48" s="8">
        <v>40</v>
      </c>
      <c r="J48" s="150">
        <f>J20-J21+J33-J34+J46-J47</f>
        <v>665282</v>
      </c>
      <c r="K48" s="150">
        <f>K20-K21+K33-K34+K46-K47</f>
        <v>-70839</v>
      </c>
    </row>
    <row r="49" spans="1:11" x14ac:dyDescent="0.2">
      <c r="A49" s="221" t="s">
        <v>223</v>
      </c>
      <c r="B49" s="222"/>
      <c r="C49" s="222"/>
      <c r="D49" s="222"/>
      <c r="E49" s="222"/>
      <c r="F49" s="222"/>
      <c r="G49" s="222"/>
      <c r="H49" s="222"/>
      <c r="I49" s="8">
        <v>41</v>
      </c>
      <c r="J49" s="150">
        <f>IF(J21-J20+J34-J33+J47-J46&gt;0,J21-J20+J34-J33+J47-J46,0)</f>
        <v>0</v>
      </c>
      <c r="K49" s="150"/>
    </row>
    <row r="50" spans="1:11" x14ac:dyDescent="0.2">
      <c r="A50" s="221" t="s">
        <v>3</v>
      </c>
      <c r="B50" s="222"/>
      <c r="C50" s="222"/>
      <c r="D50" s="222"/>
      <c r="E50" s="222"/>
      <c r="F50" s="222"/>
      <c r="G50" s="222"/>
      <c r="H50" s="222"/>
      <c r="I50" s="8">
        <v>42</v>
      </c>
      <c r="J50" s="150">
        <v>310669.52</v>
      </c>
      <c r="K50" s="150">
        <v>1351012</v>
      </c>
    </row>
    <row r="51" spans="1:11" x14ac:dyDescent="0.2">
      <c r="A51" s="221" t="s">
        <v>224</v>
      </c>
      <c r="B51" s="222"/>
      <c r="C51" s="222"/>
      <c r="D51" s="222"/>
      <c r="E51" s="222"/>
      <c r="F51" s="222"/>
      <c r="G51" s="222"/>
      <c r="H51" s="222"/>
      <c r="I51" s="8">
        <v>43</v>
      </c>
      <c r="J51" s="150">
        <f>IF(J48&gt;0,J48,0)</f>
        <v>665282</v>
      </c>
      <c r="K51" s="150"/>
    </row>
    <row r="52" spans="1:11" x14ac:dyDescent="0.2">
      <c r="A52" s="221" t="s">
        <v>4</v>
      </c>
      <c r="B52" s="222"/>
      <c r="C52" s="222"/>
      <c r="D52" s="222"/>
      <c r="E52" s="222"/>
      <c r="F52" s="222"/>
      <c r="G52" s="222"/>
      <c r="H52" s="222"/>
      <c r="I52" s="8">
        <v>44</v>
      </c>
      <c r="J52" s="150">
        <f>IF(J49&gt;0,J49,0)</f>
        <v>0</v>
      </c>
      <c r="K52" s="9">
        <v>70839</v>
      </c>
    </row>
    <row r="53" spans="1:11" x14ac:dyDescent="0.2">
      <c r="A53" s="239" t="s">
        <v>5</v>
      </c>
      <c r="B53" s="240"/>
      <c r="C53" s="240"/>
      <c r="D53" s="240"/>
      <c r="E53" s="240"/>
      <c r="F53" s="240"/>
      <c r="G53" s="240"/>
      <c r="H53" s="240"/>
      <c r="I53" s="11">
        <v>45</v>
      </c>
      <c r="J53" s="151">
        <f>J50-J52+J51</f>
        <v>975951.52</v>
      </c>
      <c r="K53" s="151">
        <f>K50-K52+K51</f>
        <v>1280173</v>
      </c>
    </row>
    <row r="54" spans="1:11" x14ac:dyDescent="0.2">
      <c r="A54" s="22"/>
      <c r="B54" s="23"/>
      <c r="C54" s="23"/>
      <c r="D54" s="23"/>
      <c r="E54" s="23"/>
      <c r="F54" s="23"/>
      <c r="G54" s="23"/>
      <c r="H54" s="23"/>
      <c r="I54" s="23"/>
      <c r="J54" s="23"/>
      <c r="K54" s="23"/>
    </row>
    <row r="55" spans="1:11" x14ac:dyDescent="0.2">
      <c r="J55" s="143"/>
      <c r="K55" s="143"/>
    </row>
  </sheetData>
  <mergeCells count="53">
    <mergeCell ref="A49:H49"/>
    <mergeCell ref="A50:H50"/>
    <mergeCell ref="A51:H51"/>
    <mergeCell ref="A52:H52"/>
    <mergeCell ref="A53:H53"/>
    <mergeCell ref="A48:H48"/>
    <mergeCell ref="A37:H37"/>
    <mergeCell ref="A38:H38"/>
    <mergeCell ref="A39:H39"/>
    <mergeCell ref="A40:H40"/>
    <mergeCell ref="A41:H41"/>
    <mergeCell ref="A42:H42"/>
    <mergeCell ref="A43:H43"/>
    <mergeCell ref="A44:H44"/>
    <mergeCell ref="A45:H45"/>
    <mergeCell ref="A46:H46"/>
    <mergeCell ref="A47:H47"/>
    <mergeCell ref="A36:H36"/>
    <mergeCell ref="A25:H25"/>
    <mergeCell ref="A26:H26"/>
    <mergeCell ref="A27:H27"/>
    <mergeCell ref="A28:H28"/>
    <mergeCell ref="A29:H29"/>
    <mergeCell ref="A30:H30"/>
    <mergeCell ref="A31:H31"/>
    <mergeCell ref="A32:H32"/>
    <mergeCell ref="A33:H33"/>
    <mergeCell ref="A34:H34"/>
    <mergeCell ref="A35:K35"/>
    <mergeCell ref="A24:H24"/>
    <mergeCell ref="A13:H13"/>
    <mergeCell ref="A14:H14"/>
    <mergeCell ref="A15:H15"/>
    <mergeCell ref="A16:H16"/>
    <mergeCell ref="A17:H17"/>
    <mergeCell ref="A18:H18"/>
    <mergeCell ref="A19:H19"/>
    <mergeCell ref="A20:H20"/>
    <mergeCell ref="A21:H21"/>
    <mergeCell ref="A22:K22"/>
    <mergeCell ref="A23:H23"/>
    <mergeCell ref="A12:H12"/>
    <mergeCell ref="A1:K1"/>
    <mergeCell ref="A2:K2"/>
    <mergeCell ref="A3:K3"/>
    <mergeCell ref="A4:H4"/>
    <mergeCell ref="A5:H5"/>
    <mergeCell ref="A6:K6"/>
    <mergeCell ref="A7:H7"/>
    <mergeCell ref="A8:H8"/>
    <mergeCell ref="A9:H9"/>
    <mergeCell ref="A10:H10"/>
    <mergeCell ref="A11:H11"/>
  </mergeCells>
  <dataValidations count="3">
    <dataValidation type="whole" operator="notEqual" allowBlank="1" showInputMessage="1" showErrorMessage="1" errorTitle="Pogrešan unos" error="Mogu se unijeti samo cjelobrojne pozitivne vrijednosti." sqref="RDZ98309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RNV983093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RXR983093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SHN983093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SRJ983093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TBF98309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TLB983093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TUX983093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UET983093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UOP983093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UYL98309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VIH983093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VSD983093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WBZ983093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WLV983093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WVR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LCL917554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LMH917554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LWD917554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MFZ917554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MPV917554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MZR917554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NJN917554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NTJ917554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ODF917554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ONB917554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OWX917554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PGT917554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PQP917554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QAL917554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QKH917554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QUD917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RDZ917554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RNV917554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RXR917554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SHN917554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SRJ91755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TBF917554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TLB917554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TUX917554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UET917554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UOP91755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UYL917554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VIH917554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VSD917554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WBZ917554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WLV917554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WVR917554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UOP983090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F983090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TB983090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ACX983090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AMT983090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AWP983090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BGL983090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BQH983090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CAD983090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CJZ983090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CTV983090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DDR983090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DNN983090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DXJ983090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EHF98309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ERB983090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FAX983090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FKT983090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FUP983090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GEL9830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GOH983090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GYD983090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HHZ983090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HRV983090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IBR98309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ILN983090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IVJ983090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FF983090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PB98309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YX983090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KIT983090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KSP983090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LCL983090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LMH98309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LWD983090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MFZ983090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MPV983090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MZR983090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NJN98309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NTJ983090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ODF983090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ONB983090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OWX983090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PGT983090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PQP983090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QAL983090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QKH983090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QUD98309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RDZ983090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RNV983090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RXR983090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SHN983090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SRJ98309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TBF983090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TLB983090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TUX983090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UET983090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formula1>9999999998</formula1>
    </dataValidation>
    <dataValidation allowBlank="1" sqref="GOH983091:GOH983092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GYD983091:GYD98309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HHZ983091:HHZ983092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HRV983091:HRV983092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IBR983091:IBR983092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ILN983091:ILN983092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IVJ983091:IVJ98309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FF983091:JFF983092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PB983091:JPB983092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YX983091:JYX983092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KIT983091:KIT983092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KSP983091:KSP98309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LCL983091:LCL983092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LMH983091:LMH983092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LWD983091:LWD983092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MFZ983091:MFZ983092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MPV983091:MPV983092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MZR983091:MZR983092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NJN983091:NJN983092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NTJ983091:NTJ983092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ODF983091:ODF9830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ONB983091:ONB983092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OWX983091:OWX983092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PGT983091:PGT983092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PQP983091:PQP983092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QAL983091:QAL98309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QKH983091:QKH983092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QUD983091:QUD983092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RDZ983091:RDZ983092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RNV983091:RNV983092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RXR983091:RXR98309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SHN983091:SHN983092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SRJ983091:SRJ983092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TBF983091:TBF983092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TLB983091:TLB98309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TUX983091:TUX983092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UET983091:UET983092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UOP983091:UOP983092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UYL983091:UYL983092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VIH983091:VIH98309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VSD983091:VSD983092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WBZ983091:WBZ983092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WLV983091:WLV983092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WVR983091:WVR983092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WLV983094:WLV1048576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F983094:JF1048576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TB983094:TB1048576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ACX983094:ACX1048576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AMT983094:AMT1048576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AWP983094:AWP1048576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BGL983094:BGL104857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BQH983094:BQH1048576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CAD983094:CAD1048576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CJZ983094:CJZ1048576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CTV983094:CTV1048576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DDR983094:DDR104857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DNN983094:DNN1048576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DXJ983094:DXJ1048576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EHF983094:EHF1048576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ERB983094:ERB1048576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FAX983094:FAX10485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GEL983091:GEL983092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FKT983094:FKT1048576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FUP983094:FUP1048576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GEL983094:GEL1048576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GOH983094:GOH1048576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GYD983094:GYD1048576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HHZ983094:HHZ1048576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HRV983094:HRV1048576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IBR983094:IBR1048576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ILN983094:ILN1048576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IVJ983094:IVJ1048576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FF983094:JFF1048576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PB983094:JPB1048576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YX983094:JYX1048576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KIT983094:KIT1048576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KSP983094:KSP1048576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LCL983094:LCL1048576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LMH983094:LMH1048576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LWD983094:LWD1048576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MFZ983094:MFZ1048576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MPV983094:MPV1048576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MZR983094:MZR1048576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NJN983094:NJN1048576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NTJ983094:NTJ1048576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ODF983094:ODF1048576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ONB983094:ONB1048576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OWX983094:OWX1048576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PGT983094:PGT1048576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PQP983094:PQP1048576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QAL983094:QAL1048576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QKH983094:QKH1048576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QUD983094:QUD1048576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RDZ983094:RDZ1048576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RNV983094:RNV1048576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RXR983094:RXR104857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SHN983094:SHN1048576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SRJ983094:SRJ1048576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TBF983094:TBF1048576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TLB983094:TLB1048576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TUX983094:TUX10485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UET983094:UET1048576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UOP983094:UOP1048576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UYL983094:UYL1048576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VIH983094:VIH1048576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VSD983094:VSD104857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WBZ983094:WBZ1048576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A1:JE1048576"/>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zoomScaleNormal="100" zoomScaleSheetLayoutView="125" workbookViewId="0">
      <selection activeCell="I16" sqref="I16"/>
    </sheetView>
  </sheetViews>
  <sheetFormatPr defaultRowHeight="12.75" x14ac:dyDescent="0.2"/>
  <cols>
    <col min="1" max="4" width="9.140625" style="25"/>
    <col min="5" max="5" width="10.140625" style="25" bestFit="1" customWidth="1"/>
    <col min="6" max="9" width="9.140625" style="25"/>
    <col min="10" max="11" width="10.140625" style="25" bestFit="1" customWidth="1"/>
    <col min="12" max="12" width="9.140625" style="25"/>
    <col min="13" max="14" width="12.140625" style="25" bestFit="1" customWidth="1"/>
    <col min="15" max="260" width="9.140625" style="25"/>
    <col min="261" max="261" width="10.140625" style="25" bestFit="1" customWidth="1"/>
    <col min="262" max="266" width="9.140625" style="25"/>
    <col min="267" max="267" width="9.5703125" style="25" bestFit="1" customWidth="1"/>
    <col min="268" max="516" width="9.140625" style="25"/>
    <col min="517" max="517" width="10.140625" style="25" bestFit="1" customWidth="1"/>
    <col min="518" max="522" width="9.140625" style="25"/>
    <col min="523" max="523" width="9.5703125" style="25" bestFit="1" customWidth="1"/>
    <col min="524" max="772" width="9.140625" style="25"/>
    <col min="773" max="773" width="10.140625" style="25" bestFit="1" customWidth="1"/>
    <col min="774" max="778" width="9.140625" style="25"/>
    <col min="779" max="779" width="9.5703125" style="25" bestFit="1" customWidth="1"/>
    <col min="780" max="1028" width="9.140625" style="25"/>
    <col min="1029" max="1029" width="10.140625" style="25" bestFit="1" customWidth="1"/>
    <col min="1030" max="1034" width="9.140625" style="25"/>
    <col min="1035" max="1035" width="9.5703125" style="25" bestFit="1" customWidth="1"/>
    <col min="1036" max="1284" width="9.140625" style="25"/>
    <col min="1285" max="1285" width="10.140625" style="25" bestFit="1" customWidth="1"/>
    <col min="1286" max="1290" width="9.140625" style="25"/>
    <col min="1291" max="1291" width="9.5703125" style="25" bestFit="1" customWidth="1"/>
    <col min="1292" max="1540" width="9.140625" style="25"/>
    <col min="1541" max="1541" width="10.140625" style="25" bestFit="1" customWidth="1"/>
    <col min="1542" max="1546" width="9.140625" style="25"/>
    <col min="1547" max="1547" width="9.5703125" style="25" bestFit="1" customWidth="1"/>
    <col min="1548" max="1796" width="9.140625" style="25"/>
    <col min="1797" max="1797" width="10.140625" style="25" bestFit="1" customWidth="1"/>
    <col min="1798" max="1802" width="9.140625" style="25"/>
    <col min="1803" max="1803" width="9.5703125" style="25" bestFit="1" customWidth="1"/>
    <col min="1804" max="2052" width="9.140625" style="25"/>
    <col min="2053" max="2053" width="10.140625" style="25" bestFit="1" customWidth="1"/>
    <col min="2054" max="2058" width="9.140625" style="25"/>
    <col min="2059" max="2059" width="9.5703125" style="25" bestFit="1" customWidth="1"/>
    <col min="2060" max="2308" width="9.140625" style="25"/>
    <col min="2309" max="2309" width="10.140625" style="25" bestFit="1" customWidth="1"/>
    <col min="2310" max="2314" width="9.140625" style="25"/>
    <col min="2315" max="2315" width="9.5703125" style="25" bestFit="1" customWidth="1"/>
    <col min="2316" max="2564" width="9.140625" style="25"/>
    <col min="2565" max="2565" width="10.140625" style="25" bestFit="1" customWidth="1"/>
    <col min="2566" max="2570" width="9.140625" style="25"/>
    <col min="2571" max="2571" width="9.5703125" style="25" bestFit="1" customWidth="1"/>
    <col min="2572" max="2820" width="9.140625" style="25"/>
    <col min="2821" max="2821" width="10.140625" style="25" bestFit="1" customWidth="1"/>
    <col min="2822" max="2826" width="9.140625" style="25"/>
    <col min="2827" max="2827" width="9.5703125" style="25" bestFit="1" customWidth="1"/>
    <col min="2828" max="3076" width="9.140625" style="25"/>
    <col min="3077" max="3077" width="10.140625" style="25" bestFit="1" customWidth="1"/>
    <col min="3078" max="3082" width="9.140625" style="25"/>
    <col min="3083" max="3083" width="9.5703125" style="25" bestFit="1" customWidth="1"/>
    <col min="3084" max="3332" width="9.140625" style="25"/>
    <col min="3333" max="3333" width="10.140625" style="25" bestFit="1" customWidth="1"/>
    <col min="3334" max="3338" width="9.140625" style="25"/>
    <col min="3339" max="3339" width="9.5703125" style="25" bestFit="1" customWidth="1"/>
    <col min="3340" max="3588" width="9.140625" style="25"/>
    <col min="3589" max="3589" width="10.140625" style="25" bestFit="1" customWidth="1"/>
    <col min="3590" max="3594" width="9.140625" style="25"/>
    <col min="3595" max="3595" width="9.5703125" style="25" bestFit="1" customWidth="1"/>
    <col min="3596" max="3844" width="9.140625" style="25"/>
    <col min="3845" max="3845" width="10.140625" style="25" bestFit="1" customWidth="1"/>
    <col min="3846" max="3850" width="9.140625" style="25"/>
    <col min="3851" max="3851" width="9.5703125" style="25" bestFit="1" customWidth="1"/>
    <col min="3852" max="4100" width="9.140625" style="25"/>
    <col min="4101" max="4101" width="10.140625" style="25" bestFit="1" customWidth="1"/>
    <col min="4102" max="4106" width="9.140625" style="25"/>
    <col min="4107" max="4107" width="9.5703125" style="25" bestFit="1" customWidth="1"/>
    <col min="4108" max="4356" width="9.140625" style="25"/>
    <col min="4357" max="4357" width="10.140625" style="25" bestFit="1" customWidth="1"/>
    <col min="4358" max="4362" width="9.140625" style="25"/>
    <col min="4363" max="4363" width="9.5703125" style="25" bestFit="1" customWidth="1"/>
    <col min="4364" max="4612" width="9.140625" style="25"/>
    <col min="4613" max="4613" width="10.140625" style="25" bestFit="1" customWidth="1"/>
    <col min="4614" max="4618" width="9.140625" style="25"/>
    <col min="4619" max="4619" width="9.5703125" style="25" bestFit="1" customWidth="1"/>
    <col min="4620" max="4868" width="9.140625" style="25"/>
    <col min="4869" max="4869" width="10.140625" style="25" bestFit="1" customWidth="1"/>
    <col min="4870" max="4874" width="9.140625" style="25"/>
    <col min="4875" max="4875" width="9.5703125" style="25" bestFit="1" customWidth="1"/>
    <col min="4876" max="5124" width="9.140625" style="25"/>
    <col min="5125" max="5125" width="10.140625" style="25" bestFit="1" customWidth="1"/>
    <col min="5126" max="5130" width="9.140625" style="25"/>
    <col min="5131" max="5131" width="9.5703125" style="25" bestFit="1" customWidth="1"/>
    <col min="5132" max="5380" width="9.140625" style="25"/>
    <col min="5381" max="5381" width="10.140625" style="25" bestFit="1" customWidth="1"/>
    <col min="5382" max="5386" width="9.140625" style="25"/>
    <col min="5387" max="5387" width="9.5703125" style="25" bestFit="1" customWidth="1"/>
    <col min="5388" max="5636" width="9.140625" style="25"/>
    <col min="5637" max="5637" width="10.140625" style="25" bestFit="1" customWidth="1"/>
    <col min="5638" max="5642" width="9.140625" style="25"/>
    <col min="5643" max="5643" width="9.5703125" style="25" bestFit="1" customWidth="1"/>
    <col min="5644" max="5892" width="9.140625" style="25"/>
    <col min="5893" max="5893" width="10.140625" style="25" bestFit="1" customWidth="1"/>
    <col min="5894" max="5898" width="9.140625" style="25"/>
    <col min="5899" max="5899" width="9.5703125" style="25" bestFit="1" customWidth="1"/>
    <col min="5900" max="6148" width="9.140625" style="25"/>
    <col min="6149" max="6149" width="10.140625" style="25" bestFit="1" customWidth="1"/>
    <col min="6150" max="6154" width="9.140625" style="25"/>
    <col min="6155" max="6155" width="9.5703125" style="25" bestFit="1" customWidth="1"/>
    <col min="6156" max="6404" width="9.140625" style="25"/>
    <col min="6405" max="6405" width="10.140625" style="25" bestFit="1" customWidth="1"/>
    <col min="6406" max="6410" width="9.140625" style="25"/>
    <col min="6411" max="6411" width="9.5703125" style="25" bestFit="1" customWidth="1"/>
    <col min="6412" max="6660" width="9.140625" style="25"/>
    <col min="6661" max="6661" width="10.140625" style="25" bestFit="1" customWidth="1"/>
    <col min="6662" max="6666" width="9.140625" style="25"/>
    <col min="6667" max="6667" width="9.5703125" style="25" bestFit="1" customWidth="1"/>
    <col min="6668" max="6916" width="9.140625" style="25"/>
    <col min="6917" max="6917" width="10.140625" style="25" bestFit="1" customWidth="1"/>
    <col min="6918" max="6922" width="9.140625" style="25"/>
    <col min="6923" max="6923" width="9.5703125" style="25" bestFit="1" customWidth="1"/>
    <col min="6924" max="7172" width="9.140625" style="25"/>
    <col min="7173" max="7173" width="10.140625" style="25" bestFit="1" customWidth="1"/>
    <col min="7174" max="7178" width="9.140625" style="25"/>
    <col min="7179" max="7179" width="9.5703125" style="25" bestFit="1" customWidth="1"/>
    <col min="7180" max="7428" width="9.140625" style="25"/>
    <col min="7429" max="7429" width="10.140625" style="25" bestFit="1" customWidth="1"/>
    <col min="7430" max="7434" width="9.140625" style="25"/>
    <col min="7435" max="7435" width="9.5703125" style="25" bestFit="1" customWidth="1"/>
    <col min="7436" max="7684" width="9.140625" style="25"/>
    <col min="7685" max="7685" width="10.140625" style="25" bestFit="1" customWidth="1"/>
    <col min="7686" max="7690" width="9.140625" style="25"/>
    <col min="7691" max="7691" width="9.5703125" style="25" bestFit="1" customWidth="1"/>
    <col min="7692" max="7940" width="9.140625" style="25"/>
    <col min="7941" max="7941" width="10.140625" style="25" bestFit="1" customWidth="1"/>
    <col min="7942" max="7946" width="9.140625" style="25"/>
    <col min="7947" max="7947" width="9.5703125" style="25" bestFit="1" customWidth="1"/>
    <col min="7948" max="8196" width="9.140625" style="25"/>
    <col min="8197" max="8197" width="10.140625" style="25" bestFit="1" customWidth="1"/>
    <col min="8198" max="8202" width="9.140625" style="25"/>
    <col min="8203" max="8203" width="9.5703125" style="25" bestFit="1" customWidth="1"/>
    <col min="8204" max="8452" width="9.140625" style="25"/>
    <col min="8453" max="8453" width="10.140625" style="25" bestFit="1" customWidth="1"/>
    <col min="8454" max="8458" width="9.140625" style="25"/>
    <col min="8459" max="8459" width="9.5703125" style="25" bestFit="1" customWidth="1"/>
    <col min="8460" max="8708" width="9.140625" style="25"/>
    <col min="8709" max="8709" width="10.140625" style="25" bestFit="1" customWidth="1"/>
    <col min="8710" max="8714" width="9.140625" style="25"/>
    <col min="8715" max="8715" width="9.5703125" style="25" bestFit="1" customWidth="1"/>
    <col min="8716" max="8964" width="9.140625" style="25"/>
    <col min="8965" max="8965" width="10.140625" style="25" bestFit="1" customWidth="1"/>
    <col min="8966" max="8970" width="9.140625" style="25"/>
    <col min="8971" max="8971" width="9.5703125" style="25" bestFit="1" customWidth="1"/>
    <col min="8972" max="9220" width="9.140625" style="25"/>
    <col min="9221" max="9221" width="10.140625" style="25" bestFit="1" customWidth="1"/>
    <col min="9222" max="9226" width="9.140625" style="25"/>
    <col min="9227" max="9227" width="9.5703125" style="25" bestFit="1" customWidth="1"/>
    <col min="9228" max="9476" width="9.140625" style="25"/>
    <col min="9477" max="9477" width="10.140625" style="25" bestFit="1" customWidth="1"/>
    <col min="9478" max="9482" width="9.140625" style="25"/>
    <col min="9483" max="9483" width="9.5703125" style="25" bestFit="1" customWidth="1"/>
    <col min="9484" max="9732" width="9.140625" style="25"/>
    <col min="9733" max="9733" width="10.140625" style="25" bestFit="1" customWidth="1"/>
    <col min="9734" max="9738" width="9.140625" style="25"/>
    <col min="9739" max="9739" width="9.5703125" style="25" bestFit="1" customWidth="1"/>
    <col min="9740" max="9988" width="9.140625" style="25"/>
    <col min="9989" max="9989" width="10.140625" style="25" bestFit="1" customWidth="1"/>
    <col min="9990" max="9994" width="9.140625" style="25"/>
    <col min="9995" max="9995" width="9.5703125" style="25" bestFit="1" customWidth="1"/>
    <col min="9996" max="10244" width="9.140625" style="25"/>
    <col min="10245" max="10245" width="10.140625" style="25" bestFit="1" customWidth="1"/>
    <col min="10246" max="10250" width="9.140625" style="25"/>
    <col min="10251" max="10251" width="9.5703125" style="25" bestFit="1" customWidth="1"/>
    <col min="10252" max="10500" width="9.140625" style="25"/>
    <col min="10501" max="10501" width="10.140625" style="25" bestFit="1" customWidth="1"/>
    <col min="10502" max="10506" width="9.140625" style="25"/>
    <col min="10507" max="10507" width="9.5703125" style="25" bestFit="1" customWidth="1"/>
    <col min="10508" max="10756" width="9.140625" style="25"/>
    <col min="10757" max="10757" width="10.140625" style="25" bestFit="1" customWidth="1"/>
    <col min="10758" max="10762" width="9.140625" style="25"/>
    <col min="10763" max="10763" width="9.5703125" style="25" bestFit="1" customWidth="1"/>
    <col min="10764" max="11012" width="9.140625" style="25"/>
    <col min="11013" max="11013" width="10.140625" style="25" bestFit="1" customWidth="1"/>
    <col min="11014" max="11018" width="9.140625" style="25"/>
    <col min="11019" max="11019" width="9.5703125" style="25" bestFit="1" customWidth="1"/>
    <col min="11020" max="11268" width="9.140625" style="25"/>
    <col min="11269" max="11269" width="10.140625" style="25" bestFit="1" customWidth="1"/>
    <col min="11270" max="11274" width="9.140625" style="25"/>
    <col min="11275" max="11275" width="9.5703125" style="25" bestFit="1" customWidth="1"/>
    <col min="11276" max="11524" width="9.140625" style="25"/>
    <col min="11525" max="11525" width="10.140625" style="25" bestFit="1" customWidth="1"/>
    <col min="11526" max="11530" width="9.140625" style="25"/>
    <col min="11531" max="11531" width="9.5703125" style="25" bestFit="1" customWidth="1"/>
    <col min="11532" max="11780" width="9.140625" style="25"/>
    <col min="11781" max="11781" width="10.140625" style="25" bestFit="1" customWidth="1"/>
    <col min="11782" max="11786" width="9.140625" style="25"/>
    <col min="11787" max="11787" width="9.5703125" style="25" bestFit="1" customWidth="1"/>
    <col min="11788" max="12036" width="9.140625" style="25"/>
    <col min="12037" max="12037" width="10.140625" style="25" bestFit="1" customWidth="1"/>
    <col min="12038" max="12042" width="9.140625" style="25"/>
    <col min="12043" max="12043" width="9.5703125" style="25" bestFit="1" customWidth="1"/>
    <col min="12044" max="12292" width="9.140625" style="25"/>
    <col min="12293" max="12293" width="10.140625" style="25" bestFit="1" customWidth="1"/>
    <col min="12294" max="12298" width="9.140625" style="25"/>
    <col min="12299" max="12299" width="9.5703125" style="25" bestFit="1" customWidth="1"/>
    <col min="12300" max="12548" width="9.140625" style="25"/>
    <col min="12549" max="12549" width="10.140625" style="25" bestFit="1" customWidth="1"/>
    <col min="12550" max="12554" width="9.140625" style="25"/>
    <col min="12555" max="12555" width="9.5703125" style="25" bestFit="1" customWidth="1"/>
    <col min="12556" max="12804" width="9.140625" style="25"/>
    <col min="12805" max="12805" width="10.140625" style="25" bestFit="1" customWidth="1"/>
    <col min="12806" max="12810" width="9.140625" style="25"/>
    <col min="12811" max="12811" width="9.5703125" style="25" bestFit="1" customWidth="1"/>
    <col min="12812" max="13060" width="9.140625" style="25"/>
    <col min="13061" max="13061" width="10.140625" style="25" bestFit="1" customWidth="1"/>
    <col min="13062" max="13066" width="9.140625" style="25"/>
    <col min="13067" max="13067" width="9.5703125" style="25" bestFit="1" customWidth="1"/>
    <col min="13068" max="13316" width="9.140625" style="25"/>
    <col min="13317" max="13317" width="10.140625" style="25" bestFit="1" customWidth="1"/>
    <col min="13318" max="13322" width="9.140625" style="25"/>
    <col min="13323" max="13323" width="9.5703125" style="25" bestFit="1" customWidth="1"/>
    <col min="13324" max="13572" width="9.140625" style="25"/>
    <col min="13573" max="13573" width="10.140625" style="25" bestFit="1" customWidth="1"/>
    <col min="13574" max="13578" width="9.140625" style="25"/>
    <col min="13579" max="13579" width="9.5703125" style="25" bestFit="1" customWidth="1"/>
    <col min="13580" max="13828" width="9.140625" style="25"/>
    <col min="13829" max="13829" width="10.140625" style="25" bestFit="1" customWidth="1"/>
    <col min="13830" max="13834" width="9.140625" style="25"/>
    <col min="13835" max="13835" width="9.5703125" style="25" bestFit="1" customWidth="1"/>
    <col min="13836" max="14084" width="9.140625" style="25"/>
    <col min="14085" max="14085" width="10.140625" style="25" bestFit="1" customWidth="1"/>
    <col min="14086" max="14090" width="9.140625" style="25"/>
    <col min="14091" max="14091" width="9.5703125" style="25" bestFit="1" customWidth="1"/>
    <col min="14092" max="14340" width="9.140625" style="25"/>
    <col min="14341" max="14341" width="10.140625" style="25" bestFit="1" customWidth="1"/>
    <col min="14342" max="14346" width="9.140625" style="25"/>
    <col min="14347" max="14347" width="9.5703125" style="25" bestFit="1" customWidth="1"/>
    <col min="14348" max="14596" width="9.140625" style="25"/>
    <col min="14597" max="14597" width="10.140625" style="25" bestFit="1" customWidth="1"/>
    <col min="14598" max="14602" width="9.140625" style="25"/>
    <col min="14603" max="14603" width="9.5703125" style="25" bestFit="1" customWidth="1"/>
    <col min="14604" max="14852" width="9.140625" style="25"/>
    <col min="14853" max="14853" width="10.140625" style="25" bestFit="1" customWidth="1"/>
    <col min="14854" max="14858" width="9.140625" style="25"/>
    <col min="14859" max="14859" width="9.5703125" style="25" bestFit="1" customWidth="1"/>
    <col min="14860" max="15108" width="9.140625" style="25"/>
    <col min="15109" max="15109" width="10.140625" style="25" bestFit="1" customWidth="1"/>
    <col min="15110" max="15114" width="9.140625" style="25"/>
    <col min="15115" max="15115" width="9.5703125" style="25" bestFit="1" customWidth="1"/>
    <col min="15116" max="15364" width="9.140625" style="25"/>
    <col min="15365" max="15365" width="10.140625" style="25" bestFit="1" customWidth="1"/>
    <col min="15366" max="15370" width="9.140625" style="25"/>
    <col min="15371" max="15371" width="9.5703125" style="25" bestFit="1" customWidth="1"/>
    <col min="15372" max="15620" width="9.140625" style="25"/>
    <col min="15621" max="15621" width="10.140625" style="25" bestFit="1" customWidth="1"/>
    <col min="15622" max="15626" width="9.140625" style="25"/>
    <col min="15627" max="15627" width="9.5703125" style="25" bestFit="1" customWidth="1"/>
    <col min="15628" max="15876" width="9.140625" style="25"/>
    <col min="15877" max="15877" width="10.140625" style="25" bestFit="1" customWidth="1"/>
    <col min="15878" max="15882" width="9.140625" style="25"/>
    <col min="15883" max="15883" width="9.5703125" style="25" bestFit="1" customWidth="1"/>
    <col min="15884" max="16132" width="9.140625" style="25"/>
    <col min="16133" max="16133" width="10.140625" style="25" bestFit="1" customWidth="1"/>
    <col min="16134" max="16138" width="9.140625" style="25"/>
    <col min="16139" max="16139" width="9.5703125" style="25" bestFit="1" customWidth="1"/>
    <col min="16140" max="16384" width="9.140625" style="25"/>
  </cols>
  <sheetData>
    <row r="1" spans="1:14" x14ac:dyDescent="0.2">
      <c r="A1" s="310" t="s">
        <v>225</v>
      </c>
      <c r="B1" s="311"/>
      <c r="C1" s="311"/>
      <c r="D1" s="311"/>
      <c r="E1" s="311"/>
      <c r="F1" s="311"/>
      <c r="G1" s="311"/>
      <c r="H1" s="311"/>
      <c r="I1" s="311"/>
      <c r="J1" s="311"/>
      <c r="K1" s="311"/>
      <c r="L1" s="24"/>
    </row>
    <row r="2" spans="1:14" ht="15.75" x14ac:dyDescent="0.2">
      <c r="A2" s="26"/>
      <c r="B2" s="27"/>
      <c r="C2" s="312" t="s">
        <v>226</v>
      </c>
      <c r="D2" s="312"/>
      <c r="E2" s="28" t="s">
        <v>344</v>
      </c>
      <c r="F2" s="29" t="s">
        <v>227</v>
      </c>
      <c r="G2" s="313" t="s">
        <v>345</v>
      </c>
      <c r="H2" s="314"/>
      <c r="I2" s="27"/>
      <c r="J2" s="27"/>
      <c r="K2" s="27"/>
      <c r="L2" s="30"/>
    </row>
    <row r="3" spans="1:14" ht="23.25" x14ac:dyDescent="0.2">
      <c r="A3" s="315" t="s">
        <v>2</v>
      </c>
      <c r="B3" s="315"/>
      <c r="C3" s="315"/>
      <c r="D3" s="315"/>
      <c r="E3" s="315"/>
      <c r="F3" s="315"/>
      <c r="G3" s="315"/>
      <c r="H3" s="315"/>
      <c r="I3" s="31" t="s">
        <v>228</v>
      </c>
      <c r="J3" s="32" t="s">
        <v>229</v>
      </c>
      <c r="K3" s="32" t="s">
        <v>230</v>
      </c>
    </row>
    <row r="4" spans="1:14" x14ac:dyDescent="0.2">
      <c r="A4" s="316">
        <v>1</v>
      </c>
      <c r="B4" s="316"/>
      <c r="C4" s="316"/>
      <c r="D4" s="316"/>
      <c r="E4" s="316"/>
      <c r="F4" s="316"/>
      <c r="G4" s="316"/>
      <c r="H4" s="316"/>
      <c r="I4" s="33">
        <v>2</v>
      </c>
      <c r="J4" s="34" t="s">
        <v>179</v>
      </c>
      <c r="K4" s="34" t="s">
        <v>1</v>
      </c>
    </row>
    <row r="5" spans="1:14" x14ac:dyDescent="0.2">
      <c r="A5" s="308" t="s">
        <v>231</v>
      </c>
      <c r="B5" s="309"/>
      <c r="C5" s="309"/>
      <c r="D5" s="309"/>
      <c r="E5" s="309"/>
      <c r="F5" s="309"/>
      <c r="G5" s="309"/>
      <c r="H5" s="309"/>
      <c r="I5" s="35">
        <v>1</v>
      </c>
      <c r="J5" s="37">
        <v>106168300</v>
      </c>
      <c r="K5" s="37">
        <v>106168300</v>
      </c>
    </row>
    <row r="6" spans="1:14" x14ac:dyDescent="0.2">
      <c r="A6" s="308" t="s">
        <v>232</v>
      </c>
      <c r="B6" s="309"/>
      <c r="C6" s="309"/>
      <c r="D6" s="309"/>
      <c r="E6" s="309"/>
      <c r="F6" s="309"/>
      <c r="G6" s="309"/>
      <c r="H6" s="309"/>
      <c r="I6" s="35">
        <v>2</v>
      </c>
      <c r="J6" s="37"/>
      <c r="K6" s="38"/>
    </row>
    <row r="7" spans="1:14" x14ac:dyDescent="0.2">
      <c r="A7" s="308" t="s">
        <v>233</v>
      </c>
      <c r="B7" s="309"/>
      <c r="C7" s="309"/>
      <c r="D7" s="309"/>
      <c r="E7" s="309"/>
      <c r="F7" s="309"/>
      <c r="G7" s="309"/>
      <c r="H7" s="309"/>
      <c r="I7" s="35">
        <v>3</v>
      </c>
      <c r="J7" s="37"/>
      <c r="K7" s="38"/>
      <c r="M7" s="144"/>
    </row>
    <row r="8" spans="1:14" x14ac:dyDescent="0.2">
      <c r="A8" s="308" t="s">
        <v>234</v>
      </c>
      <c r="B8" s="309"/>
      <c r="C8" s="309"/>
      <c r="D8" s="309"/>
      <c r="E8" s="309"/>
      <c r="F8" s="309"/>
      <c r="G8" s="309"/>
      <c r="H8" s="309"/>
      <c r="I8" s="35">
        <v>4</v>
      </c>
      <c r="J8" s="37">
        <v>-100302559</v>
      </c>
      <c r="K8" s="38">
        <v>-97609966</v>
      </c>
      <c r="M8" s="144"/>
      <c r="N8" s="144"/>
    </row>
    <row r="9" spans="1:14" x14ac:dyDescent="0.2">
      <c r="A9" s="308" t="s">
        <v>235</v>
      </c>
      <c r="B9" s="309"/>
      <c r="C9" s="309"/>
      <c r="D9" s="309"/>
      <c r="E9" s="309"/>
      <c r="F9" s="309"/>
      <c r="G9" s="309"/>
      <c r="H9" s="309"/>
      <c r="I9" s="35">
        <v>5</v>
      </c>
      <c r="J9" s="37">
        <v>799120</v>
      </c>
      <c r="K9" s="38">
        <v>2387824</v>
      </c>
    </row>
    <row r="10" spans="1:14" x14ac:dyDescent="0.2">
      <c r="A10" s="308" t="s">
        <v>236</v>
      </c>
      <c r="B10" s="309"/>
      <c r="C10" s="309"/>
      <c r="D10" s="309"/>
      <c r="E10" s="309"/>
      <c r="F10" s="309"/>
      <c r="G10" s="309"/>
      <c r="H10" s="309"/>
      <c r="I10" s="35">
        <v>6</v>
      </c>
      <c r="J10" s="37">
        <v>23016366.390000001</v>
      </c>
      <c r="K10" s="38">
        <v>23016366.390000001</v>
      </c>
      <c r="M10" s="144"/>
    </row>
    <row r="11" spans="1:14" x14ac:dyDescent="0.2">
      <c r="A11" s="308" t="s">
        <v>237</v>
      </c>
      <c r="B11" s="309"/>
      <c r="C11" s="309"/>
      <c r="D11" s="309"/>
      <c r="E11" s="309"/>
      <c r="F11" s="309"/>
      <c r="G11" s="309"/>
      <c r="H11" s="309"/>
      <c r="I11" s="35">
        <v>7</v>
      </c>
      <c r="J11" s="37"/>
      <c r="K11" s="37"/>
    </row>
    <row r="12" spans="1:14" x14ac:dyDescent="0.2">
      <c r="A12" s="308" t="s">
        <v>238</v>
      </c>
      <c r="B12" s="309"/>
      <c r="C12" s="309"/>
      <c r="D12" s="309"/>
      <c r="E12" s="309"/>
      <c r="F12" s="309"/>
      <c r="G12" s="309"/>
      <c r="H12" s="309"/>
      <c r="I12" s="35">
        <v>8</v>
      </c>
      <c r="J12" s="37"/>
      <c r="K12" s="37"/>
    </row>
    <row r="13" spans="1:14" x14ac:dyDescent="0.2">
      <c r="A13" s="308" t="s">
        <v>239</v>
      </c>
      <c r="B13" s="309"/>
      <c r="C13" s="309"/>
      <c r="D13" s="309"/>
      <c r="E13" s="309"/>
      <c r="F13" s="309"/>
      <c r="G13" s="309"/>
      <c r="H13" s="309"/>
      <c r="I13" s="35">
        <v>9</v>
      </c>
      <c r="J13" s="37"/>
      <c r="K13" s="37"/>
    </row>
    <row r="14" spans="1:14" x14ac:dyDescent="0.2">
      <c r="A14" s="317" t="s">
        <v>240</v>
      </c>
      <c r="B14" s="318"/>
      <c r="C14" s="318"/>
      <c r="D14" s="318"/>
      <c r="E14" s="318"/>
      <c r="F14" s="318"/>
      <c r="G14" s="318"/>
      <c r="H14" s="318"/>
      <c r="I14" s="35">
        <v>10</v>
      </c>
      <c r="J14" s="38">
        <f>SUM(J5:J13)</f>
        <v>29681227.390000001</v>
      </c>
      <c r="K14" s="38">
        <f>SUM(K5:K13)</f>
        <v>33962524.390000001</v>
      </c>
    </row>
    <row r="15" spans="1:14" x14ac:dyDescent="0.2">
      <c r="A15" s="308" t="s">
        <v>241</v>
      </c>
      <c r="B15" s="309"/>
      <c r="C15" s="309"/>
      <c r="D15" s="309"/>
      <c r="E15" s="309"/>
      <c r="F15" s="309"/>
      <c r="G15" s="309"/>
      <c r="H15" s="309"/>
      <c r="I15" s="35">
        <v>11</v>
      </c>
      <c r="J15" s="37"/>
      <c r="K15" s="37"/>
    </row>
    <row r="16" spans="1:14" x14ac:dyDescent="0.2">
      <c r="A16" s="308" t="s">
        <v>242</v>
      </c>
      <c r="B16" s="309"/>
      <c r="C16" s="309"/>
      <c r="D16" s="309"/>
      <c r="E16" s="309"/>
      <c r="F16" s="309"/>
      <c r="G16" s="309"/>
      <c r="H16" s="309"/>
      <c r="I16" s="35">
        <v>12</v>
      </c>
      <c r="J16" s="37"/>
      <c r="K16" s="37"/>
    </row>
    <row r="17" spans="1:11" x14ac:dyDescent="0.2">
      <c r="A17" s="308" t="s">
        <v>243</v>
      </c>
      <c r="B17" s="309"/>
      <c r="C17" s="309"/>
      <c r="D17" s="309"/>
      <c r="E17" s="309"/>
      <c r="F17" s="309"/>
      <c r="G17" s="309"/>
      <c r="H17" s="309"/>
      <c r="I17" s="35">
        <v>13</v>
      </c>
      <c r="J17" s="37"/>
      <c r="K17" s="37"/>
    </row>
    <row r="18" spans="1:11" x14ac:dyDescent="0.2">
      <c r="A18" s="308" t="s">
        <v>244</v>
      </c>
      <c r="B18" s="309"/>
      <c r="C18" s="309"/>
      <c r="D18" s="309"/>
      <c r="E18" s="309"/>
      <c r="F18" s="309"/>
      <c r="G18" s="309"/>
      <c r="H18" s="309"/>
      <c r="I18" s="35">
        <v>14</v>
      </c>
      <c r="J18" s="37"/>
      <c r="K18" s="37"/>
    </row>
    <row r="19" spans="1:11" x14ac:dyDescent="0.2">
      <c r="A19" s="308" t="s">
        <v>245</v>
      </c>
      <c r="B19" s="309"/>
      <c r="C19" s="309"/>
      <c r="D19" s="309"/>
      <c r="E19" s="309"/>
      <c r="F19" s="309"/>
      <c r="G19" s="309"/>
      <c r="H19" s="309"/>
      <c r="I19" s="35">
        <v>15</v>
      </c>
      <c r="J19" s="37"/>
      <c r="K19" s="37"/>
    </row>
    <row r="20" spans="1:11" x14ac:dyDescent="0.2">
      <c r="A20" s="308" t="s">
        <v>246</v>
      </c>
      <c r="B20" s="309"/>
      <c r="C20" s="309"/>
      <c r="D20" s="309"/>
      <c r="E20" s="309"/>
      <c r="F20" s="309"/>
      <c r="G20" s="309"/>
      <c r="H20" s="309"/>
      <c r="I20" s="35">
        <v>16</v>
      </c>
      <c r="J20" s="37"/>
      <c r="K20" s="37"/>
    </row>
    <row r="21" spans="1:11" x14ac:dyDescent="0.2">
      <c r="A21" s="317" t="s">
        <v>247</v>
      </c>
      <c r="B21" s="318"/>
      <c r="C21" s="318"/>
      <c r="D21" s="318"/>
      <c r="E21" s="318"/>
      <c r="F21" s="318"/>
      <c r="G21" s="318"/>
      <c r="H21" s="318"/>
      <c r="I21" s="35">
        <v>17</v>
      </c>
      <c r="J21" s="39">
        <f>SUM(J15:J20)</f>
        <v>0</v>
      </c>
      <c r="K21" s="39">
        <f>SUM(K15:K20)</f>
        <v>0</v>
      </c>
    </row>
    <row r="22" spans="1:11" x14ac:dyDescent="0.2">
      <c r="A22" s="323"/>
      <c r="B22" s="324"/>
      <c r="C22" s="324"/>
      <c r="D22" s="324"/>
      <c r="E22" s="324"/>
      <c r="F22" s="324"/>
      <c r="G22" s="324"/>
      <c r="H22" s="324"/>
      <c r="I22" s="325"/>
      <c r="J22" s="325"/>
      <c r="K22" s="326"/>
    </row>
    <row r="23" spans="1:11" x14ac:dyDescent="0.2">
      <c r="A23" s="327" t="s">
        <v>248</v>
      </c>
      <c r="B23" s="328"/>
      <c r="C23" s="328"/>
      <c r="D23" s="328"/>
      <c r="E23" s="328"/>
      <c r="F23" s="328"/>
      <c r="G23" s="328"/>
      <c r="H23" s="328"/>
      <c r="I23" s="40">
        <v>18</v>
      </c>
      <c r="J23" s="36"/>
      <c r="K23" s="36"/>
    </row>
    <row r="24" spans="1:11" ht="17.25" customHeight="1" x14ac:dyDescent="0.2">
      <c r="A24" s="319" t="s">
        <v>249</v>
      </c>
      <c r="B24" s="320"/>
      <c r="C24" s="320"/>
      <c r="D24" s="320"/>
      <c r="E24" s="320"/>
      <c r="F24" s="320"/>
      <c r="G24" s="320"/>
      <c r="H24" s="320"/>
      <c r="I24" s="41">
        <v>19</v>
      </c>
      <c r="J24" s="39"/>
      <c r="K24" s="39"/>
    </row>
    <row r="25" spans="1:11" ht="30" customHeight="1" x14ac:dyDescent="0.2">
      <c r="A25" s="321" t="s">
        <v>250</v>
      </c>
      <c r="B25" s="322"/>
      <c r="C25" s="322"/>
      <c r="D25" s="322"/>
      <c r="E25" s="322"/>
      <c r="F25" s="322"/>
      <c r="G25" s="322"/>
      <c r="H25" s="322"/>
      <c r="I25" s="322"/>
      <c r="J25" s="322"/>
      <c r="K25" s="322"/>
    </row>
  </sheetData>
  <protectedRanges>
    <protectedRange sqref="E2" name="Range1_1"/>
    <protectedRange sqref="G2:H2" name="Range1"/>
  </protectedRanges>
  <mergeCells count="26">
    <mergeCell ref="A24:H24"/>
    <mergeCell ref="A25:K25"/>
    <mergeCell ref="A18:H18"/>
    <mergeCell ref="A19:H19"/>
    <mergeCell ref="A20:H20"/>
    <mergeCell ref="A21:H21"/>
    <mergeCell ref="A22:K22"/>
    <mergeCell ref="A23:H23"/>
    <mergeCell ref="A17:H17"/>
    <mergeCell ref="A6:H6"/>
    <mergeCell ref="A7:H7"/>
    <mergeCell ref="A8:H8"/>
    <mergeCell ref="A9:H9"/>
    <mergeCell ref="A10:H10"/>
    <mergeCell ref="A11:H11"/>
    <mergeCell ref="A12:H12"/>
    <mergeCell ref="A13:H13"/>
    <mergeCell ref="A14:H14"/>
    <mergeCell ref="A15:H15"/>
    <mergeCell ref="A16:H16"/>
    <mergeCell ref="A5:H5"/>
    <mergeCell ref="A1:K1"/>
    <mergeCell ref="C2:D2"/>
    <mergeCell ref="G2:H2"/>
    <mergeCell ref="A3:H3"/>
    <mergeCell ref="A4:H4"/>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J8:J10 K1:JE1048576"/>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zoomScaleSheetLayoutView="110" workbookViewId="0">
      <selection activeCell="A12" sqref="A12"/>
    </sheetView>
  </sheetViews>
  <sheetFormatPr defaultColWidth="9.140625" defaultRowHeight="12.75" x14ac:dyDescent="0.2"/>
  <cols>
    <col min="1" max="16384" width="9.140625" style="53"/>
  </cols>
  <sheetData>
    <row r="1" spans="1:10" x14ac:dyDescent="0.2">
      <c r="A1" s="52"/>
      <c r="B1" s="52"/>
      <c r="C1" s="52"/>
      <c r="D1" s="52"/>
      <c r="E1" s="52"/>
      <c r="F1" s="52"/>
      <c r="G1" s="52"/>
      <c r="H1" s="52"/>
      <c r="I1" s="52"/>
      <c r="J1" s="52"/>
    </row>
    <row r="2" spans="1:10" ht="15.75" x14ac:dyDescent="0.25">
      <c r="A2" s="329" t="s">
        <v>252</v>
      </c>
      <c r="B2" s="329"/>
      <c r="C2" s="329"/>
      <c r="D2" s="329"/>
      <c r="E2" s="329"/>
      <c r="F2" s="329"/>
      <c r="G2" s="329"/>
      <c r="H2" s="329"/>
      <c r="I2" s="329"/>
      <c r="J2" s="329"/>
    </row>
    <row r="3" spans="1:10" x14ac:dyDescent="0.2">
      <c r="A3" s="52"/>
      <c r="B3" s="52"/>
      <c r="C3" s="52"/>
      <c r="D3" s="52"/>
      <c r="E3" s="52"/>
      <c r="F3" s="52"/>
      <c r="G3" s="52"/>
      <c r="H3" s="52"/>
      <c r="I3" s="52"/>
      <c r="J3" s="52"/>
    </row>
    <row r="4" spans="1:10" ht="12.75" customHeight="1" x14ac:dyDescent="0.2">
      <c r="A4" s="330" t="s">
        <v>253</v>
      </c>
      <c r="B4" s="330"/>
      <c r="C4" s="330"/>
      <c r="D4" s="330"/>
      <c r="E4" s="330"/>
      <c r="F4" s="330"/>
      <c r="G4" s="330"/>
      <c r="H4" s="330"/>
      <c r="I4" s="330"/>
      <c r="J4" s="330"/>
    </row>
    <row r="5" spans="1:10" ht="12.75" customHeight="1" x14ac:dyDescent="0.2">
      <c r="A5" s="330"/>
      <c r="B5" s="330"/>
      <c r="C5" s="330"/>
      <c r="D5" s="330"/>
      <c r="E5" s="330"/>
      <c r="F5" s="330"/>
      <c r="G5" s="330"/>
      <c r="H5" s="330"/>
      <c r="I5" s="330"/>
      <c r="J5" s="330"/>
    </row>
    <row r="6" spans="1:10" ht="12.75" customHeight="1" x14ac:dyDescent="0.2">
      <c r="A6" s="330"/>
      <c r="B6" s="330"/>
      <c r="C6" s="330"/>
      <c r="D6" s="330"/>
      <c r="E6" s="330"/>
      <c r="F6" s="330"/>
      <c r="G6" s="330"/>
      <c r="H6" s="330"/>
      <c r="I6" s="330"/>
      <c r="J6" s="330"/>
    </row>
    <row r="7" spans="1:10" ht="12.75" customHeight="1" x14ac:dyDescent="0.2">
      <c r="A7" s="330"/>
      <c r="B7" s="330"/>
      <c r="C7" s="330"/>
      <c r="D7" s="330"/>
      <c r="E7" s="330"/>
      <c r="F7" s="330"/>
      <c r="G7" s="330"/>
      <c r="H7" s="330"/>
      <c r="I7" s="330"/>
      <c r="J7" s="330"/>
    </row>
    <row r="8" spans="1:10" ht="12.75" customHeight="1" x14ac:dyDescent="0.2">
      <c r="A8" s="330"/>
      <c r="B8" s="330"/>
      <c r="C8" s="330"/>
      <c r="D8" s="330"/>
      <c r="E8" s="330"/>
      <c r="F8" s="330"/>
      <c r="G8" s="330"/>
      <c r="H8" s="330"/>
      <c r="I8" s="330"/>
      <c r="J8" s="330"/>
    </row>
    <row r="9" spans="1:10" ht="12.75" customHeight="1" x14ac:dyDescent="0.2">
      <c r="A9" s="330"/>
      <c r="B9" s="330"/>
      <c r="C9" s="330"/>
      <c r="D9" s="330"/>
      <c r="E9" s="330"/>
      <c r="F9" s="330"/>
      <c r="G9" s="330"/>
      <c r="H9" s="330"/>
      <c r="I9" s="330"/>
      <c r="J9" s="330"/>
    </row>
    <row r="10" spans="1:10" ht="12.75" customHeight="1" x14ac:dyDescent="0.2">
      <c r="A10" s="330"/>
      <c r="B10" s="330"/>
      <c r="C10" s="330"/>
      <c r="D10" s="330"/>
      <c r="E10" s="330"/>
      <c r="F10" s="330"/>
      <c r="G10" s="330"/>
      <c r="H10" s="330"/>
      <c r="I10" s="330"/>
      <c r="J10" s="330"/>
    </row>
    <row r="11" spans="1:10" x14ac:dyDescent="0.2">
      <c r="A11" s="331"/>
      <c r="B11" s="331"/>
      <c r="C11" s="331"/>
      <c r="D11" s="331"/>
      <c r="E11" s="331"/>
      <c r="F11" s="331"/>
      <c r="G11" s="331"/>
      <c r="H11" s="331"/>
      <c r="I11" s="331"/>
      <c r="J11" s="331"/>
    </row>
    <row r="12" spans="1:10" x14ac:dyDescent="0.2">
      <c r="A12" s="54"/>
      <c r="B12" s="54"/>
      <c r="C12" s="54"/>
      <c r="D12" s="54"/>
      <c r="E12" s="54"/>
      <c r="F12" s="54"/>
      <c r="G12" s="54"/>
      <c r="H12" s="54"/>
      <c r="I12" s="54"/>
      <c r="J12" s="54"/>
    </row>
    <row r="13" spans="1:10" x14ac:dyDescent="0.2">
      <c r="A13" s="54"/>
      <c r="B13" s="54"/>
      <c r="C13" s="54"/>
      <c r="D13" s="54"/>
      <c r="E13" s="54"/>
      <c r="F13" s="54"/>
      <c r="G13" s="54"/>
      <c r="H13" s="54"/>
      <c r="I13" s="54"/>
      <c r="J13" s="54"/>
    </row>
    <row r="14" spans="1:10" x14ac:dyDescent="0.2">
      <c r="A14" s="54"/>
      <c r="B14" s="54"/>
      <c r="C14" s="54"/>
      <c r="D14" s="54"/>
      <c r="E14" s="54"/>
      <c r="F14" s="54"/>
      <c r="G14" s="54"/>
      <c r="H14" s="54"/>
      <c r="I14" s="54"/>
      <c r="J14" s="54"/>
    </row>
    <row r="15" spans="1:10" x14ac:dyDescent="0.2">
      <c r="A15" s="54"/>
      <c r="B15" s="54"/>
      <c r="C15" s="54"/>
      <c r="D15" s="54"/>
      <c r="E15" s="54"/>
      <c r="F15" s="54"/>
      <c r="G15" s="54"/>
      <c r="H15" s="54"/>
      <c r="I15" s="54"/>
      <c r="J15" s="54"/>
    </row>
    <row r="16" spans="1:10" x14ac:dyDescent="0.2">
      <c r="A16" s="54"/>
      <c r="B16" s="54"/>
      <c r="C16" s="54"/>
      <c r="D16" s="54"/>
      <c r="E16" s="54"/>
      <c r="F16" s="54"/>
      <c r="G16" s="54"/>
      <c r="H16" s="54"/>
      <c r="I16" s="54"/>
      <c r="J16" s="54"/>
    </row>
    <row r="17" spans="1:10" x14ac:dyDescent="0.2">
      <c r="A17" s="54"/>
      <c r="B17" s="54"/>
      <c r="C17" s="54"/>
      <c r="D17" s="54"/>
      <c r="E17" s="54"/>
      <c r="F17" s="54"/>
      <c r="G17" s="54"/>
      <c r="H17" s="54"/>
      <c r="I17" s="54"/>
      <c r="J17" s="54"/>
    </row>
    <row r="18" spans="1:10" x14ac:dyDescent="0.2">
      <c r="A18" s="54"/>
      <c r="B18" s="54"/>
      <c r="C18" s="54"/>
      <c r="D18" s="54"/>
      <c r="E18" s="54"/>
      <c r="F18" s="54"/>
      <c r="G18" s="54"/>
      <c r="H18" s="54"/>
      <c r="I18" s="54"/>
      <c r="J18" s="54"/>
    </row>
    <row r="19" spans="1:10" x14ac:dyDescent="0.2">
      <c r="A19" s="54"/>
      <c r="B19" s="54"/>
      <c r="C19" s="54"/>
      <c r="D19" s="54"/>
      <c r="E19" s="54"/>
      <c r="F19" s="54"/>
      <c r="G19" s="54"/>
      <c r="H19" s="54"/>
      <c r="I19" s="54"/>
      <c r="J19" s="54"/>
    </row>
    <row r="20" spans="1:10" x14ac:dyDescent="0.2">
      <c r="A20" s="54"/>
      <c r="B20" s="54"/>
      <c r="C20" s="54"/>
      <c r="D20" s="54"/>
      <c r="E20" s="54"/>
      <c r="F20" s="54"/>
      <c r="G20" s="54"/>
      <c r="H20" s="54"/>
      <c r="I20" s="54"/>
      <c r="J20" s="54"/>
    </row>
    <row r="21" spans="1:10" x14ac:dyDescent="0.2">
      <c r="A21" s="54"/>
      <c r="B21" s="54"/>
      <c r="C21" s="54"/>
      <c r="D21" s="54"/>
      <c r="E21" s="54"/>
      <c r="F21" s="54"/>
      <c r="G21" s="54"/>
      <c r="H21" s="54"/>
      <c r="I21" s="54"/>
      <c r="J21" s="54"/>
    </row>
    <row r="22" spans="1:10" x14ac:dyDescent="0.2">
      <c r="A22" s="54"/>
      <c r="B22" s="54"/>
      <c r="C22" s="54"/>
      <c r="D22" s="54"/>
      <c r="E22" s="54"/>
      <c r="F22" s="54"/>
      <c r="G22" s="54"/>
      <c r="H22" s="54"/>
      <c r="I22" s="54"/>
      <c r="J22" s="54"/>
    </row>
    <row r="23" spans="1:10" x14ac:dyDescent="0.2">
      <c r="A23" s="54"/>
      <c r="B23" s="54"/>
      <c r="C23" s="54"/>
      <c r="D23" s="54"/>
      <c r="E23" s="54"/>
      <c r="F23" s="54"/>
      <c r="G23" s="54"/>
      <c r="H23" s="54"/>
      <c r="I23" s="54"/>
      <c r="J23" s="54"/>
    </row>
    <row r="24" spans="1:10" x14ac:dyDescent="0.2">
      <c r="A24" s="54"/>
      <c r="B24" s="54"/>
      <c r="C24" s="54"/>
      <c r="D24" s="54"/>
      <c r="E24" s="54"/>
      <c r="F24" s="54"/>
      <c r="G24" s="54"/>
      <c r="H24" s="54"/>
      <c r="I24" s="54"/>
      <c r="J24" s="54"/>
    </row>
    <row r="25" spans="1:10" x14ac:dyDescent="0.2">
      <c r="A25" s="54"/>
      <c r="B25" s="54"/>
      <c r="C25" s="54"/>
      <c r="D25" s="54"/>
      <c r="E25" s="54"/>
      <c r="F25" s="54"/>
      <c r="G25" s="54"/>
      <c r="H25" s="54"/>
      <c r="I25" s="54"/>
      <c r="J25" s="54"/>
    </row>
    <row r="26" spans="1:10" ht="15" x14ac:dyDescent="0.2">
      <c r="A26" s="54"/>
      <c r="B26" s="54"/>
      <c r="C26" s="54"/>
      <c r="D26" s="54"/>
      <c r="E26" s="54"/>
      <c r="F26" s="54"/>
      <c r="G26" s="54"/>
      <c r="H26" s="54"/>
      <c r="I26" s="55"/>
      <c r="J26" s="54"/>
    </row>
    <row r="27" spans="1:10" x14ac:dyDescent="0.2">
      <c r="A27" s="54"/>
      <c r="B27" s="54"/>
      <c r="C27" s="54"/>
      <c r="D27" s="54"/>
      <c r="E27" s="54"/>
      <c r="F27" s="54"/>
      <c r="G27" s="54"/>
      <c r="H27" s="54"/>
      <c r="I27" s="54"/>
      <c r="J27" s="54"/>
    </row>
    <row r="28" spans="1:10" x14ac:dyDescent="0.2">
      <c r="A28" s="54"/>
      <c r="B28" s="54"/>
      <c r="C28" s="54"/>
      <c r="D28" s="54"/>
      <c r="E28" s="54"/>
      <c r="F28" s="54"/>
      <c r="G28" s="54"/>
      <c r="H28" s="54"/>
      <c r="I28" s="54"/>
      <c r="J28" s="54"/>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 </vt:lpstr>
      <vt:lpstr>Bilanca</vt:lpstr>
      <vt:lpstr>RDG</vt:lpstr>
      <vt:lpstr>NT_I</vt:lpstr>
      <vt:lpstr>NT_D</vt:lpstr>
      <vt:lpstr>PK</vt:lpstr>
      <vt:lpstr>Bilješke</vt:lpstr>
      <vt:lpstr>Bilješke!Print_Area</vt:lpstr>
      <vt:lpstr>'OPĆI PODACI '!Print_Area</vt:lpstr>
      <vt:lpstr>PK!Print_Area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odadiv</cp:lastModifiedBy>
  <cp:lastPrinted>2018-10-29T14:29:14Z</cp:lastPrinted>
  <dcterms:created xsi:type="dcterms:W3CDTF">2012-08-17T07:09:46Z</dcterms:created>
  <dcterms:modified xsi:type="dcterms:W3CDTF">2018-10-30T11:09:17Z</dcterms:modified>
</cp:coreProperties>
</file>