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5\2Q\Banka\TFI-KI\"/>
    </mc:Choice>
  </mc:AlternateContent>
  <xr:revisionPtr revIDLastSave="0" documentId="13_ncr:1_{26806AF0-B94C-4735-97B1-CCE90892E54E}" xr6:coauthVersionLast="47" xr6:coauthVersionMax="47" xr10:uidLastSave="{00000000-0000-0000-0000-000000000000}"/>
  <bookViews>
    <workbookView xWindow="2868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28" l="1"/>
  <c r="H51" i="28"/>
  <c r="I51" i="28" l="1"/>
  <c r="H48" i="27"/>
  <c r="J24" i="27" l="1"/>
  <c r="J36" i="27" s="1"/>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I44" i="28"/>
  <c r="H44" i="28"/>
  <c r="J48" i="27"/>
  <c r="K48" i="27"/>
  <c r="J60" i="27"/>
  <c r="K60" i="27"/>
  <c r="K24" i="27"/>
  <c r="K36" i="27" s="1"/>
  <c r="K38" i="27" s="1"/>
  <c r="J39" i="27"/>
  <c r="K39" i="27"/>
  <c r="I60" i="27"/>
  <c r="H60" i="27"/>
  <c r="I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H63" i="26"/>
  <c r="H78" i="26" s="1"/>
  <c r="H42" i="27"/>
  <c r="I42" i="27"/>
  <c r="K42" i="27"/>
  <c r="K47" i="27"/>
  <c r="I47" i="27"/>
  <c r="H47" i="27"/>
  <c r="I40" i="26"/>
  <c r="H40" i="26"/>
  <c r="I63" i="26"/>
  <c r="R26" i="29"/>
  <c r="H60" i="28"/>
  <c r="H63" i="28" s="1"/>
  <c r="I60" i="28"/>
  <c r="I63" i="28" s="1"/>
  <c r="R9" i="29"/>
  <c r="I78" i="26" l="1"/>
  <c r="I69" i="27"/>
  <c r="H69" i="27"/>
  <c r="K69" i="27" l="1"/>
  <c r="J38" i="27" l="1"/>
  <c r="J42" i="27" l="1"/>
  <c r="J69" i="27" l="1"/>
</calcChain>
</file>

<file path=xl/sharedStrings.xml><?xml version="1.0" encoding="utf-8"?>
<sst xmlns="http://schemas.openxmlformats.org/spreadsheetml/2006/main" count="368" uniqueCount="329">
  <si>
    <t>do</t>
  </si>
  <si>
    <t>BILANCA</t>
  </si>
  <si>
    <t>Naziv pozicije</t>
  </si>
  <si>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</si>
  <si>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</si>
  <si>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</si>
  <si>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</si>
  <si>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</si>
  <si>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</si>
  <si>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</si>
  <si>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</si>
  <si>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</si>
  <si>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</si>
  <si>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</si>
  <si>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</si>
  <si>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</si>
  <si>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</si>
  <si>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</si>
  <si>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</si>
  <si>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</si>
  <si>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</si>
  <si>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</si>
  <si>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</si>
  <si>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</si>
  <si>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</si>
  <si>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</si>
  <si>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</si>
  <si>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</si>
  <si>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</si>
  <si>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</si>
  <si>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</si>
  <si>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</si>
  <si>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</si>
  <si>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</si>
  <si>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</si>
  <si>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</si>
  <si>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</si>
  <si>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</si>
  <si>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</si>
  <si>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</si>
  <si>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</si>
  <si>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</si>
  <si>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</si>
  <si>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</si>
  <si>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</si>
  <si>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</si>
  <si>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</si>
  <si>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</si>
  <si>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</si>
  <si>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</si>
  <si>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</si>
  <si>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</si>
  <si>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</si>
  <si>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</si>
  <si>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</si>
  <si>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</si>
  <si>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</si>
  <si>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</si>
  <si>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</si>
  <si>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</si>
  <si>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</si>
  <si>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</si>
  <si>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</si>
  <si>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</si>
  <si>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</si>
  <si>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</si>
  <si>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</si>
  <si>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</si>
  <si>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</si>
  <si>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</si>
  <si>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</si>
  <si>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</si>
  <si>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</si>
  <si>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</si>
  <si>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</si>
  <si>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</si>
  <si>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</si>
  <si>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</si>
  <si>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</si>
  <si>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</si>
  <si>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</si>
  <si>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</si>
  <si>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</si>
  <si>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</si>
  <si>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</si>
  <si>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</si>
  <si>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</si>
  <si>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</si>
  <si>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</si>
  <si>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</si>
  <si>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</si>
  <si>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</si>
  <si>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</si>
  <si>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</si>
  <si>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</si>
  <si>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</si>
  <si>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</si>
  <si>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</si>
  <si>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</si>
  <si>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</si>
  <si>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</si>
  <si>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</si>
  <si>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</si>
  <si>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</si>
  <si>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</si>
  <si>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</si>
  <si>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</si>
  <si>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</si>
  <si>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</si>
  <si>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</si>
  <si>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</si>
  <si>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</si>
  <si>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</si>
  <si>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</si>
  <si>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</si>
  <si>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</si>
  <si>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</si>
  <si>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</si>
  <si>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</si>
  <si>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</si>
  <si>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</si>
  <si>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</si>
  <si>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</si>
  <si>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</si>
  <si>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</si>
  <si>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</si>
  <si>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</si>
  <si>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</si>
  <si>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</si>
  <si>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</si>
  <si>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</si>
  <si>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</si>
  <si>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</si>
  <si>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</si>
  <si>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</si>
  <si>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</si>
  <si>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</si>
  <si>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</si>
  <si>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</si>
  <si>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</si>
  <si>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</si>
  <si>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</si>
  <si>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</si>
  <si>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</si>
  <si>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</si>
  <si>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</si>
  <si>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</si>
  <si>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</si>
  <si>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</si>
  <si>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</si>
  <si>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</si>
  <si>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</si>
  <si>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</si>
  <si>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</si>
  <si>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</si>
  <si>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</si>
  <si>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</si>
  <si>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</si>
  <si>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</si>
  <si>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</si>
  <si>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</si>
  <si>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</si>
  <si>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</si>
  <si>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</si>
  <si>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</si>
  <si>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</si>
  <si>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</si>
  <si>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</si>
  <si>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</si>
  <si>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</si>
  <si>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</si>
  <si>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</si>
  <si>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</si>
  <si>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</si>
  <si>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</si>
  <si>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</si>
  <si>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</si>
  <si>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</si>
  <si>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</si>
  <si>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</si>
  <si>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</si>
  <si>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</si>
  <si>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</si>
  <si>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</si>
  <si>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</si>
  <si>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</si>
  <si>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</si>
  <si>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</si>
  <si>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</si>
  <si>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</si>
  <si>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</si>
  <si>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</si>
  <si>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</si>
  <si>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</si>
  <si>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</si>
  <si>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</si>
  <si>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</si>
  <si>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</si>
  <si>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</si>
  <si>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</si>
  <si>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</si>
  <si>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</si>
  <si>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</si>
  <si>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</si>
  <si>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</si>
  <si>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</si>
  <si>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</si>
  <si>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</si>
  <si>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</si>
  <si>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</si>
  <si>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</si>
  <si>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</si>
  <si>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</si>
  <si>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</si>
  <si>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</si>
  <si>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</si>
  <si>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</si>
  <si>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</si>
  <si>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</si>
  <si>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</si>
  <si>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</si>
  <si>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</si>
  <si>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</si>
  <si>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</si>
  <si>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</si>
  <si>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</si>
  <si>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</si>
  <si>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</si>
  <si>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</si>
  <si>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</si>
  <si>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</si>
  <si>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</si>
  <si>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</si>
  <si>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</si>
  <si>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</si>
  <si>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</si>
  <si>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</si>
  <si>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</si>
  <si>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</si>
  <si>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</si>
  <si>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</si>
  <si>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</si>
  <si>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</si>
  <si>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</si>
  <si>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</si>
  <si>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</si>
  <si>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</si>
  <si>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</si>
  <si>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</si>
  <si>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</si>
  <si>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</si>
  <si>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</si>
  <si>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</si>
  <si>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</si>
  <si>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</si>
  <si>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</si>
  <si>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</si>
  <si>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</si>
  <si>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</si>
  <si>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</si>
  <si>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</si>
  <si>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</si>
  <si>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</si>
  <si>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</si>
  <si>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</si>
  <si>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</si>
  <si>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</si>
  <si>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</si>
  <si>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</si>
  <si>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</si>
  <si>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</si>
  <si>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</si>
  <si>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</si>
  <si>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</si>
  <si>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</si>
  <si>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</si>
  <si>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</si>
  <si>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</si>
  <si>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</si>
  <si>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</si>
  <si>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</si>
  <si>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</si>
  <si>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</si>
  <si>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</si>
  <si>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zaba@unicreditgroup.zaba.hr</t>
  </si>
  <si>
    <t>www.zaba.hr</t>
  </si>
  <si>
    <t>Ferizović Antica</t>
  </si>
  <si>
    <t>antica.ferizovic@unicreditgroup.zaba.hr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</si>
  <si>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</si>
  <si>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</si>
  <si>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</si>
  <si>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</si>
  <si>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</si>
  <si>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</si>
  <si>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t>KPMG d.o.o.</t>
  </si>
  <si>
    <t>Trg bana Josipa Jelačića 10, Zagreb, Hrvatska</t>
  </si>
  <si>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</si>
  <si>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</si>
  <si>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</si>
  <si>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Pregled dobiti (gubitka) te imovine i obveze po poslovnim segmentima za razdoblje tjekom godine prikazana je u slijedećoj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</si>
  <si>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</si>
  <si>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Banka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</si>
  <si>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</si>
  <si>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</si>
  <si>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</si>
  <si>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</si>
  <si>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</si>
  <si>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</si>
  <si>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</si>
  <si>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</si>
  <si>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</si>
  <si>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</si>
  <si>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 xml:space="preserve">Društo nije imalo aranžmana koji koji nisu uključeni u bilancu a kod kojih bi rizici ili koristi koji proizlaze iz takvih aranžmana bili materijalni. </t>
    </r>
    <r>
      <rPr>
        <sz val="1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</si>
  <si>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Zagrebačke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</si>
  <si>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i/>
        <sz val="10"/>
        <rFont val="Arial"/>
        <family val="2"/>
        <charset val="238"/>
      </rPr>
      <t>Banka nema  financijskih obveza, jamstava ili nepredviđenih izdataka koji nisu uključeni u bilancu ove vrste.</t>
    </r>
  </si>
  <si>
    <t>01.01.2025.</t>
  </si>
  <si>
    <t>za razdoblje od 31.12.2024</t>
  </si>
  <si>
    <t>AOP
oznaka</t>
  </si>
  <si>
    <t xml:space="preserve">Dobici ili ( – ) gubici od računovodstva zaštite vlasničkih instrumenata mjerenih po fer vrijednosti kroz ostalu sveobuhvatnu dobit        </t>
  </si>
  <si>
    <t xml:space="preserve">Promjene fer vrijednosti vlasničkih instrumenata koji se mjere po fer vrijednosti kroz ostalu sveobuhvatnu dobit [zaštićena stavka]        </t>
  </si>
  <si>
    <t xml:space="preserve">Promjene fer vrijednosti vlasničkih instrumenata koji se mjere po fer vrijednosti kroz ostalu sveobuhvatnu dobit [instrument zaštite]        </t>
  </si>
  <si>
    <t xml:space="preserve">Promjene fer vrijednosti financijskih obveza koji se mjere po fer vrijednosti kroz dobit ili gubitak koje se mogu pripisati promjenama u kreditnom riziku        </t>
  </si>
  <si>
    <t xml:space="preserve">Porez na dobit koji se odnosi na stavke koje neće biti reklasificirane        </t>
  </si>
  <si>
    <t>30.06.2025.</t>
  </si>
  <si>
    <t>u razdoblju 01.01.2025. do 30.06.2025</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</si>
  <si>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1.1.2025-30.06.2025</t>
    </r>
    <r>
      <rPr>
        <sz val="10"/>
        <rFont val="Arial"/>
        <family val="2"/>
        <charset val="238"/>
      </rPr>
      <t xml:space="preserve">
Bilješke uz financijske izvještaje za tromjesečna razdoblja uključuju:
</t>
    </r>
  </si>
  <si>
    <t>stanje na dan 30.06.2025</t>
  </si>
  <si>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30. lipnja 2025. godine
Financijski izvještaji sastavljeni su u skladu s Međunarodnim standardim financijskog izvještavanja koje je usvojila Europska unija (MSFI) i daju cjelovit i istinit prikaz imovine i obveza, dobitaka i gubitaka, financijskog položaja i poslovanja Zagrebačke banke d.d.</t>
    </r>
  </si>
  <si>
    <r>
      <t xml:space="preserve">6. prosječan broj zaposlenih tijekom tekućeg razdoblja
</t>
    </r>
    <r>
      <rPr>
        <b/>
        <i/>
        <sz val="10"/>
        <rFont val="Arial"/>
        <family val="2"/>
        <charset val="238"/>
      </rPr>
      <t>Prosječan broj zaposlenih tijekom izvještajnog razdoblja iznosi 3.202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</si>
</sst>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_k_n_-;\-* #,##0.00\ _k_n_-;_-* &quot;-&quot;??\ _k_n_-;_-@_-"/>
    <numFmt numFmtId="167" formatCode="_-* #,##0.00_-;\-* #,##0.00_-;_-* \-??_-;_-@_-"/>
    <numFmt numFmtId="168" formatCode="#,##0;\(#,##0\)"/>
    <numFmt numFmtId="169" formatCode="#,##0.0000"/>
    <numFmt numFmtId="170" formatCode="_-* #,##0.00\ &quot;Sk&quot;_-;\-* #,##0.00\ &quot;Sk&quot;_-;_-* &quot;-&quot;??\ &quot;Sk&quot;_-;_-@_-"/>
    <numFmt numFmtId="171" formatCode="0\ &quot;pp&quot;"/>
    <numFmt numFmtId="172" formatCode="0.000000"/>
    <numFmt numFmtId="173" formatCode="_-* #,##0.00\ _K_N_-;\-* #,##0.00\ _K_N_-;_-* &quot;-&quot;??\ _K_N_-;_-@_-"/>
    <numFmt numFmtId="174" formatCode="#,##0.00&quot;kn&quot;;[Red]\-#,##0.00&quot;kn&quot;"/>
  </numFmts>
  <fonts count="8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color theme="1"/>
      <name val="Arial"/>
      <family val="2"/>
      <charset val="238"/>
    </font>
    <font>
      <sz val="10"/>
      <name val="Arial"/>
      <family val="2"/>
    </font>
    <font>
      <sz val="10"/>
      <color indexed="62"/>
      <name val="Arial"/>
      <family val="2"/>
    </font>
    <font>
      <sz val="11"/>
      <name val="Calibri"/>
      <family val="2"/>
    </font>
    <font>
      <sz val="10"/>
      <color theme="1"/>
      <name val="BdE Neue Helvetica 45 Light"/>
      <family val="2"/>
    </font>
    <font>
      <sz val="10"/>
      <color indexed="17"/>
      <name val="Arial"/>
      <family val="2"/>
    </font>
    <font>
      <sz val="10"/>
      <color rgb="FF3F3F76"/>
      <name val="Arial"/>
      <family val="2"/>
      <charset val="238"/>
    </font>
    <font>
      <sz val="11"/>
      <color theme="1"/>
      <name val="Calibri"/>
      <family val="2"/>
      <scheme val="minor"/>
    </font>
    <font>
      <sz val="11"/>
      <color rgb="FF9C6500"/>
      <name val="Calibri"/>
      <family val="2"/>
      <charset val="238"/>
      <scheme val="minor"/>
    </font>
    <font>
      <b/>
      <sz val="10"/>
      <color theme="1"/>
      <name val="Arial"/>
      <family val="2"/>
      <charset val="238"/>
    </font>
    <font>
      <sz val="9"/>
      <color theme="1"/>
      <name val="Arial"/>
      <family val="2"/>
      <charset val="238"/>
    </font>
    <font>
      <sz val="11"/>
      <name val="Calibri"/>
      <family val="2"/>
      <charset val="238"/>
    </font>
    <font>
      <sz val="10"/>
      <color rgb="FF9C0006"/>
      <name val="Arial"/>
      <family val="2"/>
      <charset val="238"/>
    </font>
    <font>
      <b/>
      <sz val="10"/>
      <color rgb="FFFA7D00"/>
      <name val="Arial"/>
      <family val="2"/>
      <charset val="238"/>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FA7D00"/>
      <name val="Arial"/>
      <family val="2"/>
      <charset val="238"/>
    </font>
    <font>
      <sz val="10"/>
      <color rgb="FF9C6500"/>
      <name val="Arial"/>
      <family val="2"/>
      <charset val="238"/>
    </font>
    <font>
      <b/>
      <sz val="10"/>
      <color rgb="FF3F3F3F"/>
      <name val="Arial"/>
      <family val="2"/>
      <charset val="238"/>
    </font>
    <font>
      <b/>
      <sz val="18"/>
      <color theme="3"/>
      <name val="Cambria"/>
      <family val="2"/>
      <charset val="238"/>
      <scheme val="major"/>
    </font>
    <font>
      <sz val="10"/>
      <color rgb="FFFF0000"/>
      <name val="Arial"/>
      <family val="2"/>
      <charset val="238"/>
    </font>
    <font>
      <b/>
      <sz val="10"/>
      <name val="Arial"/>
      <family val="2"/>
    </font>
    <font>
      <sz val="10"/>
      <name val="MS Sans Serif"/>
      <family val="2"/>
    </font>
    <font>
      <sz val="10"/>
      <name val="MS Sans Serif"/>
      <family val="2"/>
      <charset val="238"/>
    </font>
    <font>
      <sz val="12"/>
      <name val="Times New Roman"/>
      <family val="1"/>
      <charset val="204"/>
    </font>
    <font>
      <sz val="10"/>
      <name val="Arial CE"/>
      <charset val="238"/>
    </font>
    <font>
      <u/>
      <sz val="10"/>
      <color indexed="12"/>
      <name val="Arial CE"/>
      <charset val="238"/>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name val="Times New Roman"/>
      <family val="1"/>
      <charset val="238"/>
    </font>
    <font>
      <sz val="12"/>
      <name val="Times New Roman CE"/>
      <charset val="238"/>
    </font>
    <font>
      <sz val="10"/>
      <name val="Courier"/>
      <family val="3"/>
    </font>
    <font>
      <u/>
      <sz val="10"/>
      <color indexed="36"/>
      <name val="Arial CE"/>
      <charset val="238"/>
    </font>
    <font>
      <b/>
      <sz val="10"/>
      <color indexed="9"/>
      <name val="Arial"/>
      <family val="2"/>
    </font>
    <font>
      <sz val="10"/>
      <name val="7_Dutch"/>
    </font>
    <font>
      <u/>
      <sz val="10"/>
      <color indexed="20"/>
      <name val="Arial"/>
      <family val="2"/>
      <charset val="238"/>
    </font>
    <font>
      <sz val="12"/>
      <name val="Arial"/>
      <family val="2"/>
      <charset val="238"/>
    </font>
    <font>
      <sz val="10"/>
      <color indexed="8"/>
      <name val="Arial"/>
      <family val="2"/>
    </font>
    <font>
      <u/>
      <sz val="10"/>
      <name val="Arial"/>
      <family val="2"/>
      <charset val="238"/>
    </font>
    <font>
      <i/>
      <sz val="10"/>
      <name val="Arial"/>
      <family val="2"/>
      <charset val="238"/>
    </font>
    <font>
      <b/>
      <i/>
      <sz val="10"/>
      <name val="Arial"/>
      <family val="2"/>
      <charset val="238"/>
    </font>
    <font>
      <b/>
      <i/>
      <sz val="10"/>
      <color theme="3" tint="0.39997558519241921"/>
      <name val="Arial"/>
      <family val="2"/>
      <charset val="238"/>
    </font>
    <font>
      <i/>
      <sz val="10"/>
      <color rgb="FFFF0000"/>
      <name val="Arial"/>
      <family val="2"/>
      <charset val="238"/>
    </font>
    <font>
      <sz val="9"/>
      <color indexed="12"/>
      <name val="Arial"/>
      <family val="2"/>
      <charset val="238"/>
    </font>
    <font>
      <b/>
      <sz val="9"/>
      <color indexed="12"/>
      <name val="Arial"/>
      <family val="2"/>
      <charset val="238"/>
    </font>
  </fonts>
  <fills count="52">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47"/>
      </patternFill>
    </fill>
    <fill>
      <patternFill patternType="solid">
        <fgColor indexed="42"/>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8"/>
        <bgColor indexed="64"/>
      </patternFill>
    </fill>
    <fill>
      <patternFill patternType="solid">
        <fgColor indexed="26"/>
      </patternFill>
    </fill>
    <fill>
      <patternFill patternType="lightGray">
        <fgColor indexed="22"/>
        <bgColor theme="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s>
  <cellStyleXfs count="638">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5" fillId="0" borderId="0"/>
    <xf numFmtId="0" fontId="3" fillId="0" borderId="0"/>
    <xf numFmtId="0" fontId="5" fillId="0" borderId="0">
      <alignment vertical="top"/>
    </xf>
    <xf numFmtId="0" fontId="33" fillId="0" borderId="0"/>
    <xf numFmtId="166" fontId="5" fillId="0" borderId="0" applyFont="0" applyFill="0" applyBorder="0" applyAlignment="0" applyProtection="0"/>
    <xf numFmtId="0" fontId="34" fillId="18" borderId="18" applyNumberFormat="0" applyAlignment="0" applyProtection="0"/>
    <xf numFmtId="0" fontId="33" fillId="0" borderId="0"/>
    <xf numFmtId="0" fontId="5" fillId="0" borderId="0"/>
    <xf numFmtId="0" fontId="33" fillId="0" borderId="0"/>
    <xf numFmtId="0" fontId="32" fillId="0" borderId="0"/>
    <xf numFmtId="167" fontId="33" fillId="0" borderId="0" applyFill="0" applyBorder="0" applyAlignment="0" applyProtection="0"/>
    <xf numFmtId="0" fontId="36" fillId="0" borderId="0"/>
    <xf numFmtId="0" fontId="35" fillId="0" borderId="0"/>
    <xf numFmtId="0" fontId="37" fillId="19" borderId="0" applyNumberFormat="0" applyBorder="0" applyAlignment="0" applyProtection="0"/>
    <xf numFmtId="0" fontId="38" fillId="16" borderId="16" applyNumberFormat="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3" fillId="0" borderId="0" applyFont="0" applyFill="0" applyBorder="0" applyAlignment="0" applyProtection="0"/>
    <xf numFmtId="0" fontId="3" fillId="17" borderId="17" applyNumberFormat="0" applyFont="0" applyAlignment="0" applyProtection="0"/>
    <xf numFmtId="9" fontId="39" fillId="0" borderId="0" applyFont="0" applyFill="0" applyBorder="0" applyAlignment="0" applyProtection="0"/>
    <xf numFmtId="0" fontId="32" fillId="0" borderId="0"/>
    <xf numFmtId="0" fontId="40" fillId="15" borderId="0" applyNumberFormat="0" applyBorder="0" applyAlignment="0" applyProtection="0"/>
    <xf numFmtId="166" fontId="32" fillId="0" borderId="0" applyFont="0" applyFill="0" applyBorder="0" applyAlignment="0" applyProtection="0"/>
    <xf numFmtId="166" fontId="32" fillId="0" borderId="0" applyFont="0" applyFill="0" applyBorder="0" applyAlignment="0" applyProtection="0"/>
    <xf numFmtId="0" fontId="5" fillId="0" borderId="0">
      <alignment vertical="top"/>
    </xf>
    <xf numFmtId="9" fontId="5" fillId="0" borderId="0" applyFont="0" applyFill="0" applyBorder="0" applyAlignment="0" applyProtection="0"/>
    <xf numFmtId="0" fontId="32" fillId="0" borderId="0"/>
    <xf numFmtId="0" fontId="5" fillId="0" borderId="0"/>
    <xf numFmtId="0" fontId="32" fillId="0" borderId="0"/>
    <xf numFmtId="0" fontId="33" fillId="0" borderId="0"/>
    <xf numFmtId="0" fontId="5" fillId="0" borderId="0"/>
    <xf numFmtId="0" fontId="2" fillId="0" borderId="0"/>
    <xf numFmtId="0" fontId="5" fillId="0" borderId="0"/>
    <xf numFmtId="0" fontId="42" fillId="0" borderId="0"/>
    <xf numFmtId="0" fontId="5" fillId="0" borderId="0"/>
    <xf numFmtId="0" fontId="2" fillId="0" borderId="0"/>
    <xf numFmtId="0" fontId="2" fillId="0" borderId="0"/>
    <xf numFmtId="0" fontId="5" fillId="0" borderId="0"/>
    <xf numFmtId="0" fontId="2" fillId="0" borderId="0"/>
    <xf numFmtId="0" fontId="32" fillId="33" borderId="0" applyNumberFormat="0" applyBorder="0" applyAlignment="0" applyProtection="0"/>
    <xf numFmtId="0" fontId="32" fillId="25" borderId="0" applyNumberFormat="0" applyBorder="0" applyAlignment="0" applyProtection="0"/>
    <xf numFmtId="0" fontId="32" fillId="0" borderId="0"/>
    <xf numFmtId="0" fontId="5" fillId="0" borderId="0"/>
    <xf numFmtId="0" fontId="32" fillId="29"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33" fillId="0" borderId="0"/>
    <xf numFmtId="0" fontId="5" fillId="0" borderId="0"/>
    <xf numFmtId="43" fontId="5" fillId="0" borderId="0" applyFont="0" applyFill="0" applyBorder="0" applyAlignment="0" applyProtection="0"/>
    <xf numFmtId="166" fontId="58" fillId="0" borderId="0" applyFont="0" applyFill="0" applyBorder="0" applyAlignment="0" applyProtection="0"/>
    <xf numFmtId="9" fontId="58" fillId="0" borderId="0" applyFont="0" applyFill="0" applyBorder="0" applyAlignment="0" applyProtection="0"/>
    <xf numFmtId="0" fontId="59" fillId="0" borderId="0"/>
    <xf numFmtId="0" fontId="44" fillId="21" borderId="0" applyNumberFormat="0" applyBorder="0" applyAlignment="0" applyProtection="0"/>
    <xf numFmtId="38" fontId="33" fillId="48" borderId="0" applyProtection="0"/>
    <xf numFmtId="0" fontId="33"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4" fontId="60" fillId="0" borderId="26"/>
    <xf numFmtId="0" fontId="61" fillId="0" borderId="0" applyFont="0" applyFill="0" applyBorder="0" applyAlignment="0" applyProtection="0"/>
    <xf numFmtId="169" fontId="33" fillId="0" borderId="0" applyFont="0" applyFill="0" applyBorder="0" applyAlignment="0" applyProtection="0"/>
    <xf numFmtId="0" fontId="61" fillId="0" borderId="0" applyFont="0" applyFill="0" applyBorder="0" applyAlignment="0" applyProtection="0"/>
    <xf numFmtId="0" fontId="57" fillId="4" borderId="0"/>
    <xf numFmtId="0" fontId="62" fillId="0" borderId="0" applyNumberFormat="0" applyFill="0" applyBorder="0" applyAlignment="0" applyProtection="0">
      <alignment vertical="top"/>
      <protection locked="0"/>
    </xf>
    <xf numFmtId="38" fontId="63" fillId="0" borderId="0"/>
    <xf numFmtId="38" fontId="64" fillId="0" borderId="0"/>
    <xf numFmtId="38" fontId="65" fillId="0" borderId="0"/>
    <xf numFmtId="38" fontId="66" fillId="0" borderId="0"/>
    <xf numFmtId="0" fontId="67" fillId="0" borderId="0"/>
    <xf numFmtId="0" fontId="67" fillId="0" borderId="0"/>
    <xf numFmtId="0" fontId="68" fillId="0" borderId="0"/>
    <xf numFmtId="17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9" fillId="0" borderId="0" applyFont="0" applyFill="0" applyBorder="0" applyAlignment="0" applyProtection="0"/>
    <xf numFmtId="0" fontId="61" fillId="0" borderId="0" applyFont="0" applyFill="0" applyBorder="0" applyAlignment="0" applyProtection="0"/>
    <xf numFmtId="0" fontId="33" fillId="0" borderId="0" applyFont="0" applyFill="0" applyBorder="0" applyAlignment="0" applyProtection="0"/>
    <xf numFmtId="0" fontId="70" fillId="0" borderId="0"/>
    <xf numFmtId="0" fontId="61" fillId="0" borderId="0"/>
    <xf numFmtId="0" fontId="69" fillId="0" borderId="0"/>
    <xf numFmtId="0" fontId="61" fillId="0" borderId="0"/>
    <xf numFmtId="0" fontId="61" fillId="0" borderId="0"/>
    <xf numFmtId="0" fontId="61" fillId="0" borderId="0"/>
    <xf numFmtId="0" fontId="33" fillId="0" borderId="0"/>
    <xf numFmtId="0" fontId="33" fillId="0" borderId="0"/>
    <xf numFmtId="0" fontId="71" fillId="0" borderId="0" applyNumberFormat="0" applyFill="0" applyBorder="0" applyAlignment="0" applyProtection="0">
      <alignment vertical="top"/>
      <protection locked="0"/>
    </xf>
    <xf numFmtId="0" fontId="72" fillId="49" borderId="27" applyBorder="0">
      <alignment horizontal="left"/>
    </xf>
    <xf numFmtId="171" fontId="33" fillId="0" borderId="0" applyFont="0" applyFill="0" applyBorder="0" applyAlignment="0" applyProtection="0"/>
    <xf numFmtId="172" fontId="33" fillId="0" borderId="0" applyFont="0" applyFill="0" applyBorder="0" applyAlignment="0" applyProtection="0"/>
    <xf numFmtId="166" fontId="32" fillId="0" borderId="0" applyFont="0" applyFill="0" applyBorder="0" applyAlignment="0" applyProtection="0"/>
    <xf numFmtId="9"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0" fontId="32" fillId="0" borderId="0"/>
    <xf numFmtId="9" fontId="58" fillId="0" borderId="0" applyFont="0" applyFill="0" applyBorder="0" applyAlignment="0" applyProtection="0"/>
    <xf numFmtId="166" fontId="5" fillId="0" borderId="0" applyFont="0" applyFill="0" applyBorder="0" applyAlignment="0" applyProtection="0"/>
    <xf numFmtId="0" fontId="73"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2" fillId="0" borderId="0"/>
    <xf numFmtId="166" fontId="2" fillId="0" borderId="0" applyFont="0" applyFill="0" applyBorder="0" applyAlignment="0" applyProtection="0"/>
    <xf numFmtId="0" fontId="10" fillId="0" borderId="0">
      <alignment vertical="top"/>
    </xf>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5" fillId="22" borderId="16" applyNumberFormat="0" applyAlignment="0" applyProtection="0"/>
    <xf numFmtId="0" fontId="46" fillId="23" borderId="24" applyNumberFormat="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5" fillId="0" borderId="0"/>
    <xf numFmtId="0" fontId="5" fillId="0" borderId="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5" fillId="0" borderId="0"/>
    <xf numFmtId="0" fontId="32" fillId="0" borderId="0"/>
    <xf numFmtId="43" fontId="10" fillId="0" borderId="0" applyFont="0" applyFill="0" applyBorder="0" applyAlignment="0" applyProtection="0"/>
    <xf numFmtId="173" fontId="73"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75" fillId="0" borderId="0"/>
    <xf numFmtId="0" fontId="5" fillId="0" borderId="0"/>
    <xf numFmtId="0" fontId="10" fillId="0" borderId="0">
      <alignment vertical="top"/>
    </xf>
    <xf numFmtId="0" fontId="75" fillId="0" borderId="0"/>
    <xf numFmtId="9" fontId="73" fillId="0" borderId="0" applyFont="0" applyFill="0" applyBorder="0" applyAlignment="0" applyProtection="0"/>
    <xf numFmtId="168" fontId="24" fillId="0" borderId="0"/>
    <xf numFmtId="38" fontId="59" fillId="0" borderId="0" applyFont="0" applyFill="0" applyBorder="0" applyAlignment="0" applyProtection="0"/>
    <xf numFmtId="40" fontId="59" fillId="0" borderId="0" applyFont="0" applyFill="0" applyBorder="0" applyAlignment="0" applyProtection="0"/>
    <xf numFmtId="174" fontId="59" fillId="0" borderId="0" applyFont="0" applyFill="0" applyBorder="0" applyAlignment="0" applyProtection="0"/>
    <xf numFmtId="0" fontId="5" fillId="0" borderId="0"/>
    <xf numFmtId="0" fontId="5" fillId="0" borderId="0"/>
    <xf numFmtId="0" fontId="5" fillId="0" borderId="0"/>
    <xf numFmtId="0" fontId="10" fillId="0" borderId="0"/>
    <xf numFmtId="43" fontId="10" fillId="0" borderId="0" applyFont="0" applyFill="0" applyBorder="0" applyAlignment="0" applyProtection="0"/>
    <xf numFmtId="0" fontId="5" fillId="0" borderId="0"/>
    <xf numFmtId="0" fontId="10" fillId="0" borderId="0">
      <alignment vertical="top"/>
    </xf>
    <xf numFmtId="0" fontId="75" fillId="0" borderId="0"/>
    <xf numFmtId="0" fontId="76" fillId="0" borderId="0"/>
    <xf numFmtId="43" fontId="5" fillId="0" borderId="0" applyFont="0" applyFill="0" applyBorder="0" applyAlignment="0" applyProtection="0"/>
    <xf numFmtId="43" fontId="10" fillId="0" borderId="0" applyFont="0" applyFill="0" applyBorder="0" applyAlignment="0" applyProtection="0"/>
    <xf numFmtId="0" fontId="5" fillId="0" borderId="0"/>
    <xf numFmtId="9" fontId="32" fillId="0" borderId="0" applyFont="0" applyFill="0" applyBorder="0" applyAlignment="0" applyProtection="0"/>
    <xf numFmtId="0" fontId="75" fillId="0" borderId="0"/>
    <xf numFmtId="0" fontId="10" fillId="0" borderId="0"/>
    <xf numFmtId="0" fontId="5" fillId="0" borderId="0"/>
    <xf numFmtId="43" fontId="10" fillId="0" borderId="0" applyFont="0" applyFill="0" applyBorder="0" applyAlignment="0" applyProtection="0"/>
    <xf numFmtId="173" fontId="73" fillId="0" borderId="0" applyFont="0" applyFill="0" applyBorder="0" applyAlignment="0" applyProtection="0"/>
    <xf numFmtId="43" fontId="5"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0" fontId="32" fillId="0" borderId="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41" fillId="0" borderId="25" applyNumberFormat="0" applyFill="0" applyAlignment="0" applyProtection="0"/>
    <xf numFmtId="0" fontId="56" fillId="0" borderId="0" applyNumberFormat="0" applyFill="0" applyBorder="0" applyAlignment="0" applyProtection="0"/>
    <xf numFmtId="0" fontId="33" fillId="0" borderId="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8" fontId="59" fillId="0" borderId="0" applyFont="0" applyFill="0" applyBorder="0" applyAlignment="0" applyProtection="0"/>
    <xf numFmtId="174" fontId="59" fillId="0" borderId="0" applyFont="0" applyFill="0" applyBorder="0" applyAlignment="0" applyProtection="0"/>
    <xf numFmtId="0" fontId="5" fillId="0" borderId="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9" fontId="32" fillId="0" borderId="0" applyFont="0" applyFill="0" applyBorder="0" applyAlignment="0" applyProtection="0"/>
    <xf numFmtId="0" fontId="75" fillId="0" borderId="0"/>
    <xf numFmtId="0" fontId="5" fillId="0" borderId="0"/>
    <xf numFmtId="166" fontId="10" fillId="0" borderId="0" applyFont="0" applyFill="0" applyBorder="0" applyAlignment="0" applyProtection="0"/>
    <xf numFmtId="0" fontId="10" fillId="0" borderId="0"/>
    <xf numFmtId="43" fontId="10" fillId="0" borderId="0" applyFont="0" applyFill="0" applyBorder="0" applyAlignment="0" applyProtection="0"/>
    <xf numFmtId="0" fontId="59" fillId="0" borderId="0"/>
    <xf numFmtId="43" fontId="10" fillId="0" borderId="0" applyFont="0" applyFill="0" applyBorder="0" applyAlignment="0" applyProtection="0"/>
    <xf numFmtId="43" fontId="10" fillId="0" borderId="0" applyFont="0" applyFill="0" applyBorder="0" applyAlignment="0" applyProtection="0"/>
    <xf numFmtId="0" fontId="5" fillId="0" borderId="0"/>
    <xf numFmtId="0" fontId="75" fillId="0" borderId="0"/>
    <xf numFmtId="0" fontId="32" fillId="0" borderId="0"/>
    <xf numFmtId="0" fontId="32" fillId="0" borderId="0"/>
    <xf numFmtId="0" fontId="2" fillId="0" borderId="0"/>
    <xf numFmtId="43"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13" fillId="0" borderId="0" applyNumberFormat="0" applyFill="0" applyBorder="0" applyAlignment="0" applyProtection="0">
      <alignment vertical="top"/>
      <protection locked="0"/>
    </xf>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0" fontId="2" fillId="0" borderId="0"/>
    <xf numFmtId="166" fontId="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5" fillId="0" borderId="0"/>
    <xf numFmtId="0" fontId="75" fillId="0" borderId="0"/>
    <xf numFmtId="0" fontId="2" fillId="0" borderId="0"/>
    <xf numFmtId="166"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166"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166"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17" borderId="17" applyNumberFormat="0" applyFont="0" applyAlignment="0" applyProtection="0"/>
    <xf numFmtId="166" fontId="1" fillId="0" borderId="0" applyFont="0" applyFill="0" applyBorder="0" applyAlignment="0" applyProtection="0"/>
  </cellStyleXfs>
  <cellXfs count="279">
    <xf numFmtId="0" fontId="0" fillId="0" borderId="0" xfId="0"/>
    <xf numFmtId="0" fontId="20" fillId="9" borderId="6" xfId="4" applyFont="1" applyFill="1" applyBorder="1"/>
    <xf numFmtId="0" fontId="4" fillId="9" borderId="7" xfId="4" applyFill="1" applyBorder="1"/>
    <xf numFmtId="0" fontId="4" fillId="0" borderId="0" xfId="4"/>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8" fillId="9" borderId="0" xfId="4" applyFont="1" applyFill="1" applyBorder="1" applyAlignment="1">
      <alignment horizontal="center" vertical="center"/>
    </xf>
    <xf numFmtId="0" fontId="8" fillId="9" borderId="11" xfId="4" applyFont="1" applyFill="1" applyBorder="1" applyAlignment="1">
      <alignment vertical="center"/>
    </xf>
    <xf numFmtId="0" fontId="25" fillId="0" borderId="0" xfId="4" applyFont="1" applyFill="1"/>
    <xf numFmtId="0" fontId="7" fillId="9" borderId="8" xfId="4" applyFont="1" applyFill="1" applyBorder="1" applyAlignment="1">
      <alignment vertical="center" wrapText="1"/>
    </xf>
    <xf numFmtId="0" fontId="7" fillId="9" borderId="0" xfId="4" applyFont="1" applyFill="1" applyBorder="1" applyAlignment="1">
      <alignment horizontal="right" vertical="center" wrapText="1"/>
    </xf>
    <xf numFmtId="0" fontId="7" fillId="9" borderId="0" xfId="4" applyFont="1" applyFill="1" applyBorder="1" applyAlignment="1">
      <alignment vertical="center" wrapText="1"/>
    </xf>
    <xf numFmtId="14" fontId="7" fillId="11" borderId="0" xfId="4" applyNumberFormat="1" applyFont="1" applyFill="1" applyBorder="1" applyAlignment="1" applyProtection="1">
      <alignment horizontal="center" vertical="center"/>
      <protection locked="0"/>
    </xf>
    <xf numFmtId="1" fontId="7" fillId="11" borderId="0" xfId="4" applyNumberFormat="1" applyFont="1" applyFill="1" applyBorder="1" applyAlignment="1" applyProtection="1">
      <alignment horizontal="center" vertical="center"/>
      <protection locked="0"/>
    </xf>
    <xf numFmtId="0" fontId="8" fillId="9" borderId="9" xfId="4" applyFont="1" applyFill="1" applyBorder="1" applyAlignment="1">
      <alignment vertical="center"/>
    </xf>
    <xf numFmtId="14" fontId="7" fillId="12" borderId="0" xfId="4" applyNumberFormat="1" applyFont="1" applyFill="1" applyBorder="1" applyAlignment="1" applyProtection="1">
      <alignment horizontal="center" vertical="center"/>
      <protection locked="0"/>
    </xf>
    <xf numFmtId="0" fontId="4" fillId="13" borderId="0" xfId="4" applyFill="1"/>
    <xf numFmtId="1" fontId="7" fillId="10" borderId="10" xfId="4" applyNumberFormat="1" applyFont="1" applyFill="1" applyBorder="1" applyAlignment="1" applyProtection="1">
      <alignment horizontal="center" vertical="center"/>
      <protection locked="0"/>
    </xf>
    <xf numFmtId="1" fontId="7" fillId="12" borderId="0" xfId="4" applyNumberFormat="1" applyFont="1" applyFill="1" applyBorder="1" applyAlignment="1" applyProtection="1">
      <alignment horizontal="center" vertical="center"/>
      <protection locked="0"/>
    </xf>
    <xf numFmtId="0" fontId="4"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applyBorder="1"/>
    <xf numFmtId="0" fontId="23" fillId="9" borderId="0" xfId="4" applyFont="1" applyFill="1" applyBorder="1" applyAlignment="1">
      <alignment wrapText="1"/>
    </xf>
    <xf numFmtId="0" fontId="23" fillId="9" borderId="9" xfId="4" applyFont="1" applyFill="1" applyBorder="1"/>
    <xf numFmtId="0" fontId="8" fillId="9" borderId="0" xfId="4" applyFont="1" applyFill="1" applyBorder="1" applyAlignment="1">
      <alignment horizontal="right" vertical="center" wrapText="1"/>
    </xf>
    <xf numFmtId="0" fontId="24" fillId="9" borderId="9" xfId="4" applyFont="1" applyFill="1" applyBorder="1" applyAlignment="1">
      <alignment vertical="center"/>
    </xf>
    <xf numFmtId="0" fontId="8" fillId="9" borderId="8" xfId="4" applyFont="1" applyFill="1" applyBorder="1" applyAlignment="1">
      <alignment horizontal="right" vertical="center" wrapText="1"/>
    </xf>
    <xf numFmtId="0" fontId="24" fillId="9" borderId="0" xfId="4" applyFont="1" applyFill="1" applyBorder="1" applyAlignment="1">
      <alignment vertical="center"/>
    </xf>
    <xf numFmtId="0" fontId="23" fillId="9" borderId="0" xfId="4" applyFont="1" applyFill="1" applyBorder="1" applyAlignment="1">
      <alignment vertical="top"/>
    </xf>
    <xf numFmtId="0" fontId="7" fillId="10" borderId="10" xfId="4" applyFont="1" applyFill="1" applyBorder="1" applyAlignment="1" applyProtection="1">
      <alignment horizontal="center" vertical="center"/>
      <protection locked="0"/>
    </xf>
    <xf numFmtId="0" fontId="7"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7"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2" xfId="4" applyFont="1" applyFill="1" applyBorder="1" applyAlignment="1" applyProtection="1">
      <alignment horizontal="center" vertical="center"/>
      <protection locked="0"/>
    </xf>
    <xf numFmtId="0" fontId="23" fillId="9" borderId="0" xfId="4" applyFont="1" applyFill="1" applyBorder="1" applyAlignment="1">
      <alignment vertical="top" wrapText="1"/>
    </xf>
    <xf numFmtId="0" fontId="23" fillId="9" borderId="8" xfId="4" applyFont="1" applyFill="1" applyBorder="1" applyAlignment="1">
      <alignment vertical="top"/>
    </xf>
    <xf numFmtId="0" fontId="26" fillId="9" borderId="9" xfId="4" applyFont="1" applyFill="1" applyBorder="1"/>
    <xf numFmtId="0" fontId="4" fillId="9" borderId="13" xfId="4" applyFill="1" applyBorder="1"/>
    <xf numFmtId="0" fontId="4" fillId="9" borderId="14" xfId="4" applyFill="1" applyBorder="1"/>
    <xf numFmtId="0" fontId="4" fillId="9" borderId="12" xfId="4" applyFill="1" applyBorder="1"/>
    <xf numFmtId="49" fontId="7" fillId="10" borderId="10" xfId="4" applyNumberFormat="1" applyFont="1" applyFill="1" applyBorder="1" applyAlignment="1" applyProtection="1">
      <alignment horizontal="center" vertical="center"/>
      <protection locked="0"/>
    </xf>
    <xf numFmtId="3" fontId="5" fillId="0" borderId="0" xfId="5" applyNumberFormat="1" applyProtection="1"/>
    <xf numFmtId="0" fontId="5" fillId="0" borderId="0" xfId="5" applyProtection="1"/>
    <xf numFmtId="0" fontId="7" fillId="3" borderId="3" xfId="5" applyFont="1" applyFill="1" applyBorder="1" applyAlignment="1" applyProtection="1">
      <alignment horizontal="center" vertical="center" wrapText="1"/>
    </xf>
    <xf numFmtId="3" fontId="6" fillId="0" borderId="1" xfId="5" applyNumberFormat="1" applyFont="1" applyFill="1" applyBorder="1" applyAlignment="1" applyProtection="1">
      <alignment horizontal="right" vertical="center" shrinkToFit="1"/>
      <protection locked="0"/>
    </xf>
    <xf numFmtId="3" fontId="5" fillId="0" borderId="0" xfId="6" applyNumberFormat="1" applyProtection="1"/>
    <xf numFmtId="0" fontId="5" fillId="0" borderId="0" xfId="6" applyProtection="1"/>
    <xf numFmtId="0" fontId="17" fillId="3" borderId="1" xfId="6" applyFont="1" applyFill="1" applyBorder="1" applyAlignment="1" applyProtection="1">
      <alignment horizontal="center" vertical="center"/>
    </xf>
    <xf numFmtId="3" fontId="17" fillId="3" borderId="1" xfId="6" applyNumberFormat="1" applyFont="1" applyFill="1" applyBorder="1" applyAlignment="1" applyProtection="1">
      <alignment horizontal="center" vertical="center" wrapText="1"/>
    </xf>
    <xf numFmtId="164" fontId="17" fillId="0" borderId="1" xfId="6" applyNumberFormat="1" applyFont="1" applyFill="1" applyBorder="1" applyAlignment="1" applyProtection="1">
      <alignment horizontal="center" vertical="center"/>
    </xf>
    <xf numFmtId="3" fontId="8" fillId="0" borderId="1" xfId="6" applyNumberFormat="1" applyFont="1" applyFill="1" applyBorder="1" applyAlignment="1" applyProtection="1">
      <alignment vertical="center" shrinkToFit="1"/>
      <protection locked="0"/>
    </xf>
    <xf numFmtId="164" fontId="17" fillId="14" borderId="1" xfId="6" applyNumberFormat="1" applyFont="1" applyFill="1" applyBorder="1" applyAlignment="1" applyProtection="1">
      <alignment horizontal="center" vertical="center"/>
    </xf>
    <xf numFmtId="0" fontId="5" fillId="0" borderId="0" xfId="6" applyFont="1" applyProtection="1"/>
    <xf numFmtId="3" fontId="8" fillId="0" borderId="1" xfId="6" applyNumberFormat="1" applyFont="1" applyFill="1" applyBorder="1" applyAlignment="1" applyProtection="1">
      <alignment vertical="center" shrinkToFit="1"/>
    </xf>
    <xf numFmtId="0" fontId="7" fillId="3" borderId="1" xfId="6" applyFont="1" applyFill="1" applyBorder="1" applyAlignment="1" applyProtection="1">
      <alignment horizontal="center" vertical="center" wrapText="1"/>
    </xf>
    <xf numFmtId="3" fontId="6" fillId="0" borderId="1" xfId="6" applyNumberFormat="1" applyFont="1" applyFill="1" applyBorder="1" applyAlignment="1" applyProtection="1">
      <alignment horizontal="right" vertical="center" shrinkToFit="1"/>
      <protection locked="0"/>
    </xf>
    <xf numFmtId="3" fontId="5" fillId="0" borderId="0" xfId="1" applyNumberFormat="1" applyFont="1" applyAlignment="1" applyProtection="1">
      <alignment wrapText="1"/>
    </xf>
    <xf numFmtId="3" fontId="5" fillId="0" borderId="0" xfId="6" applyNumberFormat="1" applyFont="1" applyProtection="1"/>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xf>
    <xf numFmtId="3" fontId="12" fillId="3" borderId="1" xfId="6" applyNumberFormat="1" applyFont="1" applyFill="1" applyBorder="1" applyAlignment="1" applyProtection="1">
      <alignment horizontal="center" vertical="center"/>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7" fillId="0" borderId="0" xfId="6" applyFont="1" applyFill="1" applyBorder="1" applyAlignment="1" applyProtection="1">
      <alignment horizontal="left" vertical="center" wrapText="1"/>
    </xf>
    <xf numFmtId="0" fontId="17" fillId="0" borderId="0" xfId="6" applyFont="1" applyBorder="1" applyAlignment="1" applyProtection="1">
      <alignment horizontal="left" vertical="center" wrapText="1"/>
    </xf>
    <xf numFmtId="165" fontId="7"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0" borderId="0" xfId="0" applyFont="1"/>
    <xf numFmtId="0" fontId="5" fillId="0" borderId="0" xfId="0" applyFont="1" applyFill="1"/>
    <xf numFmtId="0" fontId="0" fillId="0" borderId="0" xfId="0" applyFill="1"/>
    <xf numFmtId="3" fontId="17" fillId="7" borderId="1" xfId="6" applyNumberFormat="1" applyFont="1" applyFill="1" applyBorder="1" applyAlignment="1" applyProtection="1">
      <alignment horizontal="right" vertical="center" shrinkToFit="1"/>
    </xf>
    <xf numFmtId="3" fontId="6" fillId="7" borderId="1" xfId="6" applyNumberFormat="1" applyFont="1" applyFill="1" applyBorder="1" applyAlignment="1" applyProtection="1">
      <alignment horizontal="right" vertical="center" shrinkToFit="1"/>
      <protection locked="0"/>
    </xf>
    <xf numFmtId="3" fontId="7" fillId="3" borderId="4" xfId="5" applyNumberFormat="1" applyFont="1" applyFill="1" applyBorder="1" applyAlignment="1" applyProtection="1">
      <alignment horizontal="center" vertical="center" wrapText="1"/>
    </xf>
    <xf numFmtId="3" fontId="7" fillId="3" borderId="3" xfId="5" applyNumberFormat="1" applyFont="1" applyFill="1" applyBorder="1" applyAlignment="1" applyProtection="1">
      <alignment horizontal="center" vertical="center" wrapText="1"/>
    </xf>
    <xf numFmtId="0" fontId="7" fillId="3" borderId="2" xfId="5" applyFont="1" applyFill="1" applyBorder="1" applyAlignment="1" applyProtection="1">
      <alignment horizontal="center" vertical="center"/>
    </xf>
    <xf numFmtId="3" fontId="7" fillId="3" borderId="2" xfId="5" applyNumberFormat="1" applyFont="1" applyFill="1" applyBorder="1" applyAlignment="1" applyProtection="1">
      <alignment horizontal="center" vertical="center" wrapText="1"/>
    </xf>
    <xf numFmtId="164" fontId="7" fillId="14" borderId="1" xfId="5" applyNumberFormat="1" applyFont="1" applyFill="1" applyBorder="1" applyAlignment="1" applyProtection="1">
      <alignment horizontal="center" vertical="center"/>
    </xf>
    <xf numFmtId="3" fontId="82" fillId="14" borderId="1" xfId="5" applyNumberFormat="1" applyFont="1" applyFill="1" applyBorder="1" applyAlignment="1" applyProtection="1">
      <alignment horizontal="right" vertical="center" shrinkToFit="1"/>
    </xf>
    <xf numFmtId="164" fontId="7" fillId="0" borderId="1" xfId="5" applyNumberFormat="1" applyFont="1" applyFill="1" applyBorder="1" applyAlignment="1" applyProtection="1">
      <alignment horizontal="center" vertical="center"/>
    </xf>
    <xf numFmtId="3" fontId="8" fillId="0" borderId="1" xfId="5" applyNumberFormat="1" applyFont="1" applyFill="1" applyBorder="1" applyAlignment="1" applyProtection="1">
      <alignment horizontal="right" vertical="center" shrinkToFit="1"/>
      <protection locked="0"/>
    </xf>
    <xf numFmtId="3" fontId="83" fillId="14" borderId="1" xfId="5" applyNumberFormat="1" applyFont="1" applyFill="1" applyBorder="1" applyAlignment="1" applyProtection="1">
      <alignment horizontal="right" vertical="center" shrinkToFit="1"/>
    </xf>
    <xf numFmtId="3" fontId="8" fillId="0" borderId="29" xfId="634" applyNumberFormat="1" applyFont="1" applyFill="1" applyBorder="1" applyAlignment="1" applyProtection="1">
      <alignment horizontal="right" vertical="center" shrinkToFit="1"/>
      <protection locked="0"/>
    </xf>
    <xf numFmtId="3" fontId="7" fillId="14" borderId="1" xfId="5" applyNumberFormat="1" applyFont="1" applyFill="1" applyBorder="1" applyAlignment="1" applyProtection="1">
      <alignment horizontal="right" vertical="center" shrinkToFit="1"/>
    </xf>
    <xf numFmtId="3" fontId="7" fillId="3" borderId="1" xfId="3" applyNumberFormat="1" applyFont="1" applyFill="1" applyBorder="1" applyAlignment="1" applyProtection="1">
      <alignment horizontal="center" vertical="center" wrapText="1"/>
    </xf>
    <xf numFmtId="0" fontId="7" fillId="3" borderId="1" xfId="3" applyFont="1" applyFill="1" applyBorder="1" applyAlignment="1" applyProtection="1">
      <alignment horizontal="center" vertical="center"/>
    </xf>
    <xf numFmtId="164" fontId="7" fillId="0" borderId="1" xfId="6" applyNumberFormat="1" applyFont="1" applyFill="1" applyBorder="1" applyAlignment="1" applyProtection="1">
      <alignment horizontal="center" vertical="center"/>
    </xf>
    <xf numFmtId="164" fontId="7" fillId="14" borderId="1" xfId="6" applyNumberFormat="1" applyFont="1" applyFill="1" applyBorder="1" applyAlignment="1" applyProtection="1">
      <alignment horizontal="center" vertical="center"/>
    </xf>
    <xf numFmtId="3" fontId="82" fillId="14" borderId="1" xfId="6" applyNumberFormat="1" applyFont="1" applyFill="1" applyBorder="1" applyAlignment="1" applyProtection="1">
      <alignment vertical="center" shrinkToFit="1"/>
    </xf>
    <xf numFmtId="3" fontId="83" fillId="14" borderId="1" xfId="6" applyNumberFormat="1" applyFont="1" applyFill="1" applyBorder="1" applyAlignment="1" applyProtection="1">
      <alignment vertical="center" shrinkToFit="1"/>
    </xf>
    <xf numFmtId="3" fontId="8" fillId="6" borderId="1" xfId="6" applyNumberFormat="1" applyFont="1" applyFill="1" applyBorder="1" applyAlignment="1" applyProtection="1">
      <alignment horizontal="right" vertical="center" shrinkToFit="1"/>
      <protection locked="0"/>
    </xf>
    <xf numFmtId="0" fontId="5" fillId="9" borderId="0" xfId="6" applyFill="1" applyProtection="1"/>
    <xf numFmtId="3" fontId="5" fillId="9" borderId="0" xfId="6" applyNumberFormat="1" applyFill="1" applyProtection="1"/>
    <xf numFmtId="0" fontId="11" fillId="9" borderId="0" xfId="1" applyFont="1" applyFill="1" applyBorder="1" applyAlignment="1" applyProtection="1">
      <alignment horizontal="center" vertical="center" wrapText="1"/>
    </xf>
    <xf numFmtId="0" fontId="5" fillId="9" borderId="0" xfId="6" applyFont="1" applyFill="1" applyBorder="1" applyAlignment="1" applyProtection="1">
      <alignment horizontal="center" vertical="center" wrapText="1"/>
    </xf>
    <xf numFmtId="3" fontId="9" fillId="9" borderId="0" xfId="1" applyNumberFormat="1" applyFont="1" applyFill="1" applyBorder="1" applyAlignment="1" applyProtection="1">
      <alignment horizontal="center" vertical="center"/>
    </xf>
    <xf numFmtId="14" fontId="9" fillId="51" borderId="0" xfId="1" applyNumberFormat="1" applyFont="1" applyFill="1" applyBorder="1" applyAlignment="1" applyProtection="1">
      <alignment horizontal="center" vertical="center"/>
    </xf>
    <xf numFmtId="3" fontId="5" fillId="9" borderId="0" xfId="6" applyNumberFormat="1" applyFont="1" applyFill="1" applyBorder="1" applyAlignment="1" applyProtection="1">
      <alignment horizontal="center" vertical="center" wrapText="1"/>
    </xf>
    <xf numFmtId="3" fontId="5" fillId="9" borderId="0" xfId="1" applyNumberFormat="1" applyFont="1" applyFill="1" applyBorder="1" applyAlignment="1" applyProtection="1">
      <alignment wrapText="1"/>
    </xf>
    <xf numFmtId="3" fontId="5" fillId="9" borderId="0" xfId="6" applyNumberFormat="1" applyFont="1" applyFill="1" applyProtection="1"/>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7" fillId="9" borderId="8" xfId="4" applyFont="1" applyFill="1" applyBorder="1" applyAlignment="1">
      <alignment vertical="center" wrapText="1"/>
    </xf>
    <xf numFmtId="0" fontId="7" fillId="9" borderId="0" xfId="4" applyFont="1" applyFill="1" applyBorder="1" applyAlignment="1">
      <alignment vertical="center" wrapText="1"/>
    </xf>
    <xf numFmtId="14" fontId="7" fillId="10" borderId="13" xfId="4" applyNumberFormat="1" applyFont="1" applyFill="1" applyBorder="1" applyAlignment="1" applyProtection="1">
      <alignment horizontal="center" vertical="center"/>
      <protection locked="0"/>
    </xf>
    <xf numFmtId="14" fontId="7" fillId="10" borderId="12" xfId="4" applyNumberFormat="1" applyFont="1" applyFill="1" applyBorder="1" applyAlignment="1" applyProtection="1">
      <alignment horizontal="center" vertical="center"/>
      <protection locked="0"/>
    </xf>
    <xf numFmtId="0" fontId="7" fillId="0" borderId="8"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8" fillId="9" borderId="8" xfId="4" applyFont="1" applyFill="1" applyBorder="1" applyAlignment="1">
      <alignment horizontal="right" vertical="center" wrapText="1"/>
    </xf>
    <xf numFmtId="0" fontId="8" fillId="9" borderId="9" xfId="4" applyFont="1" applyFill="1" applyBorder="1" applyAlignment="1">
      <alignment horizontal="right" vertical="center" wrapText="1"/>
    </xf>
    <xf numFmtId="49" fontId="7" fillId="10" borderId="13" xfId="7" applyNumberFormat="1" applyFont="1" applyFill="1" applyBorder="1" applyAlignment="1" applyProtection="1">
      <alignment horizontal="center" vertical="center"/>
      <protection locked="0"/>
    </xf>
    <xf numFmtId="49" fontId="7" fillId="10" borderId="12" xfId="7" applyNumberFormat="1" applyFont="1" applyFill="1" applyBorder="1" applyAlignment="1" applyProtection="1">
      <alignment horizontal="center" vertical="center"/>
      <protection locked="0"/>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8" fillId="9" borderId="8" xfId="4" applyFont="1" applyFill="1" applyBorder="1" applyAlignment="1">
      <alignment horizontal="right" vertical="center"/>
    </xf>
    <xf numFmtId="0" fontId="8" fillId="9" borderId="9" xfId="4" applyFont="1" applyFill="1" applyBorder="1" applyAlignment="1">
      <alignment horizontal="right" vertical="center"/>
    </xf>
    <xf numFmtId="0" fontId="8" fillId="9" borderId="0" xfId="4" applyFont="1" applyFill="1" applyBorder="1" applyAlignment="1">
      <alignment horizontal="right" vertical="center" wrapText="1"/>
    </xf>
    <xf numFmtId="0" fontId="7" fillId="10" borderId="13" xfId="7" applyFont="1" applyFill="1" applyBorder="1" applyAlignment="1" applyProtection="1">
      <alignment horizontal="center" vertical="center"/>
      <protection locked="0"/>
    </xf>
    <xf numFmtId="0" fontId="7" fillId="10" borderId="12" xfId="7"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8" fillId="9" borderId="0" xfId="4" applyFont="1" applyFill="1" applyBorder="1" applyAlignment="1">
      <alignment horizontal="right" vertical="center"/>
    </xf>
    <xf numFmtId="0" fontId="7" fillId="10" borderId="13" xfId="7" applyFont="1" applyFill="1" applyBorder="1" applyAlignment="1" applyProtection="1">
      <alignment vertical="center"/>
      <protection locked="0"/>
    </xf>
    <xf numFmtId="0" fontId="7" fillId="10" borderId="14" xfId="7" applyFont="1" applyFill="1" applyBorder="1" applyAlignment="1" applyProtection="1">
      <alignment vertical="center"/>
      <protection locked="0"/>
    </xf>
    <xf numFmtId="0" fontId="7" fillId="10" borderId="12" xfId="7" applyFont="1" applyFill="1" applyBorder="1" applyAlignment="1" applyProtection="1">
      <alignment vertical="center"/>
      <protection locked="0"/>
    </xf>
    <xf numFmtId="0" fontId="24" fillId="9" borderId="8" xfId="4" applyFont="1" applyFill="1" applyBorder="1" applyAlignment="1">
      <alignment vertical="center"/>
    </xf>
    <xf numFmtId="0" fontId="24" fillId="9" borderId="0" xfId="4" applyFont="1" applyFill="1" applyBorder="1" applyAlignment="1">
      <alignment vertical="center"/>
    </xf>
    <xf numFmtId="0" fontId="8" fillId="9" borderId="8" xfId="4" applyFont="1" applyFill="1" applyBorder="1" applyAlignment="1">
      <alignment horizontal="left" vertical="center" wrapText="1"/>
    </xf>
    <xf numFmtId="0" fontId="8" fillId="9" borderId="0" xfId="4" applyFont="1" applyFill="1" applyBorder="1" applyAlignment="1">
      <alignment horizontal="left" vertical="center"/>
    </xf>
    <xf numFmtId="0" fontId="8" fillId="9" borderId="0" xfId="4" applyFont="1" applyFill="1" applyBorder="1" applyAlignment="1">
      <alignment vertical="center"/>
    </xf>
    <xf numFmtId="0" fontId="23" fillId="10" borderId="13" xfId="7" applyFont="1" applyFill="1" applyBorder="1" applyProtection="1">
      <protection locked="0"/>
    </xf>
    <xf numFmtId="0" fontId="23" fillId="10" borderId="14" xfId="7" applyFont="1" applyFill="1" applyBorder="1" applyProtection="1">
      <protection locked="0"/>
    </xf>
    <xf numFmtId="0" fontId="23" fillId="10" borderId="12" xfId="7" applyFont="1" applyFill="1" applyBorder="1" applyProtection="1">
      <protection locked="0"/>
    </xf>
    <xf numFmtId="0" fontId="8" fillId="9" borderId="8" xfId="4" applyFont="1" applyFill="1" applyBorder="1" applyAlignment="1">
      <alignment horizontal="center" vertical="center"/>
    </xf>
    <xf numFmtId="0" fontId="8" fillId="9" borderId="0" xfId="4" applyFont="1" applyFill="1" applyBorder="1" applyAlignment="1">
      <alignment horizontal="center" vertical="center"/>
    </xf>
    <xf numFmtId="0" fontId="7" fillId="10" borderId="13" xfId="4" applyFont="1" applyFill="1" applyBorder="1" applyAlignment="1" applyProtection="1">
      <alignment horizontal="right" vertical="center"/>
      <protection locked="0"/>
    </xf>
    <xf numFmtId="0" fontId="7" fillId="10" borderId="14" xfId="4" applyFont="1" applyFill="1" applyBorder="1" applyAlignment="1" applyProtection="1">
      <alignment horizontal="right" vertical="center"/>
      <protection locked="0"/>
    </xf>
    <xf numFmtId="0" fontId="7" fillId="10" borderId="12" xfId="4" applyFont="1" applyFill="1" applyBorder="1" applyAlignment="1" applyProtection="1">
      <alignment horizontal="right" vertical="center"/>
      <protection locked="0"/>
    </xf>
    <xf numFmtId="0" fontId="23" fillId="9" borderId="0" xfId="4" applyFont="1" applyFill="1" applyBorder="1" applyAlignment="1">
      <alignment vertical="top" wrapText="1"/>
    </xf>
    <xf numFmtId="0" fontId="23" fillId="9" borderId="0" xfId="4" applyFont="1" applyFill="1" applyBorder="1" applyAlignment="1">
      <alignment vertical="top"/>
    </xf>
    <xf numFmtId="0" fontId="23" fillId="9" borderId="0" xfId="4" applyFont="1" applyFill="1" applyBorder="1" applyProtection="1">
      <protection locked="0"/>
    </xf>
    <xf numFmtId="49" fontId="7" fillId="10" borderId="13" xfId="7" quotePrefix="1" applyNumberFormat="1" applyFont="1" applyFill="1" applyBorder="1" applyAlignment="1" applyProtection="1">
      <alignment vertical="center"/>
      <protection locked="0"/>
    </xf>
    <xf numFmtId="49" fontId="7" fillId="10" borderId="14" xfId="7" applyNumberFormat="1" applyFont="1" applyFill="1" applyBorder="1" applyAlignment="1" applyProtection="1">
      <alignment vertical="center"/>
      <protection locked="0"/>
    </xf>
    <xf numFmtId="49" fontId="7" fillId="10" borderId="12" xfId="7" applyNumberFormat="1" applyFont="1" applyFill="1" applyBorder="1" applyAlignment="1" applyProtection="1">
      <alignment vertical="center"/>
      <protection locked="0"/>
    </xf>
    <xf numFmtId="0" fontId="8" fillId="9" borderId="9" xfId="4" applyFont="1" applyFill="1" applyBorder="1" applyAlignment="1">
      <alignment horizontal="center" vertical="center"/>
    </xf>
    <xf numFmtId="0" fontId="7" fillId="10" borderId="13" xfId="4" applyFont="1" applyFill="1" applyBorder="1" applyAlignment="1" applyProtection="1">
      <alignment horizontal="center" vertical="center"/>
      <protection locked="0"/>
    </xf>
    <xf numFmtId="0" fontId="7" fillId="10" borderId="12" xfId="4" applyFont="1" applyFill="1" applyBorder="1" applyAlignment="1" applyProtection="1">
      <alignment horizontal="center" vertical="center"/>
      <protection locked="0"/>
    </xf>
    <xf numFmtId="0" fontId="8" fillId="9" borderId="8" xfId="4" applyFont="1" applyFill="1" applyBorder="1" applyAlignment="1">
      <alignment horizontal="left" vertical="center"/>
    </xf>
    <xf numFmtId="0" fontId="7" fillId="10" borderId="13" xfId="4" applyFont="1" applyFill="1" applyBorder="1" applyAlignment="1" applyProtection="1">
      <alignment vertical="center"/>
      <protection locked="0"/>
    </xf>
    <xf numFmtId="0" fontId="7" fillId="10" borderId="14" xfId="4" applyFont="1" applyFill="1" applyBorder="1" applyAlignment="1" applyProtection="1">
      <alignment vertical="center"/>
      <protection locked="0"/>
    </xf>
    <xf numFmtId="0" fontId="7" fillId="10" borderId="12" xfId="4" applyFont="1" applyFill="1" applyBorder="1" applyAlignment="1" applyProtection="1">
      <alignment vertical="center"/>
      <protection locked="0"/>
    </xf>
    <xf numFmtId="0" fontId="8" fillId="9" borderId="0" xfId="4" applyFont="1" applyFill="1" applyBorder="1" applyAlignment="1">
      <alignment vertical="top"/>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8" fillId="9" borderId="6" xfId="4" applyFont="1" applyFill="1" applyBorder="1" applyAlignment="1">
      <alignment horizontal="left" vertical="center" wrapText="1"/>
    </xf>
    <xf numFmtId="0" fontId="8" fillId="9" borderId="15" xfId="4" applyFont="1" applyFill="1" applyBorder="1" applyAlignment="1">
      <alignment horizontal="left" vertical="center" wrapText="1"/>
    </xf>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49" fontId="7" fillId="14" borderId="1" xfId="5" applyNumberFormat="1" applyFont="1" applyFill="1" applyBorder="1" applyAlignment="1" applyProtection="1">
      <alignment horizontal="left" vertical="center" wrapText="1"/>
    </xf>
    <xf numFmtId="49" fontId="8" fillId="14" borderId="1" xfId="5" applyNumberFormat="1" applyFont="1" applyFill="1" applyBorder="1" applyAlignment="1" applyProtection="1">
      <alignment horizontal="left" vertical="center" wrapText="1"/>
    </xf>
    <xf numFmtId="49" fontId="8" fillId="0" borderId="1" xfId="5" applyNumberFormat="1" applyFont="1" applyBorder="1" applyAlignment="1" applyProtection="1">
      <alignment horizontal="left" vertical="center" wrapText="1" indent="1"/>
    </xf>
    <xf numFmtId="49" fontId="7" fillId="0" borderId="1" xfId="5" applyNumberFormat="1" applyFont="1" applyBorder="1" applyAlignment="1" applyProtection="1">
      <alignment horizontal="left" vertical="center" wrapText="1" indent="1"/>
    </xf>
    <xf numFmtId="0" fontId="7" fillId="4" borderId="1" xfId="5" applyFont="1" applyFill="1" applyBorder="1" applyAlignment="1" applyProtection="1">
      <alignment horizontal="left" vertical="center" wrapText="1"/>
    </xf>
    <xf numFmtId="0" fontId="8" fillId="4" borderId="1" xfId="5" applyFont="1" applyFill="1" applyBorder="1" applyAlignment="1" applyProtection="1">
      <alignment vertical="center"/>
    </xf>
    <xf numFmtId="49" fontId="7" fillId="14" borderId="1" xfId="5" applyNumberFormat="1" applyFont="1" applyFill="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indent="1"/>
    </xf>
    <xf numFmtId="0" fontId="8" fillId="4" borderId="1" xfId="5" applyFont="1" applyFill="1" applyBorder="1" applyAlignment="1" applyProtection="1">
      <alignment horizontal="left" vertical="center" wrapText="1"/>
    </xf>
    <xf numFmtId="0" fontId="8" fillId="4" borderId="15" xfId="5" applyFont="1" applyFill="1" applyBorder="1" applyAlignment="1" applyProtection="1">
      <alignment horizontal="left" vertical="center" wrapText="1"/>
    </xf>
    <xf numFmtId="0" fontId="8" fillId="0" borderId="15" xfId="5" applyFont="1" applyBorder="1" applyAlignment="1" applyProtection="1"/>
    <xf numFmtId="0" fontId="7" fillId="14"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2"/>
    </xf>
    <xf numFmtId="49" fontId="8" fillId="0" borderId="1" xfId="5" applyNumberFormat="1" applyFont="1" applyFill="1" applyBorder="1" applyAlignment="1" applyProtection="1">
      <alignment horizontal="left" vertical="center" wrapText="1" indent="1"/>
    </xf>
    <xf numFmtId="0" fontId="7" fillId="3" borderId="14" xfId="5" applyFont="1" applyFill="1" applyBorder="1" applyAlignment="1" applyProtection="1">
      <alignment horizontal="center" vertical="center"/>
    </xf>
    <xf numFmtId="0" fontId="8" fillId="0" borderId="14" xfId="5" applyFont="1" applyBorder="1" applyAlignment="1" applyProtection="1">
      <alignment horizontal="center" vertical="center"/>
    </xf>
    <xf numFmtId="0" fontId="8" fillId="0" borderId="12" xfId="5" applyFont="1"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Font="1" applyBorder="1" applyAlignment="1" applyProtection="1">
      <alignment horizontal="right" vertical="top" wrapText="1"/>
    </xf>
    <xf numFmtId="0" fontId="5" fillId="0" borderId="0" xfId="5" applyAlignment="1" applyProtection="1"/>
    <xf numFmtId="0" fontId="9" fillId="2" borderId="13" xfId="5" applyFont="1" applyFill="1" applyBorder="1" applyAlignment="1" applyProtection="1">
      <alignment vertical="center" wrapText="1"/>
      <protection locked="0"/>
    </xf>
    <xf numFmtId="0" fontId="5" fillId="0" borderId="14" xfId="5" applyBorder="1" applyAlignment="1" applyProtection="1">
      <alignment vertical="center" wrapText="1"/>
      <protection locked="0"/>
    </xf>
    <xf numFmtId="0" fontId="5" fillId="0" borderId="14" xfId="5" applyBorder="1" applyAlignment="1" applyProtection="1">
      <protection locked="0"/>
    </xf>
    <xf numFmtId="0" fontId="7" fillId="3" borderId="5" xfId="5" applyFont="1" applyFill="1" applyBorder="1" applyAlignment="1" applyProtection="1">
      <alignment horizontal="center" vertical="center" wrapText="1"/>
    </xf>
    <xf numFmtId="0" fontId="8" fillId="0" borderId="6" xfId="5" applyFont="1" applyBorder="1" applyAlignment="1" applyProtection="1">
      <alignment horizontal="center" vertical="center" wrapText="1"/>
    </xf>
    <xf numFmtId="0" fontId="8" fillId="0" borderId="7" xfId="5" applyFont="1" applyBorder="1" applyAlignment="1" applyProtection="1">
      <alignment horizontal="center" vertical="center" wrapText="1"/>
    </xf>
    <xf numFmtId="3" fontId="7" fillId="3" borderId="1" xfId="3" applyNumberFormat="1" applyFont="1" applyFill="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0" fontId="7" fillId="3" borderId="1" xfId="3" applyFont="1" applyFill="1" applyBorder="1" applyAlignment="1" applyProtection="1">
      <alignment horizontal="center" vertical="center"/>
    </xf>
    <xf numFmtId="0" fontId="8" fillId="0" borderId="1" xfId="0" applyFont="1" applyBorder="1" applyAlignment="1" applyProtection="1">
      <alignment horizontal="center" vertical="center"/>
    </xf>
    <xf numFmtId="49" fontId="8" fillId="0" borderId="1" xfId="6" applyNumberFormat="1" applyFont="1" applyBorder="1" applyAlignment="1" applyProtection="1">
      <alignment horizontal="left" vertical="center" wrapText="1" indent="1"/>
    </xf>
    <xf numFmtId="49" fontId="7" fillId="14" borderId="1" xfId="6" applyNumberFormat="1" applyFont="1" applyFill="1" applyBorder="1" applyAlignment="1" applyProtection="1">
      <alignment horizontal="left" vertical="center" wrapText="1" indent="1"/>
    </xf>
    <xf numFmtId="49" fontId="7" fillId="0" borderId="1" xfId="6" applyNumberFormat="1" applyFont="1" applyBorder="1" applyAlignment="1" applyProtection="1">
      <alignment horizontal="left" vertical="center" wrapText="1" indent="1"/>
    </xf>
    <xf numFmtId="49" fontId="8" fillId="0" borderId="1" xfId="6" applyNumberFormat="1" applyFont="1" applyBorder="1" applyAlignment="1" applyProtection="1">
      <alignment horizontal="left" vertical="center" wrapText="1" indent="3"/>
    </xf>
    <xf numFmtId="49" fontId="8" fillId="0" borderId="1" xfId="6" applyNumberFormat="1" applyFont="1" applyBorder="1" applyAlignment="1" applyProtection="1">
      <alignment horizontal="left" vertical="center" wrapText="1"/>
    </xf>
    <xf numFmtId="49" fontId="7" fillId="0" borderId="1" xfId="6" applyNumberFormat="1" applyFont="1" applyBorder="1" applyAlignment="1" applyProtection="1">
      <alignment horizontal="left" vertical="center" wrapText="1"/>
    </xf>
    <xf numFmtId="0" fontId="15" fillId="4" borderId="5" xfId="6" applyFont="1" applyFill="1" applyBorder="1" applyAlignment="1" applyProtection="1">
      <alignment horizontal="left" vertical="center" wrapText="1"/>
    </xf>
    <xf numFmtId="0" fontId="15" fillId="4" borderId="6" xfId="6" applyFont="1" applyFill="1" applyBorder="1" applyAlignment="1" applyProtection="1">
      <alignment horizontal="left" vertical="center" wrapText="1"/>
    </xf>
    <xf numFmtId="0" fontId="16" fillId="4" borderId="6" xfId="6" applyFont="1" applyFill="1" applyBorder="1" applyAlignment="1" applyProtection="1">
      <alignment horizontal="left" vertical="center" wrapText="1"/>
    </xf>
    <xf numFmtId="0" fontId="8" fillId="0" borderId="6" xfId="0" applyFont="1" applyBorder="1" applyAlignment="1"/>
    <xf numFmtId="0" fontId="5" fillId="0" borderId="0" xfId="6" applyFont="1" applyFill="1" applyBorder="1" applyAlignment="1" applyProtection="1">
      <alignment horizontal="right" vertical="top" wrapText="1"/>
    </xf>
    <xf numFmtId="0" fontId="5" fillId="0" borderId="0" xfId="6" applyAlignment="1" applyProtection="1"/>
    <xf numFmtId="0" fontId="0" fillId="0" borderId="0" xfId="0" applyAlignment="1"/>
    <xf numFmtId="0" fontId="9" fillId="5" borderId="13" xfId="6" applyFont="1" applyFill="1" applyBorder="1" applyAlignment="1" applyProtection="1">
      <alignment vertical="center" wrapText="1"/>
      <protection locked="0"/>
    </xf>
    <xf numFmtId="0" fontId="5" fillId="0" borderId="14" xfId="6" applyBorder="1" applyAlignment="1" applyProtection="1">
      <protection locked="0"/>
    </xf>
    <xf numFmtId="0" fontId="0" fillId="0" borderId="14" xfId="0" applyBorder="1" applyAlignment="1"/>
    <xf numFmtId="0" fontId="7" fillId="3" borderId="1" xfId="3"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49" fontId="7" fillId="14" borderId="1" xfId="6" applyNumberFormat="1" applyFont="1" applyFill="1" applyBorder="1" applyAlignment="1" applyProtection="1">
      <alignment horizontal="left" vertical="center" wrapText="1"/>
    </xf>
    <xf numFmtId="49" fontId="8" fillId="14" borderId="1" xfId="6" applyNumberFormat="1" applyFont="1" applyFill="1" applyBorder="1" applyAlignment="1" applyProtection="1">
      <alignment horizontal="left" vertical="center" wrapText="1"/>
    </xf>
    <xf numFmtId="0" fontId="11" fillId="0" borderId="0" xfId="6" applyFont="1" applyFill="1" applyBorder="1" applyAlignment="1" applyProtection="1">
      <alignment horizontal="center" vertical="center" wrapText="1"/>
    </xf>
    <xf numFmtId="0" fontId="5" fillId="0" borderId="0" xfId="6" applyAlignment="1" applyProtection="1">
      <alignment horizontal="center" vertical="center" wrapText="1"/>
    </xf>
    <xf numFmtId="0" fontId="9" fillId="0" borderId="0" xfId="6" applyFont="1" applyFill="1" applyBorder="1" applyAlignment="1" applyProtection="1">
      <alignment horizontal="center" vertical="top" wrapText="1"/>
      <protection locked="0"/>
    </xf>
    <xf numFmtId="0" fontId="5" fillId="0" borderId="0" xfId="6" applyAlignment="1" applyProtection="1">
      <alignment horizontal="center" wrapText="1"/>
      <protection locked="0"/>
    </xf>
    <xf numFmtId="0" fontId="8" fillId="0" borderId="1" xfId="6" applyFont="1" applyBorder="1" applyAlignment="1" applyProtection="1">
      <alignment horizontal="left" vertical="center" wrapText="1"/>
    </xf>
    <xf numFmtId="0" fontId="7" fillId="0" borderId="1" xfId="6" applyFont="1" applyFill="1" applyBorder="1" applyAlignment="1" applyProtection="1">
      <alignment horizontal="left" vertical="center" wrapText="1"/>
    </xf>
    <xf numFmtId="0" fontId="8" fillId="0" borderId="1" xfId="6" applyFont="1" applyFill="1" applyBorder="1" applyAlignment="1" applyProtection="1">
      <alignment horizontal="left" vertical="center" wrapText="1"/>
    </xf>
    <xf numFmtId="0" fontId="7" fillId="0" borderId="1" xfId="6" applyFont="1" applyBorder="1" applyAlignment="1" applyProtection="1">
      <alignment horizontal="left" vertical="center" wrapText="1"/>
    </xf>
    <xf numFmtId="0" fontId="15" fillId="8" borderId="1" xfId="6" applyFont="1" applyFill="1" applyBorder="1" applyAlignment="1" applyProtection="1">
      <alignment horizontal="left" vertical="center" shrinkToFit="1"/>
    </xf>
    <xf numFmtId="0" fontId="8" fillId="8" borderId="1" xfId="6" applyFont="1" applyFill="1" applyBorder="1" applyAlignment="1" applyProtection="1">
      <alignment horizontal="left" vertical="center" shrinkToFit="1"/>
    </xf>
    <xf numFmtId="0" fontId="17" fillId="3" borderId="1" xfId="6" applyFont="1" applyFill="1" applyBorder="1" applyAlignment="1" applyProtection="1">
      <alignment horizontal="center" vertical="center" wrapText="1"/>
    </xf>
    <xf numFmtId="0" fontId="5" fillId="0" borderId="1" xfId="6" applyBorder="1" applyAlignment="1" applyProtection="1">
      <alignment horizontal="center" vertical="center" wrapText="1"/>
    </xf>
    <xf numFmtId="0" fontId="5" fillId="0" borderId="0" xfId="6" applyAlignment="1" applyProtection="1">
      <alignment horizontal="center" wrapText="1"/>
    </xf>
    <xf numFmtId="0" fontId="5" fillId="0" borderId="0" xfId="6" applyFont="1" applyBorder="1" applyAlignment="1" applyProtection="1">
      <alignment horizontal="right" vertical="top" wrapText="1"/>
    </xf>
    <xf numFmtId="0" fontId="5" fillId="0" borderId="0" xfId="6" applyFont="1" applyBorder="1" applyAlignment="1" applyProtection="1">
      <alignment horizontal="right"/>
    </xf>
    <xf numFmtId="0" fontId="17" fillId="2" borderId="13" xfId="6" applyFont="1" applyFill="1" applyBorder="1" applyAlignment="1" applyProtection="1">
      <alignment vertical="center" wrapText="1"/>
      <protection locked="0"/>
    </xf>
    <xf numFmtId="0" fontId="5" fillId="0" borderId="14" xfId="6" applyBorder="1" applyAlignment="1" applyProtection="1">
      <alignment vertical="center" wrapText="1"/>
      <protection locked="0"/>
    </xf>
    <xf numFmtId="0" fontId="7" fillId="3" borderId="1" xfId="6" applyFont="1" applyFill="1" applyBorder="1" applyAlignment="1" applyProtection="1">
      <alignment horizontal="center" vertical="center" wrapText="1"/>
    </xf>
    <xf numFmtId="0" fontId="17" fillId="0" borderId="1" xfId="6" applyFont="1" applyFill="1" applyBorder="1" applyAlignment="1" applyProtection="1">
      <alignment horizontal="left" vertical="center" wrapText="1"/>
    </xf>
    <xf numFmtId="0" fontId="17" fillId="0" borderId="1" xfId="6" applyFont="1" applyBorder="1" applyAlignment="1" applyProtection="1">
      <alignment horizontal="left" vertical="center" wrapText="1"/>
    </xf>
    <xf numFmtId="0" fontId="17" fillId="14"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6" fillId="0" borderId="1" xfId="6" applyFont="1" applyBorder="1" applyAlignment="1" applyProtection="1">
      <alignment horizontal="left"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wrapText="1"/>
    </xf>
    <xf numFmtId="3" fontId="5" fillId="0" borderId="1" xfId="6" applyNumberFormat="1" applyBorder="1" applyAlignment="1" applyProtection="1">
      <alignment horizontal="center" vertical="center" wrapText="1"/>
    </xf>
    <xf numFmtId="0" fontId="6" fillId="14" borderId="1" xfId="6" applyFont="1" applyFill="1" applyBorder="1" applyAlignment="1" applyProtection="1">
      <alignment horizontal="left" vertical="center" wrapText="1"/>
    </xf>
    <xf numFmtId="0" fontId="11" fillId="0" borderId="0" xfId="1" applyFont="1" applyFill="1" applyBorder="1" applyAlignment="1" applyProtection="1">
      <alignment horizontal="center" vertical="center" wrapText="1"/>
    </xf>
    <xf numFmtId="0" fontId="5" fillId="0" borderId="0" xfId="6" applyFont="1" applyBorder="1" applyAlignment="1" applyProtection="1">
      <alignment horizontal="center" vertical="center" wrapText="1"/>
    </xf>
    <xf numFmtId="0" fontId="9" fillId="9"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0" fontId="5" fillId="9" borderId="30" xfId="0" applyFont="1" applyFill="1" applyBorder="1" applyAlignment="1">
      <alignment horizontal="left" vertical="top" wrapText="1"/>
    </xf>
    <xf numFmtId="0" fontId="5" fillId="9" borderId="0" xfId="0" applyFont="1" applyFill="1" applyBorder="1" applyAlignment="1">
      <alignment horizontal="left" vertical="top"/>
    </xf>
    <xf numFmtId="0" fontId="5" fillId="9" borderId="31" xfId="0" applyFont="1" applyFill="1" applyBorder="1" applyAlignment="1">
      <alignment horizontal="left" vertical="top"/>
    </xf>
    <xf numFmtId="0" fontId="5" fillId="9" borderId="30" xfId="0" applyFont="1" applyFill="1" applyBorder="1" applyAlignment="1">
      <alignment horizontal="left" vertical="top"/>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1" xfId="0" applyFont="1" applyFill="1" applyBorder="1" applyAlignment="1">
      <alignment horizontal="left" vertical="top"/>
    </xf>
    <xf numFmtId="0" fontId="5" fillId="0" borderId="30" xfId="0" applyFont="1" applyFill="1" applyBorder="1" applyAlignment="1">
      <alignment horizontal="left" vertical="top"/>
    </xf>
    <xf numFmtId="0" fontId="5" fillId="9" borderId="32" xfId="0" applyFont="1" applyFill="1" applyBorder="1" applyAlignment="1">
      <alignment horizontal="left" vertical="top"/>
    </xf>
    <xf numFmtId="0" fontId="5" fillId="9" borderId="33" xfId="0" applyFont="1" applyFill="1" applyBorder="1" applyAlignment="1">
      <alignment horizontal="left" vertical="top"/>
    </xf>
    <xf numFmtId="0" fontId="5" fillId="9" borderId="34"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top"/>
    </xf>
    <xf numFmtId="0" fontId="5" fillId="9" borderId="0" xfId="0" applyFont="1" applyFill="1" applyBorder="1" applyAlignment="1">
      <alignment horizontal="left" vertical="top" wrapText="1"/>
    </xf>
  </cellXfs>
  <cellStyles count="638">
    <cellStyle name="=D:\WINNT\SYSTEM32\COMMAND.COM" xfId="91" xr:uid="{BC9A8A6D-31E2-45D2-8255-F4A0A536AA60}"/>
    <cellStyle name="20% - Accent1 2" xfId="179" xr:uid="{3CCEEEF7-C034-4DB9-ABFA-9BAC688D3AE4}"/>
    <cellStyle name="20% - Accent1 3" xfId="259" xr:uid="{7AFE84FB-1CEE-4497-9E16-AEE3DBAA4923}"/>
    <cellStyle name="20% - Accent1 4" xfId="48" xr:uid="{FFBD28B0-9498-4DBE-8D6D-70CCC713C5E7}"/>
    <cellStyle name="20% - Accent2 2" xfId="180" xr:uid="{504288EC-BB3A-4DFF-A1B6-202547A10D75}"/>
    <cellStyle name="20% - Accent2 3" xfId="260" xr:uid="{AE423FBB-663C-428B-8FD8-CCE046D9179E}"/>
    <cellStyle name="20% - Accent2 4" xfId="51" xr:uid="{966CABB5-C172-43D0-84F7-B9886A8D9669}"/>
    <cellStyle name="20% - Accent3 2" xfId="181" xr:uid="{F7AB50A0-C2B9-435E-AF40-CF67FBE2997B}"/>
    <cellStyle name="20% - Accent3 3" xfId="261" xr:uid="{91FA2BF8-A2DD-4DE7-91F4-E618BED75060}"/>
    <cellStyle name="20% - Accent3 4" xfId="47" xr:uid="{FE8CC80F-24B2-47DC-B726-9CF47B5D2FDE}"/>
    <cellStyle name="20% - Accent4 2" xfId="182" xr:uid="{5FECE3A0-A1A7-40A0-A072-E014C1B7B86C}"/>
    <cellStyle name="20% - Accent4 3" xfId="262" xr:uid="{839F0344-6152-43A3-A68E-BB05D315EAE0}"/>
    <cellStyle name="20% - Accent4 4" xfId="52" xr:uid="{F5DCB588-D72B-4BC0-9C07-33798BFD14EE}"/>
    <cellStyle name="20% - Accent5 2" xfId="183" xr:uid="{A4414AE9-C3D2-48E3-AF72-8649433910E3}"/>
    <cellStyle name="20% - Accent5 3" xfId="263" xr:uid="{B232AA08-B275-4BE6-996B-5016F20F2E8D}"/>
    <cellStyle name="20% - Accent5 4" xfId="53" xr:uid="{E941A2DA-41A8-4372-BDA7-64B146FDFA26}"/>
    <cellStyle name="20% - Accent6 2" xfId="184" xr:uid="{FC2199C4-FA44-4624-A7DE-7D1693373585}"/>
    <cellStyle name="20% - Accent6 3" xfId="264" xr:uid="{436697E2-342B-497C-A5DC-68B2E83075C8}"/>
    <cellStyle name="20% - Accent6 4" xfId="54" xr:uid="{43E4D67E-1354-4188-A4C3-9DE72688EBCA}"/>
    <cellStyle name="40% - Accent1 2" xfId="185" xr:uid="{CDC97831-8B88-4F30-8885-67AD955ECE02}"/>
    <cellStyle name="40% - Accent1 3" xfId="265" xr:uid="{F276C171-7D98-4DE6-9851-0110A4D255FF}"/>
    <cellStyle name="40% - Accent1 4" xfId="55" xr:uid="{84D50763-DF79-45B8-9B9A-12BDAE8CA0D6}"/>
    <cellStyle name="40% - Accent2 2" xfId="186" xr:uid="{1EBB82FC-DD45-4C17-8E16-B0D284F97A90}"/>
    <cellStyle name="40% - Accent2 3" xfId="266" xr:uid="{863545F6-DAE1-4FE0-8E1B-53B8405B2111}"/>
    <cellStyle name="40% - Accent2 4" xfId="56" xr:uid="{E732386C-15AD-4763-8989-EBF55464BCEC}"/>
    <cellStyle name="40% - Accent3 2" xfId="187" xr:uid="{8F66F6DE-D53C-409D-9ACA-D50049200B3A}"/>
    <cellStyle name="40% - Accent3 3" xfId="267" xr:uid="{40206091-358E-488A-B992-8AD56B2493DD}"/>
    <cellStyle name="40% - Accent3 4" xfId="57" xr:uid="{70426881-1C2D-4377-92BB-489DD532E915}"/>
    <cellStyle name="40% - Accent4 2" xfId="188" xr:uid="{7FC14E78-FDB1-4C42-9CE9-0E8596DC1854}"/>
    <cellStyle name="40% - Accent4 3" xfId="268" xr:uid="{61E0C417-D4BC-4C74-A6C8-C8D0EFD4E586}"/>
    <cellStyle name="40% - Accent4 4" xfId="58" xr:uid="{B01D12C5-478F-4D69-B945-B89215ED6F58}"/>
    <cellStyle name="40% - Accent5 2" xfId="189" xr:uid="{EE220B39-A8BF-4F2E-95F6-395511D27FC6}"/>
    <cellStyle name="40% - Accent5 3" xfId="269" xr:uid="{00F0227C-F04B-4A63-BA7B-EFBB612CCAEC}"/>
    <cellStyle name="40% - Accent5 4" xfId="59" xr:uid="{8642D1B6-338F-4ECA-B57E-FCCE654EC340}"/>
    <cellStyle name="40% - Accent6 2" xfId="190" xr:uid="{5023B261-8DA7-448B-9A21-884C51877F23}"/>
    <cellStyle name="40% - Accent6 3" xfId="270" xr:uid="{2F8E1332-FA0F-4B43-940A-CBDC76D587FE}"/>
    <cellStyle name="40% - Accent6 4" xfId="60" xr:uid="{FFDBDFA5-133D-4CB4-B281-E279AE871014}"/>
    <cellStyle name="60% - Accent1 2" xfId="191" xr:uid="{853D524A-AF17-487F-8932-8397051EF113}"/>
    <cellStyle name="60% - Accent1 3" xfId="271" xr:uid="{2F6E809F-EE98-422B-B413-25E9CF89EA95}"/>
    <cellStyle name="60% - Accent1 4" xfId="61" xr:uid="{2CBC1E73-346B-4D33-968B-D74D3866B883}"/>
    <cellStyle name="60% - Accent2 2" xfId="192" xr:uid="{5E7E0452-3ED1-4E6E-A599-FF264B7586A2}"/>
    <cellStyle name="60% - Accent2 3" xfId="272" xr:uid="{6D07B8DA-CD8C-468C-8116-AF4784B35ADF}"/>
    <cellStyle name="60% - Accent2 4" xfId="62" xr:uid="{4A211C55-ADEE-4E2A-B90F-EEA3CEEA51CF}"/>
    <cellStyle name="60% - Accent3 2" xfId="193" xr:uid="{EB5EECBA-2474-4971-82D2-7E50B2B544D8}"/>
    <cellStyle name="60% - Accent3 3" xfId="273" xr:uid="{CDEBD58D-5CE0-45B3-8299-58B50BCDBAEC}"/>
    <cellStyle name="60% - Accent3 4" xfId="63" xr:uid="{503A904F-87B1-43EC-8E37-D088E0828249}"/>
    <cellStyle name="60% - Accent4 2" xfId="194" xr:uid="{583384F1-4F5E-4D5D-BBF8-D5B1094DF733}"/>
    <cellStyle name="60% - Accent4 3" xfId="274" xr:uid="{45C0C41C-9C83-4884-920C-34A182E7957E}"/>
    <cellStyle name="60% - Accent4 4" xfId="64" xr:uid="{AC73C1E5-7074-471F-BEE3-8BC0B58FBC3A}"/>
    <cellStyle name="60% - Accent5 2" xfId="195" xr:uid="{653AE598-92BD-4D21-8FB6-4A4940A35C49}"/>
    <cellStyle name="60% - Accent5 3" xfId="275" xr:uid="{93EDE671-0DAB-478B-B057-14AC62EDFE68}"/>
    <cellStyle name="60% - Accent5 4" xfId="65" xr:uid="{1FE7B99D-9F19-4A26-B5DC-A9DD9484B5FB}"/>
    <cellStyle name="60% - Accent6 2" xfId="196" xr:uid="{8BBAF3E3-76CE-4EF0-B8AC-DF96925F9A26}"/>
    <cellStyle name="60% - Accent6 3" xfId="276" xr:uid="{E5DBCF8B-0A26-4CD2-AAF5-7580AA29F5D9}"/>
    <cellStyle name="60% - Accent6 4" xfId="66" xr:uid="{26157D6E-6B5C-46A0-ABFF-D5D10BCCFEF0}"/>
    <cellStyle name="Accent1 2" xfId="197" xr:uid="{5AB67727-EC2C-4EB8-B7BD-8198B8368687}"/>
    <cellStyle name="Accent1 3" xfId="277" xr:uid="{B6DBBF4E-7213-4A2C-B6A3-599971A96681}"/>
    <cellStyle name="Accent1 4" xfId="67" xr:uid="{2328D1EB-1833-4311-B960-76441568CABD}"/>
    <cellStyle name="Accent2 2" xfId="198" xr:uid="{CF70FF5B-CCF2-40D6-A2E2-AE63148F501A}"/>
    <cellStyle name="Accent2 3" xfId="278" xr:uid="{B2FE6B37-9383-4E37-A480-65698B3E3D06}"/>
    <cellStyle name="Accent2 4" xfId="68" xr:uid="{2EF9DD0A-AC15-416A-A154-ED5A948507A3}"/>
    <cellStyle name="Accent3 2" xfId="199" xr:uid="{89124D7D-1974-4A5E-80DB-B5415D97B021}"/>
    <cellStyle name="Accent3 3" xfId="279" xr:uid="{2BB54296-715F-41FC-96D6-D5DDF7F6B181}"/>
    <cellStyle name="Accent3 4" xfId="69" xr:uid="{87210911-A5C1-4DFF-8AD4-A0996FC64019}"/>
    <cellStyle name="Accent4 2" xfId="200" xr:uid="{A5AC72D1-6CE0-4D4D-B854-E1A5C9E3C1D4}"/>
    <cellStyle name="Accent4 3" xfId="280" xr:uid="{6CC31CAE-06F6-4C8E-902B-0CF449554DA9}"/>
    <cellStyle name="Accent4 4" xfId="70" xr:uid="{7431E3E5-ABB6-4F96-B38A-C250F5B6A17C}"/>
    <cellStyle name="Accent5 2" xfId="201" xr:uid="{453E7449-EFF1-4771-BC15-8433E681586D}"/>
    <cellStyle name="Accent5 3" xfId="281" xr:uid="{E81C58DA-A7A7-49AE-BECB-7C6F55A30C7E}"/>
    <cellStyle name="Accent5 4" xfId="71" xr:uid="{64771059-24A6-43C9-9850-89F88BB48C64}"/>
    <cellStyle name="Accent6 2" xfId="202" xr:uid="{8086BFC9-A36E-4969-A1CE-FD6F3E408126}"/>
    <cellStyle name="Accent6 3" xfId="282" xr:uid="{0B0A566E-62F8-49D0-9258-8897C93EA1B2}"/>
    <cellStyle name="Accent6 4" xfId="72" xr:uid="{1BE4CC4A-EE39-4CCF-B8E7-A81C92DCD097}"/>
    <cellStyle name="Bad 2" xfId="98" xr:uid="{0D5DCF34-07E7-45C1-9F1C-E7EF03D25908}"/>
    <cellStyle name="Bad 3" xfId="283" xr:uid="{BBF825C3-2D20-4FC4-97F2-178E4B0A7AE0}"/>
    <cellStyle name="Bad 4" xfId="73" xr:uid="{034E4509-A1D3-4C88-A948-DF45711276AE}"/>
    <cellStyle name="Calculation 2" xfId="203" xr:uid="{295DEE29-2309-462D-8DBE-E8E289DE9565}"/>
    <cellStyle name="Calculation 3" xfId="284" xr:uid="{BA44E2BC-F000-4C19-B20D-68D566FD2AFA}"/>
    <cellStyle name="Calculation 4" xfId="74" xr:uid="{5A54C0B8-7587-44B4-926A-F199F85CA2BF}"/>
    <cellStyle name="Check Cell 2" xfId="204" xr:uid="{EEB39BE0-3914-44E6-9214-667D2ACCE662}"/>
    <cellStyle name="Check Cell 3" xfId="285" xr:uid="{78317588-1579-4BE3-A0BB-630FB58A16D5}"/>
    <cellStyle name="Check Cell 4" xfId="75" xr:uid="{2FA5755C-B111-411A-9A27-BC6DC87D6353}"/>
    <cellStyle name="Clean" xfId="99" xr:uid="{C75D047B-1E2B-48A5-8D67-837D1B9396B4}"/>
    <cellStyle name="Comma [#]" xfId="100" xr:uid="{A5E2842A-CE14-46FF-BD4F-D90C2A2C27BB}"/>
    <cellStyle name="Comma 10" xfId="145" xr:uid="{70274879-64B1-4F3B-90CF-68FBAF5A30E1}"/>
    <cellStyle name="Comma 10 2" xfId="311" xr:uid="{1C9BB5B2-2001-4288-AB00-8E7C03650523}"/>
    <cellStyle name="Comma 10 2 2" xfId="386" xr:uid="{6142C32F-4388-44D7-BE10-B68C13DB7BB9}"/>
    <cellStyle name="Comma 10 3" xfId="368" xr:uid="{13548ECC-2E03-4FAB-A0AF-115D358D7F6E}"/>
    <cellStyle name="Comma 11" xfId="177" xr:uid="{44F8B90E-7E57-4EF3-A4F5-2684FA9BB515}"/>
    <cellStyle name="Comma 11 2" xfId="312" xr:uid="{E4898FF5-A669-4FFE-87F5-17E78698640E}"/>
    <cellStyle name="Comma 11 2 2" xfId="387" xr:uid="{35FD8C82-603C-41A0-B168-F86CFD52F6C7}"/>
    <cellStyle name="Comma 11 2 2 2" xfId="456" xr:uid="{280255F0-7CB8-4EB3-A8B3-DBBE9D3C1408}"/>
    <cellStyle name="Comma 11 2 2 2 2" xfId="616" xr:uid="{611F60F1-F760-4D22-8D69-6F60DCF7DA0A}"/>
    <cellStyle name="Comma 11 2 2 3" xfId="512" xr:uid="{055CF914-5735-45D1-98D8-EC131B7A3A64}"/>
    <cellStyle name="Comma 11 2 2 4" xfId="566" xr:uid="{CCA9379E-9831-4B8A-B59F-5460DD7A4AC7}"/>
    <cellStyle name="Comma 11 2 3" xfId="433" xr:uid="{94091FDE-C7E8-4541-BB25-9D7C9E8D7562}"/>
    <cellStyle name="Comma 11 2 3 2" xfId="593" xr:uid="{FD9AEBFC-EA80-4E7C-8D82-6BEB875FFC09}"/>
    <cellStyle name="Comma 11 2 4" xfId="489" xr:uid="{9890B258-36E7-4296-BDE3-2ADAB5543535}"/>
    <cellStyle name="Comma 11 2 5" xfId="543" xr:uid="{125A88EA-88B8-45A5-A050-8C1607E1600C}"/>
    <cellStyle name="Comma 11 3" xfId="370" xr:uid="{812CD3CD-3D84-42C0-B204-A9B830219723}"/>
    <cellStyle name="Comma 11 3 2" xfId="455" xr:uid="{4ACDBEBA-86BF-4AF8-914B-76D94A38F5CF}"/>
    <cellStyle name="Comma 11 3 2 2" xfId="615" xr:uid="{F272F49B-A779-4882-A870-B14C6A71A8AD}"/>
    <cellStyle name="Comma 11 3 3" xfId="511" xr:uid="{58568C54-873B-44F0-A460-71135A9614D3}"/>
    <cellStyle name="Comma 11 3 4" xfId="565" xr:uid="{1875628E-A42A-4A28-8CCC-9D73A6DE975C}"/>
    <cellStyle name="Comma 11 4" xfId="424" xr:uid="{4D7E5308-A398-415E-A916-215C7DD76B84}"/>
    <cellStyle name="Comma 11 4 2" xfId="584" xr:uid="{04A8020F-2E1C-42F9-B0AA-A5C1AEE18E7A}"/>
    <cellStyle name="Comma 11 5" xfId="478" xr:uid="{A3CB9452-CA86-4FC1-9436-ED927B51B10F}"/>
    <cellStyle name="Comma 11 6" xfId="534" xr:uid="{646FBFA7-2399-47F2-8E03-DBB9AC5645E5}"/>
    <cellStyle name="Comma 12" xfId="226" xr:uid="{ED2E1EF5-8074-4BD0-930C-5ED7192234BF}"/>
    <cellStyle name="Comma 12 2" xfId="241" xr:uid="{23BCD5C9-ED64-4227-893D-FBA5968AAB6E}"/>
    <cellStyle name="Comma 12 2 2" xfId="319" xr:uid="{62E4A78D-600B-41E1-AB9C-69E8CB149D5E}"/>
    <cellStyle name="Comma 12 2 2 2" xfId="391" xr:uid="{9392931D-93DF-4048-B3A7-3AAAD12F6527}"/>
    <cellStyle name="Comma 12 2 3" xfId="428" xr:uid="{9E54CEC8-EEBA-4E37-87CE-9F77DCA501B4}"/>
    <cellStyle name="Comma 12 2 3 2" xfId="588" xr:uid="{D6472498-5027-42A1-8416-8823B9AD27C0}"/>
    <cellStyle name="Comma 12 2 4" xfId="483" xr:uid="{19D33466-D616-4E24-A749-9E41F014213A}"/>
    <cellStyle name="Comma 12 2 5" xfId="538" xr:uid="{89A4D0F1-F9F2-4B06-8D4D-6B298EC7F67F}"/>
    <cellStyle name="Comma 12 3" xfId="314" xr:uid="{E5729C77-AB0B-4D0B-A15C-2EF8DB27B422}"/>
    <cellStyle name="Comma 12 3 2" xfId="389" xr:uid="{850F5B33-43D4-4B67-935B-83DA4468D10C}"/>
    <cellStyle name="Comma 12 4" xfId="426" xr:uid="{70A280A7-51B2-436A-A03F-D63358EB82D4}"/>
    <cellStyle name="Comma 12 4 2" xfId="586" xr:uid="{D419F7C9-A3FD-46E9-A134-0926BA87B6CA}"/>
    <cellStyle name="Comma 12 5" xfId="481" xr:uid="{5BC22B30-580B-4C3E-855D-C5B759FE1C5C}"/>
    <cellStyle name="Comma 12 6" xfId="536" xr:uid="{78AE77BC-F658-40E1-A85C-AC0F462CBA68}"/>
    <cellStyle name="Comma 13" xfId="254" xr:uid="{BCCC2193-5BEF-429A-9581-C8F15E6F9A73}"/>
    <cellStyle name="Comma 14" xfId="257" xr:uid="{353E063B-10A0-4DD5-AB9E-226327DF1A37}"/>
    <cellStyle name="Comma 15" xfId="286" xr:uid="{F54930A1-2E36-482E-97E0-F8834A50DDF8}"/>
    <cellStyle name="Comma 15 2" xfId="374" xr:uid="{E4A427AB-4A9B-41C0-B726-D8B960BE4A8D}"/>
    <cellStyle name="Comma 16" xfId="256" xr:uid="{519BE912-9EE0-4425-86F9-B6402D8F077B}"/>
    <cellStyle name="Comma 17" xfId="336" xr:uid="{A94BFB2C-565C-4CA5-A6AF-374E4B3C03C8}"/>
    <cellStyle name="Comma 17 2" xfId="401" xr:uid="{316FA8B6-5B30-4AEB-99C1-CBAF0A579862}"/>
    <cellStyle name="Comma 17 3" xfId="438" xr:uid="{2453870E-054D-4631-BA0F-F961BE84F4DB}"/>
    <cellStyle name="Comma 17 3 2" xfId="598" xr:uid="{ED27DC91-FC32-46A9-AF22-E58B32164352}"/>
    <cellStyle name="Comma 17 4" xfId="494" xr:uid="{E7EAB04B-75F9-4D5B-8D87-EEB6741B7CF0}"/>
    <cellStyle name="Comma 17 5" xfId="548" xr:uid="{3FA9295C-0C8C-4CCC-B0F0-0388927C07EA}"/>
    <cellStyle name="Comma 18" xfId="339" xr:uid="{6805831B-DED5-4D4B-B6CF-DD7D79BA6460}"/>
    <cellStyle name="Comma 18 2" xfId="404" xr:uid="{9B8A960F-D969-4DDA-9899-ED875482F783}"/>
    <cellStyle name="Comma 18 2 2" xfId="459" xr:uid="{C8288BA0-FF6E-49AA-A4CA-97D719980D1A}"/>
    <cellStyle name="Comma 18 2 2 2" xfId="619" xr:uid="{45FC7766-9924-4EBE-BC7B-5D238BFC050D}"/>
    <cellStyle name="Comma 18 2 3" xfId="515" xr:uid="{6C20ED95-371F-4F0C-9356-85C70257995B}"/>
    <cellStyle name="Comma 18 2 4" xfId="569" xr:uid="{779B1839-E007-4013-8F61-9FC382DA5FB5}"/>
    <cellStyle name="Comma 18 3" xfId="440" xr:uid="{351DB643-7934-48BB-B8B2-EE02B1E1558A}"/>
    <cellStyle name="Comma 18 3 2" xfId="600" xr:uid="{66113965-B2FE-45E3-B915-C6D23926ED52}"/>
    <cellStyle name="Comma 18 4" xfId="496" xr:uid="{BA20A83F-6AD8-4CD0-9811-553799D7A227}"/>
    <cellStyle name="Comma 18 5" xfId="550" xr:uid="{01F54FC4-881F-4C25-AB0A-B16AF7D9565A}"/>
    <cellStyle name="Comma 19" xfId="342" xr:uid="{420FFD73-EF24-464A-AF83-C1A3A1630F64}"/>
    <cellStyle name="Comma 19 2" xfId="407" xr:uid="{B77F6803-0B5B-4075-917B-005B8418B73D}"/>
    <cellStyle name="Comma 19 2 2" xfId="461" xr:uid="{52F0D373-F28A-4441-B9A8-0642F95F7E61}"/>
    <cellStyle name="Comma 19 2 2 2" xfId="621" xr:uid="{F6D93B02-0D43-4272-AD18-A9DD1D517E76}"/>
    <cellStyle name="Comma 19 2 3" xfId="517" xr:uid="{8D6ECB33-2846-4CB5-99F6-17CFAEF08403}"/>
    <cellStyle name="Comma 19 2 4" xfId="571" xr:uid="{CFA1A9AE-B357-41F8-B521-6A2195BF98B2}"/>
    <cellStyle name="Comma 19 3" xfId="442" xr:uid="{EBF6C74B-F56A-4D77-9C6B-324B5B20784C}"/>
    <cellStyle name="Comma 19 3 2" xfId="602" xr:uid="{0C9AF6A7-B2AE-4967-89AA-52E75C13BF8C}"/>
    <cellStyle name="Comma 19 4" xfId="498" xr:uid="{95738BFB-89D1-4D9D-A32A-EF50F10CF15A}"/>
    <cellStyle name="Comma 19 5" xfId="552" xr:uid="{531D53F0-F4E6-4407-B728-907FB8132409}"/>
    <cellStyle name="Comma 2" xfId="10" xr:uid="{B75E2536-743E-4AAA-836E-85F3B41A6351}"/>
    <cellStyle name="Comma 2 10" xfId="94" xr:uid="{7919EFF2-71AB-4124-924C-2964520FA03C}"/>
    <cellStyle name="Comma 2 2" xfId="140" xr:uid="{133DC99E-5D68-43C8-BB19-B32B6B8E8F02}"/>
    <cellStyle name="Comma 2 2 2" xfId="246" xr:uid="{4CFC9C12-652D-4A9F-932C-CE490A8B72FA}"/>
    <cellStyle name="Comma 2 2 2 2" xfId="320" xr:uid="{EBE42DAC-85F3-4000-9AF2-8A77D85D3639}"/>
    <cellStyle name="Comma 2 2 2 2 2" xfId="392" xr:uid="{21909DD3-6D71-4B5D-97F5-D87990DD0DC1}"/>
    <cellStyle name="Comma 2 2 2 3" xfId="429" xr:uid="{F7801922-7CC2-443F-AE6E-A93D292A994C}"/>
    <cellStyle name="Comma 2 2 2 3 2" xfId="589" xr:uid="{EAD8C72B-B78D-4F49-AB37-06251211123C}"/>
    <cellStyle name="Comma 2 2 2 4" xfId="484" xr:uid="{6D71A70A-8148-400E-9D90-07442A7C41C2}"/>
    <cellStyle name="Comma 2 2 2 5" xfId="539" xr:uid="{7900D313-A54E-47CF-AE89-FD3949159412}"/>
    <cellStyle name="Comma 2 2 3" xfId="308" xr:uid="{E3CA8AAB-235B-4AF5-AABE-81AB8EB9EB14}"/>
    <cellStyle name="Comma 2 2 3 2" xfId="383" xr:uid="{6957756E-F710-4298-9875-2696F9FE4CC9}"/>
    <cellStyle name="Comma 2 2 4" xfId="365" xr:uid="{D2F74366-8795-45E4-ACB8-078536A56C39}"/>
    <cellStyle name="Comma 2 3" xfId="224" xr:uid="{ED2B04D2-A493-4211-BDFF-98A1B62CB343}"/>
    <cellStyle name="Comma 2 3 2" xfId="247" xr:uid="{A035AC90-333E-4C2A-A7ED-9FF3F7514B09}"/>
    <cellStyle name="Comma 2 3 2 2" xfId="321" xr:uid="{B13E9259-CE30-46F4-AA14-8284EEE643E7}"/>
    <cellStyle name="Comma 2 3 2 2 2" xfId="393" xr:uid="{AF815CE9-B5F6-4CFB-880F-7D6FC985FA21}"/>
    <cellStyle name="Comma 2 3 2 3" xfId="430" xr:uid="{8BAFDEE8-A244-4183-B137-15A05EA08EFF}"/>
    <cellStyle name="Comma 2 3 2 3 2" xfId="590" xr:uid="{087F523E-8880-4067-AB44-69CB845778D4}"/>
    <cellStyle name="Comma 2 3 2 4" xfId="485" xr:uid="{7F41AB8D-AC4C-4436-8D33-D0AF99CA8024}"/>
    <cellStyle name="Comma 2 3 2 5" xfId="540" xr:uid="{083F20B8-5250-4CDA-8B23-68309C018EE6}"/>
    <cellStyle name="Comma 2 4" xfId="255" xr:uid="{894CB0EB-CC3E-467B-A4A1-859523F60D59}"/>
    <cellStyle name="Comma 2 4 2" xfId="432" xr:uid="{5087EBE3-D299-490C-A15C-A04240933EA9}"/>
    <cellStyle name="Comma 2 4 2 2" xfId="592" xr:uid="{FAD87F83-4FD6-4D2B-BB6B-D717877D6DFC}"/>
    <cellStyle name="Comma 2 4 3" xfId="487" xr:uid="{CAA31BEC-4823-4084-BA5C-EF99A7D4480E}"/>
    <cellStyle name="Comma 2 4 4" xfId="542" xr:uid="{2FCE1D19-0B34-4BBF-B09E-BF2C19E2D2CD}"/>
    <cellStyle name="Comma 2 5" xfId="300" xr:uid="{90A198B9-1C7E-4F9D-B9D7-6812A38DB19D}"/>
    <cellStyle name="Comma 2 5 2" xfId="375" xr:uid="{41DD9D60-1349-4B7A-9A5F-5232CA5A38D0}"/>
    <cellStyle name="Comma 2 6" xfId="330" xr:uid="{0E717F7D-AECF-4836-A6AB-10DB2CA9EE14}"/>
    <cellStyle name="Comma 2 6 2" xfId="397" xr:uid="{8359C0CF-D544-4C2B-AB9A-8ADA21995813}"/>
    <cellStyle name="Comma 2 6 3" xfId="436" xr:uid="{65ECB3FC-8499-4095-B40B-B4651841E3B7}"/>
    <cellStyle name="Comma 2 6 3 2" xfId="596" xr:uid="{A611AB1A-77B3-42CE-B812-14B20A4DDCBF}"/>
    <cellStyle name="Comma 2 6 4" xfId="492" xr:uid="{960D3C0B-7BE8-4D14-870E-E1BA83EE435C}"/>
    <cellStyle name="Comma 2 6 5" xfId="546" xr:uid="{32B528D2-22DE-4FA0-8B3C-0A86C3397E3F}"/>
    <cellStyle name="Comma 2 7" xfId="422" xr:uid="{374584C0-1B82-4E4E-92E5-59436294BD6A}"/>
    <cellStyle name="Comma 2 7 2" xfId="582" xr:uid="{2193D2FF-9563-4BC9-A7ED-1B7F19C2EF5E}"/>
    <cellStyle name="Comma 2 8" xfId="474" xr:uid="{03F6F3ED-8987-4253-B253-34F6224F8214}"/>
    <cellStyle name="Comma 2 9" xfId="532" xr:uid="{8ABEE629-1823-44F0-92AD-2BED6A316B5C}"/>
    <cellStyle name="Comma 20" xfId="30" xr:uid="{24776413-7EFF-4E11-99AC-A08B031DD849}"/>
    <cellStyle name="Comma 20 2" xfId="409" xr:uid="{76C36275-3060-4A43-AF8E-70ACDB04E0E9}"/>
    <cellStyle name="Comma 20 2 2" xfId="463" xr:uid="{CFCBC5A0-644D-426A-9220-0003A45C208B}"/>
    <cellStyle name="Comma 20 2 2 2" xfId="623" xr:uid="{E7EBA5A1-E72B-4DB9-A459-CEC33E8CDB18}"/>
    <cellStyle name="Comma 20 2 3" xfId="519" xr:uid="{3909F298-F63C-4324-B2E2-A795C07AE00D}"/>
    <cellStyle name="Comma 20 2 4" xfId="573" xr:uid="{E592C83D-9B41-4079-AA2A-35F15F6C429A}"/>
    <cellStyle name="Comma 20 3" xfId="344" xr:uid="{FE7AB980-61DA-455D-B0ED-0B14A49E94D8}"/>
    <cellStyle name="Comma 20 3 2" xfId="444" xr:uid="{F98855EF-8D0A-4F7D-BC14-EDDB5026FB6C}"/>
    <cellStyle name="Comma 20 3 2 2" xfId="604" xr:uid="{A37DC528-7AF2-436F-A874-8591D33C83CB}"/>
    <cellStyle name="Comma 20 3 3" xfId="500" xr:uid="{13A5B06E-0B88-46F7-8939-E239F3DBD5E9}"/>
    <cellStyle name="Comma 20 3 4" xfId="554" xr:uid="{4198AEFE-2864-4259-8AA8-98735A9623AA}"/>
    <cellStyle name="Comma 21" xfId="31" xr:uid="{6C25232C-C17F-4DEF-8564-D030F4328FA3}"/>
    <cellStyle name="Comma 21 2" xfId="347" xr:uid="{138FC949-80FF-4AD7-B568-55A016A4D6A7}"/>
    <cellStyle name="Comma 21 2 2" xfId="446" xr:uid="{409DAF18-0563-408F-88F3-578FC88D0C46}"/>
    <cellStyle name="Comma 21 2 2 2" xfId="606" xr:uid="{1DD78260-D526-493F-AB24-9FD61AA1009E}"/>
    <cellStyle name="Comma 21 2 3" xfId="502" xr:uid="{5E65BDDF-6C0A-4B12-A32E-D62FC6166D05}"/>
    <cellStyle name="Comma 21 2 4" xfId="556" xr:uid="{407368F0-53C5-490D-A21D-CE50CF819FA5}"/>
    <cellStyle name="Comma 22" xfId="349" xr:uid="{A9175C26-9E84-4110-B88F-9302C5E0B793}"/>
    <cellStyle name="Comma 22 2" xfId="448" xr:uid="{F7A0F2DB-A3BD-441B-818C-C0763ED8D3C5}"/>
    <cellStyle name="Comma 22 2 2" xfId="608" xr:uid="{28583E98-CD93-413C-80C0-8112E38F4A8A}"/>
    <cellStyle name="Comma 22 3" xfId="504" xr:uid="{616F90CA-8C7A-4F9C-B379-B3820439E370}"/>
    <cellStyle name="Comma 22 4" xfId="558" xr:uid="{E30107DC-4C70-4356-9E0E-13DCE2391838}"/>
    <cellStyle name="Comma 23" xfId="351" xr:uid="{A57CC0BB-3E9D-4210-98A4-09FFC1E15126}"/>
    <cellStyle name="Comma 23 2" xfId="450" xr:uid="{FB8577D3-9492-4877-A973-883598894B1E}"/>
    <cellStyle name="Comma 23 2 2" xfId="610" xr:uid="{10777774-DA26-4775-A541-F1FD67F38F1C}"/>
    <cellStyle name="Comma 23 3" xfId="506" xr:uid="{8B95502E-CA5D-4935-9B42-61B2680E1F78}"/>
    <cellStyle name="Comma 23 4" xfId="560" xr:uid="{3434960D-7B70-41D6-A8D8-2B698A0F143A}"/>
    <cellStyle name="Comma 24" xfId="353" xr:uid="{3CFA3C73-C787-45BE-98BE-F5F2EE4AE679}"/>
    <cellStyle name="Comma 24 2" xfId="452" xr:uid="{1A4129DA-8DBE-4335-B3A0-D635FC3D4DCD}"/>
    <cellStyle name="Comma 24 2 2" xfId="612" xr:uid="{85BC8129-6C37-4876-B6B1-E43F281859B8}"/>
    <cellStyle name="Comma 24 3" xfId="508" xr:uid="{A39170AC-2A2C-4577-9007-C77F61349A37}"/>
    <cellStyle name="Comma 24 4" xfId="562" xr:uid="{B2290363-95D5-4AE0-8BE6-BB97A705A7D1}"/>
    <cellStyle name="Comma 25" xfId="354" xr:uid="{C32317B2-100F-4747-B48B-9D00A0781D18}"/>
    <cellStyle name="Comma 25 2" xfId="453" xr:uid="{1971FDD3-C84A-4082-965D-4ADFAB3F7CF0}"/>
    <cellStyle name="Comma 25 2 2" xfId="613" xr:uid="{477401AC-F99F-4FB8-A401-1B1909F4D321}"/>
    <cellStyle name="Comma 25 3" xfId="509" xr:uid="{83563157-F45F-4D36-AEF6-0025436CD94C}"/>
    <cellStyle name="Comma 25 4" xfId="563" xr:uid="{7FFDAC3A-4902-4276-B4D2-8D6F31A7985F}"/>
    <cellStyle name="Comma 26" xfId="357" xr:uid="{742EC3F3-B9C0-42D1-A3D9-AAFFE9E8D8CA}"/>
    <cellStyle name="Comma 27" xfId="371" xr:uid="{3016B62D-AAF2-4606-8D65-8F7F332A48DC}"/>
    <cellStyle name="Comma 28" xfId="372" xr:uid="{FB0EC7C7-D409-4198-870E-32792A63D447}"/>
    <cellStyle name="Comma 29" xfId="356" xr:uid="{F51BC9ED-7F4D-40F1-B7BB-590C9632EA25}"/>
    <cellStyle name="Comma 3" xfId="25" xr:uid="{BE1D9141-84E3-484A-B0E9-93A7C4455A6E}"/>
    <cellStyle name="Comma 3 2" xfId="141" xr:uid="{CC0F7691-1284-4822-B0B7-7C3E66CB0E49}"/>
    <cellStyle name="Comma 3 2 2" xfId="309" xr:uid="{49B58788-9E97-4F2E-BF87-BE1CECBD43DF}"/>
    <cellStyle name="Comma 3 2 2 2" xfId="384" xr:uid="{7BB706A9-7ACE-496C-9FF2-B01989AE9746}"/>
    <cellStyle name="Comma 3 2 3" xfId="366" xr:uid="{4C2EDB97-78B1-4DA4-9021-758E87E583B1}"/>
    <cellStyle name="Comma 3 3" xfId="223" xr:uid="{AE753013-AD6E-490E-8F48-CE92E3B8B019}"/>
    <cellStyle name="Comma 3 3 2" xfId="313" xr:uid="{2940DD22-C0E3-4036-AC5C-1ACFE260EA75}"/>
    <cellStyle name="Comma 3 3 2 2" xfId="388" xr:uid="{CC570CB7-7845-4BF7-9BBC-F54E7D57B983}"/>
    <cellStyle name="Comma 3 3 3" xfId="425" xr:uid="{451A0FCA-B3E8-4BDB-BBB4-BDABB1BC6ED9}"/>
    <cellStyle name="Comma 3 3 3 2" xfId="585" xr:uid="{3416DE29-0860-43E5-9774-8078B7312E2E}"/>
    <cellStyle name="Comma 3 3 4" xfId="480" xr:uid="{D05CEDE1-F58D-4802-8C6A-ABE2BEE17892}"/>
    <cellStyle name="Comma 3 3 5" xfId="535" xr:uid="{294956A9-6CF0-4EA3-8D3B-17910E78EA93}"/>
    <cellStyle name="Comma 3 4" xfId="301" xr:uid="{389EC152-27CA-48C1-A568-DA5D3372CC87}"/>
    <cellStyle name="Comma 3 4 2" xfId="376" xr:uid="{5D45EFEF-28F5-4D99-AB5C-CAF4B92E395B}"/>
    <cellStyle name="Comma 3 5" xfId="358" xr:uid="{125E14F8-E67F-494E-9414-7D273238CF72}"/>
    <cellStyle name="Comma 3 6" xfId="95" xr:uid="{EA3B192E-8D3F-49ED-B053-9E3E6FB1C460}"/>
    <cellStyle name="Comma 30" xfId="373" xr:uid="{3184AFC0-7A99-4037-B0B7-1D6DBFBBF5B6}"/>
    <cellStyle name="Comma 31" xfId="76" xr:uid="{D3624AAD-EB72-47A5-AE9E-C5F195C8D5F7}"/>
    <cellStyle name="Comma 32" xfId="411" xr:uid="{98FF7028-709E-4CDE-9DD0-FDCE7A5E1B7B}"/>
    <cellStyle name="Comma 33" xfId="465" xr:uid="{753A2E50-BD5B-4799-8301-69AC1187AB78}"/>
    <cellStyle name="Comma 33 2" xfId="625" xr:uid="{3ACC828A-BD00-4E11-9A4B-23ABC2390DF0}"/>
    <cellStyle name="Comma 34" xfId="468" xr:uid="{3661009A-C90A-43CA-A454-3E1F298BB6B1}"/>
    <cellStyle name="Comma 34 2" xfId="628" xr:uid="{4D2E07BA-9ADD-4624-BB3E-8C2BC5898A54}"/>
    <cellStyle name="Comma 35" xfId="521" xr:uid="{82F6A82F-BD07-403F-A9A7-3688AE2CE3B2}"/>
    <cellStyle name="Comma 36" xfId="525" xr:uid="{80E54311-5F41-4E3D-8818-1E2E5C418C04}"/>
    <cellStyle name="Comma 37" xfId="488" xr:uid="{FC64A8E2-930A-4659-8620-0E3626BDB944}"/>
    <cellStyle name="Comma 38" xfId="524" xr:uid="{14E571CE-395A-4700-8950-463AE7A61690}"/>
    <cellStyle name="Comma 39" xfId="476" xr:uid="{E7E4F86B-56F9-43B3-A969-B07D44EACF73}"/>
    <cellStyle name="Comma 4" xfId="101" xr:uid="{C4838E55-9C0F-4AF1-AFE4-F4CE5D42EDF2}"/>
    <cellStyle name="Comma 4 2" xfId="138" xr:uid="{04246424-8898-474C-A0F5-588779202059}"/>
    <cellStyle name="Comma 4 2 2" xfId="307" xr:uid="{AF828E1E-5378-40B4-A3D8-B15B0089CA81}"/>
    <cellStyle name="Comma 4 2 2 2" xfId="382" xr:uid="{E9FD2295-FB0F-41CD-AF96-35A88BF9AF6C}"/>
    <cellStyle name="Comma 4 2 3" xfId="364" xr:uid="{36139F98-0960-4F0F-80EF-BCF95E009200}"/>
    <cellStyle name="Comma 4 3" xfId="302" xr:uid="{89BFC8CD-A41B-4B83-9B81-39E7F9B51559}"/>
    <cellStyle name="Comma 4 3 2" xfId="377" xr:uid="{D83DA681-BD96-4AB8-93F3-5466F8F7FB0B}"/>
    <cellStyle name="Comma 4 4" xfId="327" xr:uid="{C92F8AA7-F19B-4DC3-B3B0-55080AC0B0FC}"/>
    <cellStyle name="Comma 4 4 2" xfId="395" xr:uid="{2AFD66B7-4816-462F-944E-0A92B31CC0EE}"/>
    <cellStyle name="Comma 4 4 3" xfId="434" xr:uid="{331C1D94-6A05-4FF4-9688-94E417A9C483}"/>
    <cellStyle name="Comma 4 4 3 2" xfId="594" xr:uid="{3F4B2204-C399-485C-967A-1ADB0B80349E}"/>
    <cellStyle name="Comma 4 4 4" xfId="490" xr:uid="{EC6F55BE-F9F8-40F1-89E9-1D868AAA66CE}"/>
    <cellStyle name="Comma 4 4 5" xfId="544" xr:uid="{A8FB9629-2761-43AD-9949-B19999CAF157}"/>
    <cellStyle name="Comma 4 5" xfId="359" xr:uid="{D9E4064A-A453-436B-A1AD-0133D69EE61E}"/>
    <cellStyle name="Comma 40" xfId="479" xr:uid="{DD05653A-532D-4F9D-8E92-6BD783633817}"/>
    <cellStyle name="Comma 41" xfId="475" xr:uid="{6F739F4A-71C5-4E34-A7E3-71E029056FB8}"/>
    <cellStyle name="Comma 42" xfId="526" xr:uid="{274EF3BB-59A6-42EC-ABDE-D2D6621C48C7}"/>
    <cellStyle name="Comma 43" xfId="473" xr:uid="{EC43C377-4E3E-4984-8B0B-7F38CAAE5422}"/>
    <cellStyle name="Comma 44" xfId="527" xr:uid="{CD255DFA-2D8D-4FAC-B0D2-07A458D9AAB6}"/>
    <cellStyle name="Comma 45" xfId="575" xr:uid="{46C353E7-7850-4F20-908F-F5B5C5719514}"/>
    <cellStyle name="Comma 46" xfId="629" xr:uid="{0D985E6B-CA33-45A8-93DC-F138D08F8429}"/>
    <cellStyle name="Comma 47" xfId="413" xr:uid="{A9E35C80-A48A-45E9-8794-82680328B384}"/>
    <cellStyle name="Comma 48" xfId="631" xr:uid="{E2DA77E3-4DEB-4BDC-83C9-53C60DA6F50D}"/>
    <cellStyle name="Comma 49" xfId="632" xr:uid="{C54D942B-1E8E-4868-8D2C-FC4D6E736462}"/>
    <cellStyle name="Comma 5" xfId="102" xr:uid="{48A98A4D-E91F-496C-9734-964A7AB6CF28}"/>
    <cellStyle name="Comma 5 2" xfId="253" xr:uid="{DCC538F0-F476-4DC4-974B-565D9D9E98C3}"/>
    <cellStyle name="Comma 5 2 2" xfId="325" xr:uid="{5C1E8DF1-B8B0-4604-B106-23C431C0C931}"/>
    <cellStyle name="Comma 5 2 2 2" xfId="394" xr:uid="{99655FBA-760D-44F2-A4FC-98B5841A8C23}"/>
    <cellStyle name="Comma 5 2 3" xfId="431" xr:uid="{237788C2-C36C-4AC1-88EE-43F775CD19A4}"/>
    <cellStyle name="Comma 5 2 3 2" xfId="591" xr:uid="{769F19DB-52EE-463C-B940-47560F1F6EDC}"/>
    <cellStyle name="Comma 5 2 4" xfId="486" xr:uid="{4642C284-A57C-4149-B05B-D33BD8539912}"/>
    <cellStyle name="Comma 5 2 5" xfId="541" xr:uid="{355BC03B-46E1-45F8-8B04-965E9C3CCD35}"/>
    <cellStyle name="Comma 5 3" xfId="303" xr:uid="{24A5E3FF-A0AF-4A55-8B2A-0F53D3383FFE}"/>
    <cellStyle name="Comma 5 3 2" xfId="378" xr:uid="{C2CC24F4-4658-4F6D-9B27-1DB58E096FA0}"/>
    <cellStyle name="Comma 5 4" xfId="329" xr:uid="{884704B8-817F-4C60-8F2E-5F594BF0B685}"/>
    <cellStyle name="Comma 5 4 2" xfId="396" xr:uid="{316963ED-5CD9-417A-BDEC-4F7BAD53AEF1}"/>
    <cellStyle name="Comma 5 4 3" xfId="435" xr:uid="{CA974D16-E0DF-4E6E-BD53-8A31D9ED59A4}"/>
    <cellStyle name="Comma 5 4 3 2" xfId="595" xr:uid="{0F381763-40ED-4789-B0F7-F64E45B8E163}"/>
    <cellStyle name="Comma 5 4 4" xfId="491" xr:uid="{F092C21A-E438-4FC7-98BE-094D38675003}"/>
    <cellStyle name="Comma 5 4 5" xfId="545" xr:uid="{2A82020E-147B-490F-BE1D-EAEA5E2654D8}"/>
    <cellStyle name="Comma 5 5" xfId="360" xr:uid="{798534FE-48DB-4E13-B251-D7C65A493815}"/>
    <cellStyle name="Comma 50" xfId="630" xr:uid="{C08E780A-6134-4507-85A0-8520B04CA2F5}"/>
    <cellStyle name="Comma 51" xfId="635" xr:uid="{0DC11F4B-D868-49CF-96A8-BBE1A137C188}"/>
    <cellStyle name="Comma 52" xfId="637" xr:uid="{16FFBB30-6075-4CA5-943A-A3AC82018F20}"/>
    <cellStyle name="Comma 6" xfId="103" xr:uid="{7759CECC-3F90-4DF2-941B-2DEADB77BE1C}"/>
    <cellStyle name="Comma 6 2" xfId="304" xr:uid="{604D5F34-B518-4588-9854-3C317CA90B9B}"/>
    <cellStyle name="Comma 6 2 2" xfId="379" xr:uid="{AB8B45ED-4776-462E-BB1F-32F45305B828}"/>
    <cellStyle name="Comma 6 3" xfId="361" xr:uid="{E8E560FA-A9BE-48CB-B2FA-674495E5572D}"/>
    <cellStyle name="Comma 7" xfId="104" xr:uid="{8714F835-639E-4EA6-8C11-147674179249}"/>
    <cellStyle name="Comma 7 2" xfId="227" xr:uid="{F495D259-E37A-46C2-8B1F-F646A6B50B09}"/>
    <cellStyle name="Comma 7 2 2" xfId="315" xr:uid="{CEDA2EEA-3C71-4B29-BEF6-68907EA76CBC}"/>
    <cellStyle name="Comma 7 2 2 2" xfId="390" xr:uid="{9E606289-7263-4E47-9ECE-DE7A294CA5F9}"/>
    <cellStyle name="Comma 7 2 3" xfId="427" xr:uid="{82E6C128-29B8-4A64-8396-D9D03A3E632E}"/>
    <cellStyle name="Comma 7 2 3 2" xfId="587" xr:uid="{4ED367E8-96E3-4AAC-9940-76A2ED49736D}"/>
    <cellStyle name="Comma 7 2 4" xfId="482" xr:uid="{F275AC42-63E9-4C42-BC82-DF8D357D85B2}"/>
    <cellStyle name="Comma 7 2 5" xfId="537" xr:uid="{00BAE9A4-4718-42F5-8721-19CF3AC50433}"/>
    <cellStyle name="Comma 7 3" xfId="305" xr:uid="{397E6942-30E0-4080-932F-28A97F4977EC}"/>
    <cellStyle name="Comma 7 3 2" xfId="380" xr:uid="{6861E0F8-F394-4DCA-A8EF-66AC902FE545}"/>
    <cellStyle name="Comma 7 4" xfId="362" xr:uid="{E0884A89-4DB2-4A60-8621-E2A1AF61C206}"/>
    <cellStyle name="Comma 8" xfId="105" xr:uid="{CBE5EE6D-CE86-49D6-8BEF-6B8C4A42475B}"/>
    <cellStyle name="Comma 8 2" xfId="306" xr:uid="{2D6BD409-259D-4E8E-BEAD-462D105573EB}"/>
    <cellStyle name="Comma 8 2 2" xfId="381" xr:uid="{1C36C9B3-9D89-4214-BC5B-A496B67BAD88}"/>
    <cellStyle name="Comma 8 3" xfId="363" xr:uid="{5FDFB013-B65B-4289-996D-6C61C4D1542E}"/>
    <cellStyle name="Comma 9" xfId="142" xr:uid="{FC039310-32A8-4D7E-8956-7B796ED7CF07}"/>
    <cellStyle name="Comma 9 2" xfId="310" xr:uid="{A3AF6932-9BEA-4E02-9F0A-FC6D99DCB279}"/>
    <cellStyle name="Comma 9 2 2" xfId="385" xr:uid="{9BCCDDA0-D87B-4CDE-96FD-4B63298B6AF6}"/>
    <cellStyle name="Comma 9 3" xfId="367" xr:uid="{6ED6138F-CA0C-4450-8DF0-1445C1FC6C68}"/>
    <cellStyle name="Date" xfId="106" xr:uid="{B2054A9D-C8A6-4A6A-A3F6-23F5A73290CE}"/>
    <cellStyle name="Dziesi?tny [0]_Unicredito-2001-2002-ost-Zbyszek" xfId="107" xr:uid="{FD15C20B-ADB9-429A-81A4-693F78D04623}"/>
    <cellStyle name="Dziesi?tny_Arkusz1" xfId="108" xr:uid="{CB625DCA-C3E8-47A7-A3C6-29FE2905CD6E}"/>
    <cellStyle name="Euro" xfId="109" xr:uid="{C0FB6AE7-7A86-4F58-8E5E-8A66D1BD598B}"/>
    <cellStyle name="Explanatory Text 2" xfId="205" xr:uid="{113F4E35-3A04-40B8-BE4C-15350A7928EC}"/>
    <cellStyle name="Explanatory Text 3" xfId="287" xr:uid="{0E3643A6-508C-4D2D-B025-5424CE9FDEB5}"/>
    <cellStyle name="Explanatory Text 4" xfId="77" xr:uid="{2F02264A-F019-4AE6-9E5E-37849D117FBF}"/>
    <cellStyle name="Followed Hyperlink 2" xfId="147" xr:uid="{21DD74BB-572D-4407-BFB7-192042B1D947}"/>
    <cellStyle name="Followed Hyperlink 3" xfId="148" xr:uid="{953F09AF-AFC5-4840-AD8A-87C18A2BA1B3}"/>
    <cellStyle name="Followed Hyperlink 4" xfId="149" xr:uid="{049214FB-D516-4C76-966E-1C811ECC9144}"/>
    <cellStyle name="Followed Hyperlink 5" xfId="150" xr:uid="{02F677B9-D0A5-4159-A206-077CB0305FA6}"/>
    <cellStyle name="Followed Hyperlink 6" xfId="151" xr:uid="{83B62D9A-04CE-4D5E-957F-9D8830092F56}"/>
    <cellStyle name="Followed Hyperlink 7" xfId="152" xr:uid="{7EB0B46E-28B9-44F5-A653-F9DE1003367F}"/>
    <cellStyle name="Followed Hyperlink 8" xfId="153" xr:uid="{9E4633C3-34B3-4FCE-99FE-443720C41F8D}"/>
    <cellStyle name="Followed Hyperlink 9" xfId="154" xr:uid="{3B7A8779-3AF0-4F57-BACE-9ADE1C18FBC6}"/>
    <cellStyle name="Good 2" xfId="19" xr:uid="{6F0E58B7-9F8D-423A-B295-90842A2E0925}"/>
    <cellStyle name="Good 2 2" xfId="206" xr:uid="{5D51830B-31AE-4FFD-A9E5-FADA79D5CE09}"/>
    <cellStyle name="Good 3" xfId="288" xr:uid="{28E0F539-B690-4758-B8C5-C345FAD96D9A}"/>
    <cellStyle name="Good 4" xfId="78" xr:uid="{558C82E7-243C-4F07-8CF2-1203733A2A6F}"/>
    <cellStyle name="Header 2" xfId="110" xr:uid="{C014155A-AA24-46A0-AFCF-803AD89F46AA}"/>
    <cellStyle name="Heading 1 2" xfId="207" xr:uid="{218812A6-0FF6-44F4-922B-2C48E95D3BF0}"/>
    <cellStyle name="Heading 1 3" xfId="289" xr:uid="{84FDB5A6-4283-4FA5-999D-8653F377C60A}"/>
    <cellStyle name="Heading 1 4" xfId="79" xr:uid="{135307C1-9062-4C94-AC6E-C23E2DCD2494}"/>
    <cellStyle name="Heading 2 2" xfId="208" xr:uid="{85E0C399-115F-480A-84F7-32DE6243380B}"/>
    <cellStyle name="Heading 2 3" xfId="290" xr:uid="{52D264F0-6C58-4230-8B62-55994A852363}"/>
    <cellStyle name="Heading 2 4" xfId="80" xr:uid="{C68B3FDD-8A37-4945-91DC-606BE9349A70}"/>
    <cellStyle name="Heading 3 2" xfId="209" xr:uid="{9CD77148-2D2B-4EA6-86CB-1AC97480004B}"/>
    <cellStyle name="Heading 3 3" xfId="291" xr:uid="{5EC9BF49-1658-4FFF-BE69-18EBBA495582}"/>
    <cellStyle name="Heading 3 4" xfId="81" xr:uid="{1FF4230E-D058-4DFC-BB98-08005107810D}"/>
    <cellStyle name="Heading 4 2" xfId="210" xr:uid="{24D04D0F-3539-4D1C-A986-D8232A8F9664}"/>
    <cellStyle name="Heading 4 3" xfId="292" xr:uid="{3B9F5F9D-987D-4907-B1E6-3C0CFA5F9655}"/>
    <cellStyle name="Heading 4 4" xfId="82" xr:uid="{78375992-31A2-44D7-9885-EF38DED7A3E6}"/>
    <cellStyle name="Hyperlink 2" xfId="2" xr:uid="{00000000-0005-0000-0000-000000000000}"/>
    <cellStyle name="Hyperlink 2 2" xfId="355" xr:uid="{827AACC7-BE2A-4BF7-9300-B4D929386864}"/>
    <cellStyle name="Hyperlink 2 3" xfId="155" xr:uid="{B1F1D824-F39C-4C97-AFA7-7D9303C53A5C}"/>
    <cellStyle name="Hyperlink 3" xfId="156" xr:uid="{88780E9C-0E62-4915-A7A1-C54EF6A8E34E}"/>
    <cellStyle name="Hyperlink 4" xfId="157" xr:uid="{5D5BE0A6-9A54-4023-BA05-4C55F46FBDD0}"/>
    <cellStyle name="Hyperlink 5" xfId="158" xr:uid="{AC4AF59F-27BA-44CE-8849-BDE15F62CF3C}"/>
    <cellStyle name="Hyperlink 6" xfId="159" xr:uid="{71ABAA98-FE09-4F91-A4B1-C38BA838D8F6}"/>
    <cellStyle name="Hyperlink 7" xfId="160" xr:uid="{F367F90B-3C9B-453F-9CEA-081DFC39D5D0}"/>
    <cellStyle name="Hyperlink 8" xfId="161" xr:uid="{ADF1A01F-99FF-4981-9020-33E8F3E48D05}"/>
    <cellStyle name="Hyperlink 9" xfId="162" xr:uid="{F74724EA-CD8E-4495-9302-5EC5CE48CD8C}"/>
    <cellStyle name="Hypertextový odkaz_HRIC_Work out" xfId="111" xr:uid="{A4D5B9C3-8F21-489D-88A5-15F6E1BCD4C3}"/>
    <cellStyle name="Input 2" xfId="11" xr:uid="{2B490D4B-AB04-4D30-839A-06AF20192107}"/>
    <cellStyle name="Input 2 2" xfId="211" xr:uid="{4422DD3C-8D09-43F8-870E-5C3B090CA97C}"/>
    <cellStyle name="Input 3" xfId="20" xr:uid="{DAAF23CB-135E-48FD-AF72-F111CA961934}"/>
    <cellStyle name="Input 4" xfId="83" xr:uid="{2F82B193-98E0-4E7D-BE60-E34AEB5E169B}"/>
    <cellStyle name="kpmg" xfId="233" xr:uid="{769442A4-A402-4A4B-86D1-8CA5EAC05077}"/>
    <cellStyle name="KPMG Heading 1" xfId="112" xr:uid="{E55C1C2D-E9AA-485B-9B36-7F2DA8A17205}"/>
    <cellStyle name="KPMG Heading 2" xfId="113" xr:uid="{8148716B-F724-4B3C-A64B-66A89182FF03}"/>
    <cellStyle name="KPMG Heading 3" xfId="114" xr:uid="{36DD0851-6CFF-4446-9709-7FDDFCD7F3BE}"/>
    <cellStyle name="KPMG Heading 4" xfId="115" xr:uid="{59D40B7F-6DCF-4DD1-B044-4B6CF4942EF0}"/>
    <cellStyle name="KPMG Normal" xfId="116" xr:uid="{91D944E1-1D63-42B7-B62D-0A988CC1DB4D}"/>
    <cellStyle name="KPMG Normal Text" xfId="117" xr:uid="{6CEE31EE-5626-416F-A813-BF9A5682CCFB}"/>
    <cellStyle name="KPMG Normal_ADR-minority (2)" xfId="118" xr:uid="{5EEEE79D-8E7F-478B-895F-90C58F75788D}"/>
    <cellStyle name="Linked Cell 2" xfId="212" xr:uid="{2FD80930-BDE0-42C2-9660-0C58C0EC5166}"/>
    <cellStyle name="Linked Cell 3" xfId="293" xr:uid="{520CD25F-F2A7-446E-ACAA-92240000768C}"/>
    <cellStyle name="Linked Cell 4" xfId="84" xr:uid="{DBF37F39-86A6-431C-AEE1-4A6B1854D67B}"/>
    <cellStyle name="m?ny_Comparison of branches 04 without Corp.FX gains" xfId="119" xr:uid="{E6CC64C9-FCE9-4B95-B16C-6D618769B33E}"/>
    <cellStyle name="měny_3Y Plan Polno do DR 9.11.2000" xfId="120" xr:uid="{ADD41A90-6494-45FE-9D27-072F3AA5A7F8}"/>
    <cellStyle name="meny_Comparison of branches 06 without Corp.FX gains" xfId="121" xr:uid="{EB283295-0731-48CF-B17F-0BB7AEBD93C1}"/>
    <cellStyle name="měny_credit risk" xfId="122" xr:uid="{B5C0F198-AFD5-424F-9707-17A9437C49DC}"/>
    <cellStyle name="meny_expected results RCF 20001" xfId="123" xr:uid="{8FC2AC88-6035-4704-93B2-A95DEB36E368}"/>
    <cellStyle name="měny_Tdb" xfId="124" xr:uid="{06DE1F1D-2967-43AD-A5A8-297FC2447EF3}"/>
    <cellStyle name="Migliaia (0)" xfId="234" xr:uid="{FB8C6910-041A-429D-989A-97ED4FB16A41}"/>
    <cellStyle name="Migliaia (0) 2" xfId="316" xr:uid="{6926D3BF-E24A-449E-AF4C-AF7E27B0B312}"/>
    <cellStyle name="Migliaia_CESEZ4" xfId="235" xr:uid="{30C0F8A8-CCC3-4D8A-808C-68A59FE450F6}"/>
    <cellStyle name="Millares 2 2" xfId="16" xr:uid="{66DF6376-0EB9-4E21-83EB-A7D62B6E0DE6}"/>
    <cellStyle name="Million" xfId="125" xr:uid="{0BAFCF30-B527-4E51-9840-F823C4C54221}"/>
    <cellStyle name="Nedefinován" xfId="126" xr:uid="{6CC7AD22-C77C-4AB5-ABD1-F3BF98D8CD8C}"/>
    <cellStyle name="Neutral 2" xfId="29" xr:uid="{0EF07755-0004-4BA4-8DA5-5DB8384D877E}"/>
    <cellStyle name="Neutral 2 2" xfId="213" xr:uid="{A42AD534-3D11-4A5C-8D56-0E1F2EF583F7}"/>
    <cellStyle name="Neutral 3" xfId="294" xr:uid="{94FBF1E0-2643-4873-B6D1-3CBAD9E0C378}"/>
    <cellStyle name="Neutral 4" xfId="85" xr:uid="{EABB2B58-E956-4166-AF52-284B2A6DF650}"/>
    <cellStyle name="Normal" xfId="0" builtinId="0"/>
    <cellStyle name="Normal 10" xfId="13" xr:uid="{0CAAFE51-7DFC-426B-B5BC-D2159726747E}"/>
    <cellStyle name="Normal 10 2" xfId="214" xr:uid="{97F6EDF2-D40C-40A6-86C2-C2279BBF9604}"/>
    <cellStyle name="Normal 10 3" xfId="163" xr:uid="{E1BFB669-5DB5-41E4-89F9-74433ACDCBD6}"/>
    <cellStyle name="Normal 11" xfId="15" xr:uid="{DBFEB81D-CB28-4C57-8E02-3FD06A7B83E4}"/>
    <cellStyle name="Normal 11 2" xfId="38" xr:uid="{6CAC78BA-897D-4996-AA07-B1D1EAFE0FE1}"/>
    <cellStyle name="Normal 11 2 2" xfId="369" xr:uid="{48C15250-55BD-4F63-93BE-0D096AA78D51}"/>
    <cellStyle name="Normal 11 2 2 2" xfId="454" xr:uid="{94F28734-2DAB-420B-BD3E-E8903CBFAE40}"/>
    <cellStyle name="Normal 11 2 2 2 2" xfId="614" xr:uid="{BC4BD3E5-92ED-4BB0-88C5-AE93B68FF066}"/>
    <cellStyle name="Normal 11 2 2 3" xfId="510" xr:uid="{30C8DFE5-E2FD-433B-9514-B40A9F9BEE82}"/>
    <cellStyle name="Normal 11 2 2 4" xfId="564" xr:uid="{132E6C1A-0486-48C0-99AB-314AA5608E04}"/>
    <cellStyle name="Normal 11 3" xfId="423" xr:uid="{0C3453A4-3C6B-4A78-A137-6C04812EEB07}"/>
    <cellStyle name="Normal 11 3 2" xfId="583" xr:uid="{4374E0B9-6DA0-4D58-AF82-19502AE2D0ED}"/>
    <cellStyle name="Normal 11 4" xfId="477" xr:uid="{5FB55359-F7B4-4C24-9E9E-D62B137052C3}"/>
    <cellStyle name="Normal 11 5" xfId="533" xr:uid="{9A57D558-E1FB-42D2-9945-EB205DDD0970}"/>
    <cellStyle name="Normal 11 6" xfId="176" xr:uid="{06A85A26-00EB-4434-A84A-498571CBCF23}"/>
    <cellStyle name="Normal 12" xfId="220" xr:uid="{64B9DCAB-15B1-4BD3-AFEE-8E22D5F620CA}"/>
    <cellStyle name="Normal 12 2" xfId="238" xr:uid="{AF0A6CF2-6F35-478C-9BF7-3BABEAE10E63}"/>
    <cellStyle name="Normal 13" xfId="8" xr:uid="{F32C1038-CE62-4D91-A287-4F2ED82C5577}"/>
    <cellStyle name="Normal 13 2" xfId="23" xr:uid="{C7AE4238-DCE8-46E0-8EC7-849B29B29B27}"/>
    <cellStyle name="Normal 14" xfId="32" xr:uid="{032B3235-FED9-40D4-B1B6-F0285B380DDB}"/>
    <cellStyle name="Normal 14 2" xfId="239" xr:uid="{2408AA50-C7D5-4A5E-A29D-6BE38C6CAD6B}"/>
    <cellStyle name="Normal 14 3" xfId="221" xr:uid="{49F1CC4D-6779-4C3A-BC4E-F22C969650CE}"/>
    <cellStyle name="Normal 15" xfId="225" xr:uid="{CC7B34C1-B5A6-4EAB-893E-3AE172BD39F8}"/>
    <cellStyle name="Normal 15 2" xfId="240" xr:uid="{4055C339-61C3-4B91-99E0-D8E3C647211D}"/>
    <cellStyle name="Normal 16" xfId="228" xr:uid="{52C21AC9-6EFB-414F-869D-9E7DF61FA87B}"/>
    <cellStyle name="Normal 16 2" xfId="333" xr:uid="{0A4CC998-4C17-484B-8CDF-A001AAA69267}"/>
    <cellStyle name="Normal 17" xfId="229" xr:uid="{31668BEC-E2E6-40C7-BBC1-D45AB6C2DF4E}"/>
    <cellStyle name="Normal 17 2" xfId="242" xr:uid="{2C76BC1E-9F82-4E46-9E9C-9D8809DB620F}"/>
    <cellStyle name="Normal 17 3" xfId="334" xr:uid="{349D1A5C-11A2-4222-9DAE-02A15B7698C3}"/>
    <cellStyle name="Normal 18" xfId="231" xr:uid="{4433A6E9-B321-45CF-9B53-9D6FD8BE30AA}"/>
    <cellStyle name="Normal 18 2" xfId="244" xr:uid="{3E80CF1E-14F4-4467-A5B5-79A9C6F9756E}"/>
    <cellStyle name="Normal 19" xfId="237" xr:uid="{683A1666-98DD-4142-9A0B-74246F462D8B}"/>
    <cellStyle name="Normal 19 2" xfId="318" xr:uid="{81CC28CE-68B5-48CF-8378-20D7C4609F75}"/>
    <cellStyle name="Normal 2" xfId="3" xr:uid="{00000000-0005-0000-0000-000002000000}"/>
    <cellStyle name="Normal 2 2" xfId="6" xr:uid="{00000000-0005-0000-0000-000003000000}"/>
    <cellStyle name="Normal 2 2 2" xfId="12" xr:uid="{D7E34FC5-4D22-480F-B61E-A7B0FDA422E8}"/>
    <cellStyle name="Normal 2 2 2 2" xfId="37" xr:uid="{94307F2C-FA57-4DEE-AFAE-F8826BED28E7}"/>
    <cellStyle name="Normal 2 2 2 3" xfId="248" xr:uid="{68DD5580-B13B-4448-9F60-30E1B0BBA338}"/>
    <cellStyle name="Normal 2 2 3" xfId="9" xr:uid="{8CAA61EF-B632-4B46-8124-4D6E1667FA3F}"/>
    <cellStyle name="Normal 2 2 3 2" xfId="143" xr:uid="{2725EB6F-789A-4FA8-AF49-EB629B313406}"/>
    <cellStyle name="Normal 2 2 4" xfId="50" xr:uid="{84150A82-2D8E-496C-B6B4-AA33E157A240}"/>
    <cellStyle name="Normal 2 2 5" xfId="41" xr:uid="{B1F6B115-F0D4-4ABA-8B3F-110B3ED08B68}"/>
    <cellStyle name="Normal 2 3" xfId="21" xr:uid="{9D88792A-5103-40BB-A672-7E4CC9BEA4FC}"/>
    <cellStyle name="Normal 2 3 2" xfId="40" xr:uid="{94E22BA1-1CE8-488F-81F9-B25B9FCF045A}"/>
    <cellStyle name="Normal 2 4" xfId="28" xr:uid="{CAD38471-8849-42DA-97DC-4BB2D3E72DEA}"/>
    <cellStyle name="Normal 2 4 2" xfId="251" xr:uid="{B7C69BEB-CDF4-4EBB-ABF0-5446B5E20BF7}"/>
    <cellStyle name="Normal 2 5" xfId="22" xr:uid="{03451900-B5AC-4380-8BA4-EC25C45628F3}"/>
    <cellStyle name="Normal 2 5 2" xfId="299" xr:uid="{42AFD6FF-8D03-4948-B5A0-CD151BC6BF09}"/>
    <cellStyle name="Normal 2 6" xfId="92" xr:uid="{952C9985-B62D-4918-9099-7CED501D753B}"/>
    <cellStyle name="Normal 2_~0149226 2" xfId="14" xr:uid="{19CE0C89-6420-4F09-8535-159D84A9A76D}"/>
    <cellStyle name="Normal 20" xfId="250" xr:uid="{7316A3AA-2897-4F2E-89A4-79C1215D2463}"/>
    <cellStyle name="Normal 20 2" xfId="323" xr:uid="{4389A1E8-7242-4CA0-B35F-862FEF1BF274}"/>
    <cellStyle name="Normal 21" xfId="252" xr:uid="{F90EE898-D3D6-4BA4-BC9C-1857B3C0EC21}"/>
    <cellStyle name="Normal 21 2" xfId="324" xr:uid="{9FDA7550-EB25-44F9-B547-0AB183DBB490}"/>
    <cellStyle name="Normal 22" xfId="258" xr:uid="{EDD90DCA-1945-4338-B927-2A030EADA0DD}"/>
    <cellStyle name="Normal 23" xfId="331" xr:uid="{328DB6FA-B0F7-4640-A3D1-50A2B50D2DA5}"/>
    <cellStyle name="Normal 23 2" xfId="398" xr:uid="{F5225E0D-6123-44C4-A8FB-817031494F10}"/>
    <cellStyle name="Normal 24" xfId="332" xr:uid="{876BFF88-D33B-427D-92D4-6C2742A3CE0A}"/>
    <cellStyle name="Normal 24 2" xfId="399" xr:uid="{5E394007-ACEE-44D4-9E52-2F9E596FB924}"/>
    <cellStyle name="Normal 25" xfId="335" xr:uid="{8AF28A47-C4A5-4B4B-B20F-785CB389CCCF}"/>
    <cellStyle name="Normal 25 2" xfId="400" xr:uid="{B57194D9-AC61-4D38-B18F-2E619864C464}"/>
    <cellStyle name="Normal 25 2 2" xfId="457" xr:uid="{E4070AF8-42F6-49AB-93F9-9D3A5AF436BA}"/>
    <cellStyle name="Normal 25 2 2 2" xfId="617" xr:uid="{8B46ABDD-4A44-446C-9605-F5643D1DC5AC}"/>
    <cellStyle name="Normal 25 2 3" xfId="513" xr:uid="{7507ECD2-8535-47DA-A3C1-AA0ABE28B1B0}"/>
    <cellStyle name="Normal 25 2 4" xfId="567" xr:uid="{839905AE-10EC-4DA3-9B8A-10B6D9709DD6}"/>
    <cellStyle name="Normal 25 3" xfId="437" xr:uid="{A85AE500-1CE1-47E4-BBB3-46D27D59F2B3}"/>
    <cellStyle name="Normal 25 3 2" xfId="597" xr:uid="{6A4CB40D-F20A-4AB8-BA96-3E0E7682EC6E}"/>
    <cellStyle name="Normal 25 4" xfId="493" xr:uid="{50A5B532-43EA-4F79-9243-3609C1D61B39}"/>
    <cellStyle name="Normal 25 5" xfId="547" xr:uid="{A7B695C4-5846-420E-9850-C47C5DB297C0}"/>
    <cellStyle name="Normal 26" xfId="337" xr:uid="{B8C42FB7-FCDD-4957-88CD-3599FA728F58}"/>
    <cellStyle name="Normal 26 2" xfId="402" xr:uid="{208DA87D-AE93-4809-945A-EACB315C4C45}"/>
    <cellStyle name="Normal 27" xfId="338" xr:uid="{A9DAAFC6-E95D-4B52-ACF5-4499C7BE8199}"/>
    <cellStyle name="Normal 27 2" xfId="403" xr:uid="{B1AF2ACE-17C6-429A-81FF-1A89EC26944B}"/>
    <cellStyle name="Normal 27 2 2" xfId="458" xr:uid="{F0393AF8-DCB1-48BB-8FD2-690A8BE7DA62}"/>
    <cellStyle name="Normal 27 2 2 2" xfId="618" xr:uid="{DCE3D9DE-27BE-4AA0-9EA7-9F276AB2F252}"/>
    <cellStyle name="Normal 27 2 3" xfId="514" xr:uid="{6FE24F37-85D8-4B3B-8C7B-45F128B9BA8A}"/>
    <cellStyle name="Normal 27 2 4" xfId="568" xr:uid="{C54E4C92-4F7A-4F34-8D88-DE5F65813DDD}"/>
    <cellStyle name="Normal 27 3" xfId="439" xr:uid="{95A26891-53FA-4A4D-92CE-58780A04530C}"/>
    <cellStyle name="Normal 27 3 2" xfId="599" xr:uid="{9425EEF7-6409-4042-815D-4775E6C31103}"/>
    <cellStyle name="Normal 27 4" xfId="495" xr:uid="{FD311F51-2B02-4D10-BD5C-1DB5DABAF190}"/>
    <cellStyle name="Normal 27 5" xfId="549" xr:uid="{0952A25C-1E55-47F2-84ED-049104A873C7}"/>
    <cellStyle name="Normal 28" xfId="340" xr:uid="{041CF4E9-6C3A-4BD3-9EE8-4E47C8C63389}"/>
    <cellStyle name="Normal 28 2" xfId="405" xr:uid="{369BBDF1-2745-41F0-8BD2-AA9A7D0600A5}"/>
    <cellStyle name="Normal 29" xfId="341" xr:uid="{B04F07F6-B3D6-4563-8C0E-AE2188F58F14}"/>
    <cellStyle name="Normal 29 2" xfId="406" xr:uid="{DD1591D0-6C5A-4C33-9A7C-47F7275303FB}"/>
    <cellStyle name="Normal 29 2 2" xfId="460" xr:uid="{1E67B4CD-F2C1-4776-AFC4-EB6828D4C0D3}"/>
    <cellStyle name="Normal 29 2 2 2" xfId="620" xr:uid="{2BE03B2B-C098-4A48-BE8A-3A9C1567341F}"/>
    <cellStyle name="Normal 29 2 3" xfId="516" xr:uid="{1584E828-9111-4DE1-B246-3BCFD3872632}"/>
    <cellStyle name="Normal 29 2 4" xfId="570" xr:uid="{D121400F-5B0D-42F5-811A-0F03F7A2EF58}"/>
    <cellStyle name="Normal 29 3" xfId="441" xr:uid="{08E82560-1FD2-4D3C-A780-36A262CBB2E4}"/>
    <cellStyle name="Normal 29 3 2" xfId="601" xr:uid="{7F77F268-4AD1-454F-A0B5-15DA7F1E309C}"/>
    <cellStyle name="Normal 29 4" xfId="497" xr:uid="{85253018-49F1-46B6-889E-9B1DDB2F0E58}"/>
    <cellStyle name="Normal 29 5" xfId="551" xr:uid="{E6F090A1-612C-4C2E-A3E3-ED11C6B2CC8E}"/>
    <cellStyle name="Normal 3" xfId="4" xr:uid="{00000000-0005-0000-0000-000004000000}"/>
    <cellStyle name="Normal 3 2" xfId="7" xr:uid="{8A536486-8F6D-48A4-ACA7-5EC587646CE2}"/>
    <cellStyle name="Normal 3 2 2" xfId="35" xr:uid="{F1CEDB5A-E199-4B2D-BC3A-CE26DD15CAB4}"/>
    <cellStyle name="Normal 3 2 3" xfId="36" xr:uid="{A329135C-D995-4ED5-9806-0D56116815AC}"/>
    <cellStyle name="Normal 3 3" xfId="43" xr:uid="{8A2DB3E2-F3BA-4A51-906A-2B9D5FFD87D9}"/>
    <cellStyle name="Normal 3 3 2" xfId="222" xr:uid="{082F70DC-DCC1-471E-A397-5041BC886350}"/>
    <cellStyle name="Normal 3 3 3" xfId="416" xr:uid="{8430EFC7-8B75-4FB9-A34E-76378BAB4D88}"/>
    <cellStyle name="Normal 3 3 3 2" xfId="467" xr:uid="{F29D1A2C-8C10-49BE-B332-7CB1C3CFAF42}"/>
    <cellStyle name="Normal 3 3 3 2 2" xfId="627" xr:uid="{5D5CCC07-7E3C-4421-A5C7-19DEA8F3C374}"/>
    <cellStyle name="Normal 3 3 3 3" xfId="523" xr:uid="{CE5F08F9-51D9-4111-9BF5-8F994A64CCDE}"/>
    <cellStyle name="Normal 3 3 3 4" xfId="577" xr:uid="{13C5B70D-2637-468B-AC13-6F60521F3369}"/>
    <cellStyle name="Normal 3 3 4" xfId="418" xr:uid="{AA0819D9-6DC9-4013-88F6-FD1248B263A1}"/>
    <cellStyle name="Normal 3 3 4 2" xfId="579" xr:uid="{F9CBCE76-177D-4D48-9D42-BD03CC5DA415}"/>
    <cellStyle name="Normal 3 3 5" xfId="470" xr:uid="{92098472-9757-4BF6-B5B2-BD82D72E82C6}"/>
    <cellStyle name="Normal 3 3 6" xfId="529" xr:uid="{F14B723A-55E6-4430-BCE5-BC96C5AB2834}"/>
    <cellStyle name="Normal 3 4" xfId="326" xr:uid="{7414C042-D464-49E7-8363-F14D4263A2A4}"/>
    <cellStyle name="Normal 3 5" xfId="328" xr:uid="{CBFA33ED-5BD2-4E35-A44A-DABD2C8DFCA5}"/>
    <cellStyle name="Normal 3 6" xfId="93" xr:uid="{21E6C1D0-CBA0-4459-939D-F62CC1174F5A}"/>
    <cellStyle name="Normal 3 7" xfId="46" xr:uid="{A6EC9249-88E1-4815-BB0E-8006C1C1F9B9}"/>
    <cellStyle name="Normal 3 7 2" xfId="421" xr:uid="{AD99D6C5-8E55-4C4F-84C2-A3B137FCF59A}"/>
    <cellStyle name="Normal 3 7 2 2" xfId="581" xr:uid="{3D13ECCD-AFC6-42C0-A907-FA8F5ED8A0C3}"/>
    <cellStyle name="Normal 3 7 3" xfId="472" xr:uid="{7C63C6D6-3467-46B4-87BF-389E72DB9852}"/>
    <cellStyle name="Normal 3 7 4" xfId="531" xr:uid="{CB1758AC-F481-4FF8-A65E-8ECFB4A1D745}"/>
    <cellStyle name="Normal 3 8" xfId="34" xr:uid="{2BEE9397-907A-485F-BFEB-AD5D641104B4}"/>
    <cellStyle name="Normal 30" xfId="343" xr:uid="{06DF96ED-6F76-4371-AAD4-9D04CFD3BC4F}"/>
    <cellStyle name="Normal 30 2" xfId="408" xr:uid="{786CCD51-8942-4F59-AAB9-16CE893F8FEE}"/>
    <cellStyle name="Normal 30 2 2" xfId="462" xr:uid="{43EA9554-FAE4-45AE-8FDD-83219D62A6F0}"/>
    <cellStyle name="Normal 30 2 2 2" xfId="622" xr:uid="{C89BA968-60F7-48D2-B68E-8EB493F8D3B0}"/>
    <cellStyle name="Normal 30 2 3" xfId="518" xr:uid="{8644FB2C-FFA7-4C89-8AC7-7874D0DF3648}"/>
    <cellStyle name="Normal 30 2 4" xfId="572" xr:uid="{D82CE127-C858-4D21-9A8D-F208D67EAFAC}"/>
    <cellStyle name="Normal 30 3" xfId="443" xr:uid="{F64CBB96-4C47-47F2-BE71-702FAD3270A4}"/>
    <cellStyle name="Normal 30 3 2" xfId="603" xr:uid="{A8CBEB52-30D5-4CF0-8A69-B30BF97FB0E5}"/>
    <cellStyle name="Normal 30 4" xfId="499" xr:uid="{C9BB9136-8AB3-4F77-A975-1C7B7BD8E48E}"/>
    <cellStyle name="Normal 30 5" xfId="553" xr:uid="{2697990E-10FA-4822-A0FC-D3278095E29C}"/>
    <cellStyle name="Normal 31" xfId="345" xr:uid="{6BD912DB-2072-48F2-9F64-5D0EDDD69344}"/>
    <cellStyle name="Normal 31 2" xfId="410" xr:uid="{6D4222A0-CCFB-4FBC-86F8-CD81A790519B}"/>
    <cellStyle name="Normal 32" xfId="346" xr:uid="{CFD22597-9D65-47B4-9711-24BF52D92F06}"/>
    <cellStyle name="Normal 32 2" xfId="445" xr:uid="{9ECD8CE1-C893-4D4A-B3FF-825A2A60BCBB}"/>
    <cellStyle name="Normal 32 2 2" xfId="605" xr:uid="{3458EC7B-F717-448B-A45D-38E78D0AFFD0}"/>
    <cellStyle name="Normal 32 3" xfId="501" xr:uid="{B0A5E814-A446-4983-83F2-E384B8F85C20}"/>
    <cellStyle name="Normal 32 4" xfId="555" xr:uid="{6C1DB846-6672-4B46-9E75-D53FD8FA5CDF}"/>
    <cellStyle name="Normal 33" xfId="348" xr:uid="{156B49CA-AF01-41C2-9BBF-02BC94694FC2}"/>
    <cellStyle name="Normal 33 2" xfId="447" xr:uid="{8A25A3E2-3048-41D0-B427-119EC4C0F90E}"/>
    <cellStyle name="Normal 33 2 2" xfId="607" xr:uid="{BA7B8D97-8C92-4D00-8FC3-B2A2FB69F7D6}"/>
    <cellStyle name="Normal 33 3" xfId="503" xr:uid="{DD6B53F5-D7D5-44A6-BFE7-4719914EA55A}"/>
    <cellStyle name="Normal 33 4" xfId="557" xr:uid="{CCEEEDA7-9A4B-423A-BCE8-51C0D5DE13A0}"/>
    <cellStyle name="Normal 34" xfId="350" xr:uid="{49CA75CD-5400-47F0-900D-0177DEF6695E}"/>
    <cellStyle name="Normal 34 2" xfId="449" xr:uid="{7F63937C-B417-400F-A35E-19DF9824F050}"/>
    <cellStyle name="Normal 34 2 2" xfId="609" xr:uid="{96594239-081D-45DA-A385-25ED6A0AAC36}"/>
    <cellStyle name="Normal 34 3" xfId="505" xr:uid="{0C4F4EAA-BA9A-46F0-8904-44BAAF5ACD3D}"/>
    <cellStyle name="Normal 34 4" xfId="559" xr:uid="{5081AB6A-4BD6-4537-A784-9E680664D560}"/>
    <cellStyle name="Normal 35" xfId="352" xr:uid="{696697CF-3F91-4B66-A8FD-40A94EBE2B3A}"/>
    <cellStyle name="Normal 35 2" xfId="451" xr:uid="{27C32564-8244-40BF-864C-3F03AE4E8C64}"/>
    <cellStyle name="Normal 35 2 2" xfId="611" xr:uid="{753CA80C-8230-423C-A0C3-530BA13CB786}"/>
    <cellStyle name="Normal 35 3" xfId="507" xr:uid="{0ABAB141-8C19-4891-A3A9-5F272B06356A}"/>
    <cellStyle name="Normal 35 4" xfId="561" xr:uid="{A5C7776E-A4B6-4E18-BCEC-ECBF3FA27071}"/>
    <cellStyle name="Normal 36" xfId="49" xr:uid="{2E0CC84F-F2AB-4AC7-91C3-907E729FFBBB}"/>
    <cellStyle name="Normal 37" xfId="45" xr:uid="{850D09C7-24A8-48D1-B709-EACC9F35434F}"/>
    <cellStyle name="Normal 37 2" xfId="420" xr:uid="{2B6A6945-DC37-43D8-877B-5B3127A9B658}"/>
    <cellStyle name="Normal 38" xfId="633" xr:uid="{48F4945E-D71C-44AD-96E9-6099A1B46674}"/>
    <cellStyle name="Normal 39" xfId="634" xr:uid="{4F1B225C-788B-427C-B061-9C98AD252682}"/>
    <cellStyle name="Normal 4" xfId="5" xr:uid="{00000000-0005-0000-0000-000005000000}"/>
    <cellStyle name="Normal 4 2" xfId="17" xr:uid="{5A4283F9-24BA-407C-AA6A-39EB48BE0CA2}"/>
    <cellStyle name="Normal 4 2 2" xfId="97" xr:uid="{01F0BBDE-7D5A-4C92-84BE-ADF0B4095B0E}"/>
    <cellStyle name="Normal 4 2 3" xfId="18" xr:uid="{E4E64A23-A730-45DD-A14F-779593474EDA}"/>
    <cellStyle name="Normal 4 3" xfId="412" xr:uid="{8AE0F36C-D1C6-45B6-8316-19F9B6EFD522}"/>
    <cellStyle name="Normal 4 3 2" xfId="464" xr:uid="{D06AFA93-09AF-414A-A40E-4915533D026F}"/>
    <cellStyle name="Normal 4 3 2 2" xfId="624" xr:uid="{A01A87DF-F1AE-422C-B27C-48CC75DF9DD5}"/>
    <cellStyle name="Normal 4 3 3" xfId="520" xr:uid="{1A2BDAC0-DA8C-4F47-BC9C-8E9156F019F6}"/>
    <cellStyle name="Normal 4 3 4" xfId="574" xr:uid="{7C2C013E-504A-4987-86AD-2F93CEEF9A30}"/>
    <cellStyle name="Normal 4 4" xfId="414" xr:uid="{CD3E8AB5-A23A-41B5-B5ED-55F0711591D0}"/>
    <cellStyle name="Normal 4 4 2" xfId="466" xr:uid="{A4368B49-67C4-4B72-AD98-5AC91722A5DD}"/>
    <cellStyle name="Normal 4 4 2 2" xfId="626" xr:uid="{E73B05F4-2199-4783-B2FE-23A072758A49}"/>
    <cellStyle name="Normal 4 4 3" xfId="522" xr:uid="{85AD66D7-FB8B-4019-865E-A79231DBCFF1}"/>
    <cellStyle name="Normal 4 4 4" xfId="576" xr:uid="{E78782B7-2824-4196-9F54-43DC1B3FB78D}"/>
    <cellStyle name="Normal 4 5" xfId="417" xr:uid="{646D0F38-D262-4AE8-B1CD-230A70819152}"/>
    <cellStyle name="Normal 4 5 2" xfId="578" xr:uid="{AE787F58-9F64-4070-AE60-BCE172C88C1E}"/>
    <cellStyle name="Normal 4 6" xfId="469" xr:uid="{358E8615-A8E2-4A80-B035-CB47C5F7523C}"/>
    <cellStyle name="Normal 4 7" xfId="528" xr:uid="{F4E61BBD-1C9B-465E-8E0D-38CBC043D002}"/>
    <cellStyle name="Normal 4 8" xfId="39" xr:uid="{E32FAB6C-5516-4FEF-86C0-961C434CE98C}"/>
    <cellStyle name="Normal 5" xfId="42" xr:uid="{EB94A8A7-C0E6-432B-91CB-A0AF0377E1E8}"/>
    <cellStyle name="Normal 5 2" xfId="146" xr:uid="{54C36D04-C443-4E40-84FE-AF20934511B4}"/>
    <cellStyle name="Normal 5 3" xfId="415" xr:uid="{BCAE89C1-1FF8-487D-8108-C9A24A383E7F}"/>
    <cellStyle name="Normal 6" xfId="44" xr:uid="{5058FE89-4219-476B-98D4-79E60E3A5AB3}"/>
    <cellStyle name="Normal 6 2" xfId="215" xr:uid="{2F3DA7B6-E4DB-40F7-B0F4-0756F4457521}"/>
    <cellStyle name="Normal 6 3" xfId="164" xr:uid="{BD803523-94A8-4393-AFE0-491C6EDB55BA}"/>
    <cellStyle name="Normal 6 4" xfId="419" xr:uid="{5D5B4E60-EB51-445A-8DF3-84D2E56EC9C0}"/>
    <cellStyle name="Normal 6 4 2" xfId="580" xr:uid="{3CB5E53B-ECB5-450E-A3A5-F6A33598FA0C}"/>
    <cellStyle name="Normal 6 5" xfId="471" xr:uid="{79FDE32C-81EB-4B19-9530-9ECF107C696E}"/>
    <cellStyle name="Normal 6 6" xfId="530" xr:uid="{70D6A87C-601C-46E0-B399-2D23A69C6A97}"/>
    <cellStyle name="Normal 7" xfId="165" xr:uid="{D1CE53EC-4F52-444B-92E8-EC0C949D46D1}"/>
    <cellStyle name="Normal 8" xfId="166" xr:uid="{E54590F7-F508-456D-BFB4-BA5CF72FDE2B}"/>
    <cellStyle name="Normal 9" xfId="167" xr:uid="{3AC2E22F-9568-4FDF-9ED2-78FBD408089B}"/>
    <cellStyle name="Normale_3Y Plan Zaba" xfId="127" xr:uid="{67447269-F316-462B-BE5A-EF0E39C5F81F}"/>
    <cellStyle name="normálne_expected results RCF 20001" xfId="128" xr:uid="{6754634E-8E8A-4B13-BE86-02CB3B8B484F}"/>
    <cellStyle name="normální_3Y Plan Polno do DR 9.11.2000" xfId="129" xr:uid="{1A129BBD-7938-43B6-AB1D-88997603F3D5}"/>
    <cellStyle name="normalni_TDB-Polno" xfId="130" xr:uid="{DB934857-6C6A-448C-B845-E1ED6D7E5BAD}"/>
    <cellStyle name="normální_TDB-Polno" xfId="131" xr:uid="{563D731E-44D2-4DEF-B31A-6E1D3FA7A55D}"/>
    <cellStyle name="Normalny_3YP model 2004-2006" xfId="132" xr:uid="{73A0FA5F-0E5C-4D55-8FE3-4ABF508A2C67}"/>
    <cellStyle name="Note 10" xfId="295" xr:uid="{7C71DEAA-2ECC-4D46-9B24-3638648389AC}"/>
    <cellStyle name="Note 11" xfId="86" xr:uid="{184C371F-5130-4D8B-AD38-B7F66A3650CD}"/>
    <cellStyle name="Note 12" xfId="636" xr:uid="{867F038E-1795-417D-8C33-5E9E8D959852}"/>
    <cellStyle name="Note 2" xfId="26" xr:uid="{29AC79DB-A522-49F7-8068-3308AC258C82}"/>
    <cellStyle name="Note 2 2" xfId="168" xr:uid="{1281FD53-309C-4427-BBFB-AD92DBE882DC}"/>
    <cellStyle name="Note 3" xfId="169" xr:uid="{8A0DEE40-9AC7-42ED-9202-42EBFF7CA4B7}"/>
    <cellStyle name="Note 4" xfId="170" xr:uid="{DB512BB5-3A69-41D4-8516-6E9936BA9C00}"/>
    <cellStyle name="Note 5" xfId="171" xr:uid="{F01EDC9B-1983-424B-B628-1EE1B9F27DF8}"/>
    <cellStyle name="Note 6" xfId="172" xr:uid="{153C3211-B623-4868-A3F3-7D7EB21B93BD}"/>
    <cellStyle name="Note 7" xfId="173" xr:uid="{74C48FB9-E214-4D93-A5CC-AE9C6A5CA767}"/>
    <cellStyle name="Note 8" xfId="174" xr:uid="{B13FE5A4-812F-41E8-8FC2-FA89C19E71B1}"/>
    <cellStyle name="Note 9" xfId="175" xr:uid="{A9152DD5-0566-4DD4-A076-6512A1E36EC1}"/>
    <cellStyle name="Obično_Knjiga1" xfId="133" xr:uid="{59AA4837-C362-47A7-A0AD-E22B0503CD9B}"/>
    <cellStyle name="Output 2" xfId="216" xr:uid="{219AAD95-8C92-4C07-A028-450C96143559}"/>
    <cellStyle name="Output 3" xfId="296" xr:uid="{66398139-AED9-480B-BA9F-8F47A0836BBC}"/>
    <cellStyle name="Output 4" xfId="87" xr:uid="{27CE3629-D6DB-4E22-B8DC-F88035A0F9DA}"/>
    <cellStyle name="Percent 17" xfId="27" xr:uid="{3C56FB6B-D616-43F5-96A3-4FBE6D046322}"/>
    <cellStyle name="Percent 2" xfId="96" xr:uid="{ED825B0E-5C60-4F08-94A3-E4AF9E31ED4D}"/>
    <cellStyle name="Percent 3" xfId="144" xr:uid="{24725DA0-EADB-44BB-A797-E1C0BFC7D101}"/>
    <cellStyle name="Percent 3 2" xfId="24" xr:uid="{4FC8F9FD-3598-48B0-A0A9-73B94E6D64D2}"/>
    <cellStyle name="Percent 4" xfId="33" xr:uid="{CCAA35D9-11B9-42FA-A4E4-8AB3316BB42A}"/>
    <cellStyle name="Percent 5" xfId="139" xr:uid="{F0A038FB-4535-405A-8940-9175D39546F9}"/>
    <cellStyle name="Percent 6" xfId="232" xr:uid="{12A42F2C-D807-4A7A-B895-E543CA7D8918}"/>
    <cellStyle name="Percent 7" xfId="322" xr:uid="{EB649165-4BD7-4491-A298-DE9238E4EE99}"/>
    <cellStyle name="Percent 8" xfId="249" xr:uid="{596CCC59-D134-4A1A-B1EB-8EB2A7416E45}"/>
    <cellStyle name="Sledovaný hypertextový odkaz_HRIC_Work out" xfId="134" xr:uid="{7D8B635D-CB25-4838-98C5-011EA385EC72}"/>
    <cellStyle name="Standard_410_EQ_Details" xfId="245" xr:uid="{A24E2BD8-4296-4254-8DE6-BA8044EBDA3B}"/>
    <cellStyle name="Style 1" xfId="1" xr:uid="{00000000-0005-0000-0000-000006000000}"/>
    <cellStyle name="Style 1 2" xfId="178" xr:uid="{1DF31E75-9C52-4A93-B02F-C708C6C39B97}"/>
    <cellStyle name="Style 1 3" xfId="230" xr:uid="{14068607-886B-4754-AD1F-DD6BF991AA05}"/>
    <cellStyle name="Style 1 3 2" xfId="243" xr:uid="{BFAB80F5-6A79-4BA6-9A52-9FC90418C752}"/>
    <cellStyle name="Table" xfId="135" xr:uid="{73905547-F97D-43EA-B818-BEE3AD624549}"/>
    <cellStyle name="Title 2" xfId="217" xr:uid="{8CAACB5C-536D-4086-8202-089C2553410E}"/>
    <cellStyle name="Title 3" xfId="88" xr:uid="{481B038E-2D62-4BDF-AF0D-5784952959C8}"/>
    <cellStyle name="Total 2" xfId="218" xr:uid="{2EB0F4C6-770A-4EC2-8130-BEB353901AA4}"/>
    <cellStyle name="Total 3" xfId="297" xr:uid="{7C758A10-35BD-4C5B-B28F-F2B7AF7636CF}"/>
    <cellStyle name="Total 4" xfId="89" xr:uid="{DD2AC129-6B3B-42F8-A0A0-F33AF61BE3B0}"/>
    <cellStyle name="Valuta (0)" xfId="236" xr:uid="{09BD5BDD-627B-4C8C-9677-675EC9D424F9}"/>
    <cellStyle name="Valuta (0) 2" xfId="317" xr:uid="{F7DA97B8-8457-4238-9BF2-B72EDACF303E}"/>
    <cellStyle name="Walutowy [0]_Arkusz1" xfId="136" xr:uid="{9EC977D1-F8C7-4DCA-9E9D-4AED94D405BE}"/>
    <cellStyle name="Walutowy_Arkusz1" xfId="137" xr:uid="{6344123B-CA1E-4FB9-A5D6-BABE52537278}"/>
    <cellStyle name="Warning Text 2" xfId="219" xr:uid="{C04403C7-640C-4FCC-BB94-7781455CF675}"/>
    <cellStyle name="Warning Text 3" xfId="298" xr:uid="{DA9C64F0-A5EE-4DA3-AD68-F18794996206}"/>
    <cellStyle name="Warning Text 4" xfId="90" xr:uid="{146250B2-18DF-470B-B4AF-9868F90BF5E1}"/>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22</xdr:row>
      <xdr:rowOff>285751</xdr:rowOff>
    </xdr:from>
    <xdr:to>
      <xdr:col>8</xdr:col>
      <xdr:colOff>710013</xdr:colOff>
      <xdr:row>23</xdr:row>
      <xdr:rowOff>1657350</xdr:rowOff>
    </xdr:to>
    <xdr:pic>
      <xdr:nvPicPr>
        <xdr:cNvPr id="3" name="Picture 2">
          <a:extLst>
            <a:ext uri="{FF2B5EF4-FFF2-40B4-BE49-F238E27FC236}">
              <a16:creationId xmlns:a16="http://schemas.microsoft.com/office/drawing/2014/main" id="{C8EA89F5-ED88-0EB7-54FA-C83FDAE1CBB8}"/>
            </a:ext>
          </a:extLst>
        </xdr:cNvPr>
        <xdr:cNvPicPr>
          <a:picLocks noChangeAspect="1"/>
        </xdr:cNvPicPr>
      </xdr:nvPicPr>
      <xdr:blipFill>
        <a:blip xmlns:r="http://schemas.openxmlformats.org/officeDocument/2006/relationships" r:embed="rId1"/>
        <a:stretch>
          <a:fillRect/>
        </a:stretch>
      </xdr:blipFill>
      <xdr:spPr>
        <a:xfrm>
          <a:off x="9525" y="7162801"/>
          <a:ext cx="5577288" cy="5553074"/>
        </a:xfrm>
        <a:prstGeom prst="rect">
          <a:avLst/>
        </a:prstGeom>
      </xdr:spPr>
    </xdr:pic>
    <xdr:clientData/>
  </xdr:twoCellAnchor>
  <xdr:twoCellAnchor editAs="oneCell">
    <xdr:from>
      <xdr:col>0</xdr:col>
      <xdr:colOff>1</xdr:colOff>
      <xdr:row>36</xdr:row>
      <xdr:rowOff>1</xdr:rowOff>
    </xdr:from>
    <xdr:to>
      <xdr:col>8</xdr:col>
      <xdr:colOff>1009651</xdr:colOff>
      <xdr:row>39</xdr:row>
      <xdr:rowOff>4344289</xdr:rowOff>
    </xdr:to>
    <xdr:pic>
      <xdr:nvPicPr>
        <xdr:cNvPr id="4" name="Picture 3">
          <a:extLst>
            <a:ext uri="{FF2B5EF4-FFF2-40B4-BE49-F238E27FC236}">
              <a16:creationId xmlns:a16="http://schemas.microsoft.com/office/drawing/2014/main" id="{04187D8A-07D2-EABE-6992-6913FA3FA990}"/>
            </a:ext>
          </a:extLst>
        </xdr:cNvPr>
        <xdr:cNvPicPr>
          <a:picLocks noChangeAspect="1"/>
        </xdr:cNvPicPr>
      </xdr:nvPicPr>
      <xdr:blipFill>
        <a:blip xmlns:r="http://schemas.openxmlformats.org/officeDocument/2006/relationships" r:embed="rId2"/>
        <a:stretch>
          <a:fillRect/>
        </a:stretch>
      </xdr:blipFill>
      <xdr:spPr>
        <a:xfrm>
          <a:off x="1" y="15535276"/>
          <a:ext cx="5886450" cy="7220838"/>
        </a:xfrm>
        <a:prstGeom prst="rect">
          <a:avLst/>
        </a:prstGeom>
      </xdr:spPr>
    </xdr:pic>
    <xdr:clientData/>
  </xdr:twoCellAnchor>
  <xdr:twoCellAnchor editAs="oneCell">
    <xdr:from>
      <xdr:col>0</xdr:col>
      <xdr:colOff>104775</xdr:colOff>
      <xdr:row>63</xdr:row>
      <xdr:rowOff>495300</xdr:rowOff>
    </xdr:from>
    <xdr:to>
      <xdr:col>8</xdr:col>
      <xdr:colOff>715141</xdr:colOff>
      <xdr:row>63</xdr:row>
      <xdr:rowOff>1352670</xdr:rowOff>
    </xdr:to>
    <xdr:pic>
      <xdr:nvPicPr>
        <xdr:cNvPr id="5" name="Picture 4">
          <a:extLst>
            <a:ext uri="{FF2B5EF4-FFF2-40B4-BE49-F238E27FC236}">
              <a16:creationId xmlns:a16="http://schemas.microsoft.com/office/drawing/2014/main" id="{F04CC81E-4885-83BD-0554-8A8B2F5B6030}"/>
            </a:ext>
          </a:extLst>
        </xdr:cNvPr>
        <xdr:cNvPicPr>
          <a:picLocks noChangeAspect="1"/>
        </xdr:cNvPicPr>
      </xdr:nvPicPr>
      <xdr:blipFill>
        <a:blip xmlns:r="http://schemas.openxmlformats.org/officeDocument/2006/relationships" r:embed="rId3"/>
        <a:stretch>
          <a:fillRect/>
        </a:stretch>
      </xdr:blipFill>
      <xdr:spPr>
        <a:xfrm>
          <a:off x="104775" y="28651200"/>
          <a:ext cx="5487166" cy="85737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80" zoomScaleNormal="80" workbookViewId="0">
      <selection activeCell="O11" sqref="O11"/>
    </sheetView>
  </sheetViews>
  <sheetFormatPr defaultColWidth="9.1796875" defaultRowHeight="14.5"/>
  <cols>
    <col min="1" max="1" width="9.1796875" style="3"/>
    <col min="2" max="2" width="10.453125" style="3" customWidth="1"/>
    <col min="3" max="8" width="9.1796875" style="3"/>
    <col min="9" max="9" width="13.453125" style="3" customWidth="1"/>
    <col min="10" max="16384" width="9.1796875" style="3"/>
  </cols>
  <sheetData>
    <row r="1" spans="1:10" ht="15.5">
      <c r="A1" s="109" t="s">
        <v>196</v>
      </c>
      <c r="B1" s="110"/>
      <c r="C1" s="110"/>
      <c r="D1" s="1"/>
      <c r="E1" s="1"/>
      <c r="F1" s="1"/>
      <c r="G1" s="1"/>
      <c r="H1" s="1"/>
      <c r="I1" s="1"/>
      <c r="J1" s="2"/>
    </row>
    <row r="2" spans="1:10" ht="14.5" customHeight="1">
      <c r="A2" s="111" t="s">
        <v>212</v>
      </c>
      <c r="B2" s="112"/>
      <c r="C2" s="112"/>
      <c r="D2" s="112"/>
      <c r="E2" s="112"/>
      <c r="F2" s="112"/>
      <c r="G2" s="112"/>
      <c r="H2" s="112"/>
      <c r="I2" s="112"/>
      <c r="J2" s="113"/>
    </row>
    <row r="3" spans="1:10">
      <c r="A3" s="4"/>
      <c r="B3" s="5"/>
      <c r="C3" s="5"/>
      <c r="D3" s="5"/>
      <c r="E3" s="5"/>
      <c r="F3" s="5"/>
      <c r="G3" s="5"/>
      <c r="H3" s="5"/>
      <c r="I3" s="5"/>
      <c r="J3" s="6"/>
    </row>
    <row r="4" spans="1:10" ht="33.65" customHeight="1">
      <c r="A4" s="114" t="s">
        <v>197</v>
      </c>
      <c r="B4" s="115"/>
      <c r="C4" s="115"/>
      <c r="D4" s="115"/>
      <c r="E4" s="116" t="s">
        <v>315</v>
      </c>
      <c r="F4" s="117"/>
      <c r="G4" s="7" t="s">
        <v>0</v>
      </c>
      <c r="H4" s="116" t="s">
        <v>323</v>
      </c>
      <c r="I4" s="117"/>
      <c r="J4" s="8"/>
    </row>
    <row r="5" spans="1:10" s="9" customFormat="1" ht="10.15" customHeight="1">
      <c r="A5" s="118"/>
      <c r="B5" s="119"/>
      <c r="C5" s="119"/>
      <c r="D5" s="119"/>
      <c r="E5" s="119"/>
      <c r="F5" s="119"/>
      <c r="G5" s="119"/>
      <c r="H5" s="119"/>
      <c r="I5" s="119"/>
      <c r="J5" s="120"/>
    </row>
    <row r="6" spans="1:10" ht="20.5" customHeight="1">
      <c r="A6" s="10"/>
      <c r="B6" s="11" t="s">
        <v>217</v>
      </c>
      <c r="C6" s="12"/>
      <c r="D6" s="12"/>
      <c r="E6" s="18">
        <v>2025</v>
      </c>
      <c r="F6" s="13"/>
      <c r="G6" s="7"/>
      <c r="H6" s="13"/>
      <c r="I6" s="14"/>
      <c r="J6" s="15"/>
    </row>
    <row r="7" spans="1:10" s="17" customFormat="1" ht="10.9" customHeight="1">
      <c r="A7" s="10"/>
      <c r="B7" s="12"/>
      <c r="C7" s="12"/>
      <c r="D7" s="12"/>
      <c r="E7" s="16"/>
      <c r="F7" s="16"/>
      <c r="G7" s="7"/>
      <c r="H7" s="13"/>
      <c r="I7" s="14"/>
      <c r="J7" s="15"/>
    </row>
    <row r="8" spans="1:10" ht="20.5" customHeight="1">
      <c r="A8" s="10"/>
      <c r="B8" s="11" t="s">
        <v>218</v>
      </c>
      <c r="C8" s="12"/>
      <c r="D8" s="12"/>
      <c r="E8" s="18">
        <v>2</v>
      </c>
      <c r="F8" s="13"/>
      <c r="G8" s="7"/>
      <c r="H8" s="13"/>
      <c r="I8" s="14"/>
      <c r="J8" s="15"/>
    </row>
    <row r="9" spans="1:10" s="17" customFormat="1" ht="10.9" customHeight="1">
      <c r="A9" s="10"/>
      <c r="B9" s="12"/>
      <c r="C9" s="12"/>
      <c r="D9" s="12"/>
      <c r="E9" s="16"/>
      <c r="F9" s="16"/>
      <c r="G9" s="7"/>
      <c r="H9" s="16"/>
      <c r="I9" s="19"/>
      <c r="J9" s="15"/>
    </row>
    <row r="10" spans="1:10" ht="37.9" customHeight="1">
      <c r="A10" s="128" t="s">
        <v>219</v>
      </c>
      <c r="B10" s="129"/>
      <c r="C10" s="129"/>
      <c r="D10" s="129"/>
      <c r="E10" s="129"/>
      <c r="F10" s="129"/>
      <c r="G10" s="129"/>
      <c r="H10" s="129"/>
      <c r="I10" s="129"/>
      <c r="J10" s="20"/>
    </row>
    <row r="11" spans="1:10" ht="24.65" customHeight="1">
      <c r="A11" s="130" t="s">
        <v>198</v>
      </c>
      <c r="B11" s="131"/>
      <c r="C11" s="123" t="s">
        <v>276</v>
      </c>
      <c r="D11" s="124"/>
      <c r="E11" s="21"/>
      <c r="F11" s="132" t="s">
        <v>220</v>
      </c>
      <c r="G11" s="122"/>
      <c r="H11" s="133" t="s">
        <v>277</v>
      </c>
      <c r="I11" s="134"/>
      <c r="J11" s="22"/>
    </row>
    <row r="12" spans="1:10" ht="14.5" customHeight="1">
      <c r="A12" s="23"/>
      <c r="B12" s="24"/>
      <c r="C12" s="24"/>
      <c r="D12" s="24"/>
      <c r="E12" s="126"/>
      <c r="F12" s="126"/>
      <c r="G12" s="126"/>
      <c r="H12" s="126"/>
      <c r="I12" s="25"/>
      <c r="J12" s="22"/>
    </row>
    <row r="13" spans="1:10" ht="21" customHeight="1">
      <c r="A13" s="121" t="s">
        <v>213</v>
      </c>
      <c r="B13" s="122"/>
      <c r="C13" s="123" t="s">
        <v>278</v>
      </c>
      <c r="D13" s="124"/>
      <c r="E13" s="125"/>
      <c r="F13" s="126"/>
      <c r="G13" s="126"/>
      <c r="H13" s="126"/>
      <c r="I13" s="25"/>
      <c r="J13" s="22"/>
    </row>
    <row r="14" spans="1:10" ht="10.9" customHeight="1">
      <c r="A14" s="21"/>
      <c r="B14" s="25"/>
      <c r="C14" s="24"/>
      <c r="D14" s="24"/>
      <c r="E14" s="127"/>
      <c r="F14" s="127"/>
      <c r="G14" s="127"/>
      <c r="H14" s="127"/>
      <c r="I14" s="24"/>
      <c r="J14" s="26"/>
    </row>
    <row r="15" spans="1:10" ht="22.9" customHeight="1">
      <c r="A15" s="121" t="s">
        <v>199</v>
      </c>
      <c r="B15" s="122"/>
      <c r="C15" s="123" t="s">
        <v>279</v>
      </c>
      <c r="D15" s="124"/>
      <c r="E15" s="141"/>
      <c r="F15" s="142"/>
      <c r="G15" s="27" t="s">
        <v>221</v>
      </c>
      <c r="H15" s="133" t="s">
        <v>281</v>
      </c>
      <c r="I15" s="134"/>
      <c r="J15" s="28"/>
    </row>
    <row r="16" spans="1:10" ht="10.9" customHeight="1">
      <c r="A16" s="21"/>
      <c r="B16" s="25"/>
      <c r="C16" s="24"/>
      <c r="D16" s="24"/>
      <c r="E16" s="127"/>
      <c r="F16" s="127"/>
      <c r="G16" s="127"/>
      <c r="H16" s="127"/>
      <c r="I16" s="24"/>
      <c r="J16" s="26"/>
    </row>
    <row r="17" spans="1:10" ht="22.9" customHeight="1">
      <c r="A17" s="29"/>
      <c r="B17" s="27" t="s">
        <v>222</v>
      </c>
      <c r="C17" s="123" t="s">
        <v>280</v>
      </c>
      <c r="D17" s="124"/>
      <c r="E17" s="30"/>
      <c r="F17" s="30"/>
      <c r="G17" s="30"/>
      <c r="H17" s="30"/>
      <c r="I17" s="30"/>
      <c r="J17" s="28"/>
    </row>
    <row r="18" spans="1:10">
      <c r="A18" s="135"/>
      <c r="B18" s="136"/>
      <c r="C18" s="127"/>
      <c r="D18" s="127"/>
      <c r="E18" s="127"/>
      <c r="F18" s="127"/>
      <c r="G18" s="127"/>
      <c r="H18" s="127"/>
      <c r="I18" s="24"/>
      <c r="J18" s="26"/>
    </row>
    <row r="19" spans="1:10">
      <c r="A19" s="130" t="s">
        <v>200</v>
      </c>
      <c r="B19" s="137"/>
      <c r="C19" s="138" t="s">
        <v>282</v>
      </c>
      <c r="D19" s="139"/>
      <c r="E19" s="139"/>
      <c r="F19" s="139"/>
      <c r="G19" s="139"/>
      <c r="H19" s="139"/>
      <c r="I19" s="139"/>
      <c r="J19" s="140"/>
    </row>
    <row r="20" spans="1:10">
      <c r="A20" s="23"/>
      <c r="B20" s="24"/>
      <c r="C20" s="31"/>
      <c r="D20" s="24"/>
      <c r="E20" s="127"/>
      <c r="F20" s="127"/>
      <c r="G20" s="127"/>
      <c r="H20" s="127"/>
      <c r="I20" s="24"/>
      <c r="J20" s="26"/>
    </row>
    <row r="21" spans="1:10">
      <c r="A21" s="130" t="s">
        <v>201</v>
      </c>
      <c r="B21" s="137"/>
      <c r="C21" s="133">
        <v>10000</v>
      </c>
      <c r="D21" s="134"/>
      <c r="E21" s="127"/>
      <c r="F21" s="127"/>
      <c r="G21" s="138" t="s">
        <v>283</v>
      </c>
      <c r="H21" s="139"/>
      <c r="I21" s="139"/>
      <c r="J21" s="140"/>
    </row>
    <row r="22" spans="1:10">
      <c r="A22" s="23"/>
      <c r="B22" s="24"/>
      <c r="C22" s="24"/>
      <c r="D22" s="24"/>
      <c r="E22" s="127"/>
      <c r="F22" s="127"/>
      <c r="G22" s="127"/>
      <c r="H22" s="127"/>
      <c r="I22" s="24"/>
      <c r="J22" s="26"/>
    </row>
    <row r="23" spans="1:10">
      <c r="A23" s="130" t="s">
        <v>202</v>
      </c>
      <c r="B23" s="137"/>
      <c r="C23" s="138" t="s">
        <v>295</v>
      </c>
      <c r="D23" s="139"/>
      <c r="E23" s="139"/>
      <c r="F23" s="139"/>
      <c r="G23" s="139"/>
      <c r="H23" s="139"/>
      <c r="I23" s="139"/>
      <c r="J23" s="140"/>
    </row>
    <row r="24" spans="1:10">
      <c r="A24" s="23"/>
      <c r="B24" s="24"/>
      <c r="C24" s="24"/>
      <c r="D24" s="24"/>
      <c r="E24" s="127"/>
      <c r="F24" s="127"/>
      <c r="G24" s="127"/>
      <c r="H24" s="127"/>
      <c r="I24" s="24"/>
      <c r="J24" s="26"/>
    </row>
    <row r="25" spans="1:10">
      <c r="A25" s="130" t="s">
        <v>203</v>
      </c>
      <c r="B25" s="137"/>
      <c r="C25" s="146" t="s">
        <v>284</v>
      </c>
      <c r="D25" s="147"/>
      <c r="E25" s="147"/>
      <c r="F25" s="147"/>
      <c r="G25" s="147"/>
      <c r="H25" s="147"/>
      <c r="I25" s="147"/>
      <c r="J25" s="148"/>
    </row>
    <row r="26" spans="1:10">
      <c r="A26" s="23"/>
      <c r="B26" s="24"/>
      <c r="C26" s="31"/>
      <c r="D26" s="24"/>
      <c r="E26" s="127"/>
      <c r="F26" s="127"/>
      <c r="G26" s="127"/>
      <c r="H26" s="127"/>
      <c r="I26" s="24"/>
      <c r="J26" s="26"/>
    </row>
    <row r="27" spans="1:10">
      <c r="A27" s="130" t="s">
        <v>204</v>
      </c>
      <c r="B27" s="137"/>
      <c r="C27" s="146" t="s">
        <v>285</v>
      </c>
      <c r="D27" s="147"/>
      <c r="E27" s="147"/>
      <c r="F27" s="147"/>
      <c r="G27" s="147"/>
      <c r="H27" s="147"/>
      <c r="I27" s="147"/>
      <c r="J27" s="148"/>
    </row>
    <row r="28" spans="1:10" ht="13.9" customHeight="1">
      <c r="A28" s="23"/>
      <c r="B28" s="24"/>
      <c r="C28" s="31"/>
      <c r="D28" s="24"/>
      <c r="E28" s="127"/>
      <c r="F28" s="127"/>
      <c r="G28" s="127"/>
      <c r="H28" s="127"/>
      <c r="I28" s="24"/>
      <c r="J28" s="26"/>
    </row>
    <row r="29" spans="1:10" ht="22.9" customHeight="1">
      <c r="A29" s="143" t="s">
        <v>214</v>
      </c>
      <c r="B29" s="144"/>
      <c r="C29" s="32">
        <v>3217</v>
      </c>
      <c r="D29" s="33"/>
      <c r="E29" s="145"/>
      <c r="F29" s="145"/>
      <c r="G29" s="145"/>
      <c r="H29" s="145"/>
      <c r="I29" s="34"/>
      <c r="J29" s="35"/>
    </row>
    <row r="30" spans="1:10">
      <c r="A30" s="23"/>
      <c r="B30" s="24"/>
      <c r="C30" s="24"/>
      <c r="D30" s="24"/>
      <c r="E30" s="127"/>
      <c r="F30" s="127"/>
      <c r="G30" s="127"/>
      <c r="H30" s="127"/>
      <c r="I30" s="34"/>
      <c r="J30" s="35"/>
    </row>
    <row r="31" spans="1:10">
      <c r="A31" s="130" t="s">
        <v>205</v>
      </c>
      <c r="B31" s="137"/>
      <c r="C31" s="48" t="s">
        <v>224</v>
      </c>
      <c r="D31" s="149" t="s">
        <v>223</v>
      </c>
      <c r="E31" s="150"/>
      <c r="F31" s="150"/>
      <c r="G31" s="150"/>
      <c r="H31" s="36"/>
      <c r="I31" s="37" t="s">
        <v>224</v>
      </c>
      <c r="J31" s="38" t="s">
        <v>225</v>
      </c>
    </row>
    <row r="32" spans="1:10">
      <c r="A32" s="130"/>
      <c r="B32" s="137"/>
      <c r="C32" s="39"/>
      <c r="D32" s="7"/>
      <c r="E32" s="142"/>
      <c r="F32" s="142"/>
      <c r="G32" s="142"/>
      <c r="H32" s="142"/>
      <c r="I32" s="34"/>
      <c r="J32" s="35"/>
    </row>
    <row r="33" spans="1:10">
      <c r="A33" s="130" t="s">
        <v>215</v>
      </c>
      <c r="B33" s="137"/>
      <c r="C33" s="32" t="s">
        <v>227</v>
      </c>
      <c r="D33" s="149" t="s">
        <v>226</v>
      </c>
      <c r="E33" s="150"/>
      <c r="F33" s="150"/>
      <c r="G33" s="150"/>
      <c r="H33" s="30"/>
      <c r="I33" s="37" t="s">
        <v>227</v>
      </c>
      <c r="J33" s="38" t="s">
        <v>228</v>
      </c>
    </row>
    <row r="34" spans="1:10">
      <c r="A34" s="23"/>
      <c r="B34" s="24"/>
      <c r="C34" s="24"/>
      <c r="D34" s="24"/>
      <c r="E34" s="127"/>
      <c r="F34" s="127"/>
      <c r="G34" s="127"/>
      <c r="H34" s="127"/>
      <c r="I34" s="24"/>
      <c r="J34" s="26"/>
    </row>
    <row r="35" spans="1:10">
      <c r="A35" s="149" t="s">
        <v>216</v>
      </c>
      <c r="B35" s="150"/>
      <c r="C35" s="150"/>
      <c r="D35" s="150"/>
      <c r="E35" s="150" t="s">
        <v>206</v>
      </c>
      <c r="F35" s="150"/>
      <c r="G35" s="150"/>
      <c r="H35" s="150"/>
      <c r="I35" s="150"/>
      <c r="J35" s="40" t="s">
        <v>207</v>
      </c>
    </row>
    <row r="36" spans="1:10">
      <c r="A36" s="23"/>
      <c r="B36" s="24"/>
      <c r="C36" s="24"/>
      <c r="D36" s="24"/>
      <c r="E36" s="127"/>
      <c r="F36" s="127"/>
      <c r="G36" s="127"/>
      <c r="H36" s="127"/>
      <c r="I36" s="24"/>
      <c r="J36" s="35"/>
    </row>
    <row r="37" spans="1:10">
      <c r="A37" s="151"/>
      <c r="B37" s="152"/>
      <c r="C37" s="152"/>
      <c r="D37" s="152"/>
      <c r="E37" s="151"/>
      <c r="F37" s="152"/>
      <c r="G37" s="152"/>
      <c r="H37" s="152"/>
      <c r="I37" s="153"/>
      <c r="J37" s="41"/>
    </row>
    <row r="38" spans="1:10">
      <c r="A38" s="23"/>
      <c r="B38" s="24"/>
      <c r="C38" s="31"/>
      <c r="D38" s="154"/>
      <c r="E38" s="154"/>
      <c r="F38" s="154"/>
      <c r="G38" s="154"/>
      <c r="H38" s="154"/>
      <c r="I38" s="154"/>
      <c r="J38" s="26"/>
    </row>
    <row r="39" spans="1:10">
      <c r="A39" s="151"/>
      <c r="B39" s="152"/>
      <c r="C39" s="152"/>
      <c r="D39" s="153"/>
      <c r="E39" s="151"/>
      <c r="F39" s="152"/>
      <c r="G39" s="152"/>
      <c r="H39" s="152"/>
      <c r="I39" s="153"/>
      <c r="J39" s="32"/>
    </row>
    <row r="40" spans="1:10">
      <c r="A40" s="23"/>
      <c r="B40" s="24"/>
      <c r="C40" s="31"/>
      <c r="D40" s="42"/>
      <c r="E40" s="154"/>
      <c r="F40" s="154"/>
      <c r="G40" s="154"/>
      <c r="H40" s="154"/>
      <c r="I40" s="25"/>
      <c r="J40" s="26"/>
    </row>
    <row r="41" spans="1:10">
      <c r="A41" s="151"/>
      <c r="B41" s="152"/>
      <c r="C41" s="152"/>
      <c r="D41" s="153"/>
      <c r="E41" s="151"/>
      <c r="F41" s="152"/>
      <c r="G41" s="152"/>
      <c r="H41" s="152"/>
      <c r="I41" s="153"/>
      <c r="J41" s="32"/>
    </row>
    <row r="42" spans="1:10">
      <c r="A42" s="23"/>
      <c r="B42" s="24"/>
      <c r="C42" s="31"/>
      <c r="D42" s="42"/>
      <c r="E42" s="154"/>
      <c r="F42" s="154"/>
      <c r="G42" s="154"/>
      <c r="H42" s="154"/>
      <c r="I42" s="25"/>
      <c r="J42" s="26"/>
    </row>
    <row r="43" spans="1:10">
      <c r="A43" s="151"/>
      <c r="B43" s="152"/>
      <c r="C43" s="152"/>
      <c r="D43" s="153"/>
      <c r="E43" s="151"/>
      <c r="F43" s="152"/>
      <c r="G43" s="152"/>
      <c r="H43" s="152"/>
      <c r="I43" s="153"/>
      <c r="J43" s="32"/>
    </row>
    <row r="44" spans="1:10">
      <c r="A44" s="43"/>
      <c r="B44" s="31"/>
      <c r="C44" s="155"/>
      <c r="D44" s="155"/>
      <c r="E44" s="127"/>
      <c r="F44" s="127"/>
      <c r="G44" s="155"/>
      <c r="H44" s="155"/>
      <c r="I44" s="155"/>
      <c r="J44" s="26"/>
    </row>
    <row r="45" spans="1:10">
      <c r="A45" s="151"/>
      <c r="B45" s="152"/>
      <c r="C45" s="152"/>
      <c r="D45" s="153"/>
      <c r="E45" s="151"/>
      <c r="F45" s="152"/>
      <c r="G45" s="152"/>
      <c r="H45" s="152"/>
      <c r="I45" s="153"/>
      <c r="J45" s="32"/>
    </row>
    <row r="46" spans="1:10">
      <c r="A46" s="43"/>
      <c r="B46" s="31"/>
      <c r="C46" s="31"/>
      <c r="D46" s="24"/>
      <c r="E46" s="156"/>
      <c r="F46" s="156"/>
      <c r="G46" s="155"/>
      <c r="H46" s="155"/>
      <c r="I46" s="24"/>
      <c r="J46" s="26"/>
    </row>
    <row r="47" spans="1:10">
      <c r="A47" s="151"/>
      <c r="B47" s="152"/>
      <c r="C47" s="152"/>
      <c r="D47" s="153"/>
      <c r="E47" s="151"/>
      <c r="F47" s="152"/>
      <c r="G47" s="152"/>
      <c r="H47" s="152"/>
      <c r="I47" s="153"/>
      <c r="J47" s="32"/>
    </row>
    <row r="48" spans="1:10">
      <c r="A48" s="43"/>
      <c r="B48" s="31"/>
      <c r="C48" s="31"/>
      <c r="D48" s="24"/>
      <c r="E48" s="127"/>
      <c r="F48" s="127"/>
      <c r="G48" s="155"/>
      <c r="H48" s="155"/>
      <c r="I48" s="24"/>
      <c r="J48" s="44" t="s">
        <v>229</v>
      </c>
    </row>
    <row r="49" spans="1:10">
      <c r="A49" s="43"/>
      <c r="B49" s="31"/>
      <c r="C49" s="31"/>
      <c r="D49" s="24"/>
      <c r="E49" s="127"/>
      <c r="F49" s="127"/>
      <c r="G49" s="155"/>
      <c r="H49" s="155"/>
      <c r="I49" s="24"/>
      <c r="J49" s="44" t="s">
        <v>230</v>
      </c>
    </row>
    <row r="50" spans="1:10" ht="14.5" customHeight="1">
      <c r="A50" s="121" t="s">
        <v>208</v>
      </c>
      <c r="B50" s="132"/>
      <c r="C50" s="161" t="s">
        <v>230</v>
      </c>
      <c r="D50" s="162"/>
      <c r="E50" s="163" t="s">
        <v>231</v>
      </c>
      <c r="F50" s="144"/>
      <c r="G50" s="164"/>
      <c r="H50" s="165"/>
      <c r="I50" s="165"/>
      <c r="J50" s="166"/>
    </row>
    <row r="51" spans="1:10">
      <c r="A51" s="43"/>
      <c r="B51" s="31"/>
      <c r="C51" s="155"/>
      <c r="D51" s="155"/>
      <c r="E51" s="127"/>
      <c r="F51" s="127"/>
      <c r="G51" s="167" t="s">
        <v>232</v>
      </c>
      <c r="H51" s="167"/>
      <c r="I51" s="167"/>
      <c r="J51" s="15"/>
    </row>
    <row r="52" spans="1:10" ht="13.9" customHeight="1">
      <c r="A52" s="121" t="s">
        <v>209</v>
      </c>
      <c r="B52" s="132"/>
      <c r="C52" s="138" t="s">
        <v>286</v>
      </c>
      <c r="D52" s="139"/>
      <c r="E52" s="139"/>
      <c r="F52" s="139"/>
      <c r="G52" s="139"/>
      <c r="H52" s="139"/>
      <c r="I52" s="139"/>
      <c r="J52" s="140"/>
    </row>
    <row r="53" spans="1:10">
      <c r="A53" s="23"/>
      <c r="B53" s="24"/>
      <c r="C53" s="145" t="s">
        <v>210</v>
      </c>
      <c r="D53" s="145"/>
      <c r="E53" s="145"/>
      <c r="F53" s="145"/>
      <c r="G53" s="145"/>
      <c r="H53" s="145"/>
      <c r="I53" s="145"/>
      <c r="J53" s="26"/>
    </row>
    <row r="54" spans="1:10">
      <c r="A54" s="121" t="s">
        <v>211</v>
      </c>
      <c r="B54" s="132"/>
      <c r="C54" s="157"/>
      <c r="D54" s="158"/>
      <c r="E54" s="159"/>
      <c r="F54" s="127"/>
      <c r="G54" s="127"/>
      <c r="H54" s="150"/>
      <c r="I54" s="150"/>
      <c r="J54" s="160"/>
    </row>
    <row r="55" spans="1:10">
      <c r="A55" s="23"/>
      <c r="B55" s="24"/>
      <c r="C55" s="31"/>
      <c r="D55" s="24"/>
      <c r="E55" s="127"/>
      <c r="F55" s="127"/>
      <c r="G55" s="127"/>
      <c r="H55" s="127"/>
      <c r="I55" s="24"/>
      <c r="J55" s="26"/>
    </row>
    <row r="56" spans="1:10" ht="14.5" customHeight="1">
      <c r="A56" s="121" t="s">
        <v>203</v>
      </c>
      <c r="B56" s="132"/>
      <c r="C56" s="173" t="s">
        <v>287</v>
      </c>
      <c r="D56" s="174"/>
      <c r="E56" s="174"/>
      <c r="F56" s="174"/>
      <c r="G56" s="174"/>
      <c r="H56" s="174"/>
      <c r="I56" s="174"/>
      <c r="J56" s="175"/>
    </row>
    <row r="57" spans="1:10">
      <c r="A57" s="23"/>
      <c r="B57" s="24"/>
      <c r="C57" s="24"/>
      <c r="D57" s="24"/>
      <c r="E57" s="127"/>
      <c r="F57" s="127"/>
      <c r="G57" s="127"/>
      <c r="H57" s="127"/>
      <c r="I57" s="24"/>
      <c r="J57" s="26"/>
    </row>
    <row r="58" spans="1:10">
      <c r="A58" s="121" t="s">
        <v>233</v>
      </c>
      <c r="B58" s="132"/>
      <c r="C58" s="168" t="s">
        <v>294</v>
      </c>
      <c r="D58" s="169"/>
      <c r="E58" s="169"/>
      <c r="F58" s="169"/>
      <c r="G58" s="169"/>
      <c r="H58" s="169"/>
      <c r="I58" s="169"/>
      <c r="J58" s="170"/>
    </row>
    <row r="59" spans="1:10" ht="14.5" customHeight="1">
      <c r="A59" s="23"/>
      <c r="B59" s="24"/>
      <c r="C59" s="171" t="s">
        <v>234</v>
      </c>
      <c r="D59" s="171"/>
      <c r="E59" s="171"/>
      <c r="F59" s="171"/>
      <c r="G59" s="24"/>
      <c r="H59" s="24"/>
      <c r="I59" s="24"/>
      <c r="J59" s="26"/>
    </row>
    <row r="60" spans="1:10">
      <c r="A60" s="121" t="s">
        <v>235</v>
      </c>
      <c r="B60" s="132"/>
      <c r="C60" s="168"/>
      <c r="D60" s="169"/>
      <c r="E60" s="169"/>
      <c r="F60" s="169"/>
      <c r="G60" s="169"/>
      <c r="H60" s="169"/>
      <c r="I60" s="169"/>
      <c r="J60" s="170"/>
    </row>
    <row r="61" spans="1:10" ht="14.5" customHeight="1">
      <c r="A61" s="45"/>
      <c r="B61" s="46"/>
      <c r="C61" s="172" t="s">
        <v>236</v>
      </c>
      <c r="D61" s="172"/>
      <c r="E61" s="172"/>
      <c r="F61" s="172"/>
      <c r="G61" s="172"/>
      <c r="H61" s="46"/>
      <c r="I61" s="46"/>
      <c r="J61" s="47"/>
    </row>
    <row r="68" ht="27" customHeight="1"/>
    <row r="72" ht="38.5" customHeight="1"/>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headerFooter>
    <oddHeader>&amp;C&amp;"Calibri"&amp;10&amp;K666666UniCredit -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H28" sqref="H28"/>
    </sheetView>
  </sheetViews>
  <sheetFormatPr defaultColWidth="8.81640625" defaultRowHeight="12.5"/>
  <cols>
    <col min="1" max="5" width="8.81640625" style="50"/>
    <col min="6" max="6" width="16.453125" style="50" customWidth="1"/>
    <col min="7" max="7" width="8.81640625" style="50"/>
    <col min="8" max="8" width="14.26953125" style="49" customWidth="1"/>
    <col min="9" max="9" width="13.26953125" style="49" customWidth="1"/>
    <col min="10" max="16384" width="8.81640625" style="50"/>
  </cols>
  <sheetData>
    <row r="1" spans="1:9">
      <c r="A1" s="193" t="s">
        <v>1</v>
      </c>
      <c r="B1" s="194"/>
      <c r="C1" s="194"/>
      <c r="D1" s="194"/>
      <c r="E1" s="194"/>
      <c r="F1" s="194"/>
      <c r="G1" s="194"/>
      <c r="H1" s="194"/>
    </row>
    <row r="2" spans="1:9">
      <c r="A2" s="195" t="s">
        <v>326</v>
      </c>
      <c r="B2" s="196"/>
      <c r="C2" s="196"/>
      <c r="D2" s="196"/>
      <c r="E2" s="196"/>
      <c r="F2" s="196"/>
      <c r="G2" s="196"/>
      <c r="H2" s="196"/>
    </row>
    <row r="3" spans="1:9">
      <c r="A3" s="197" t="s">
        <v>275</v>
      </c>
      <c r="B3" s="198"/>
      <c r="C3" s="198"/>
      <c r="D3" s="198"/>
      <c r="E3" s="198"/>
      <c r="F3" s="198"/>
      <c r="G3" s="198"/>
      <c r="H3" s="198"/>
      <c r="I3" s="199"/>
    </row>
    <row r="4" spans="1:9">
      <c r="A4" s="200" t="s">
        <v>288</v>
      </c>
      <c r="B4" s="201"/>
      <c r="C4" s="201"/>
      <c r="D4" s="201"/>
      <c r="E4" s="201"/>
      <c r="F4" s="201"/>
      <c r="G4" s="201"/>
      <c r="H4" s="201"/>
      <c r="I4" s="202"/>
    </row>
    <row r="5" spans="1:9" ht="46.5" thickBot="1">
      <c r="A5" s="203" t="s">
        <v>2</v>
      </c>
      <c r="B5" s="204"/>
      <c r="C5" s="204"/>
      <c r="D5" s="204"/>
      <c r="E5" s="204"/>
      <c r="F5" s="205"/>
      <c r="G5" s="51" t="s">
        <v>317</v>
      </c>
      <c r="H5" s="82" t="s">
        <v>192</v>
      </c>
      <c r="I5" s="83" t="s">
        <v>189</v>
      </c>
    </row>
    <row r="6" spans="1:9">
      <c r="A6" s="190">
        <v>1</v>
      </c>
      <c r="B6" s="191"/>
      <c r="C6" s="191"/>
      <c r="D6" s="191"/>
      <c r="E6" s="191"/>
      <c r="F6" s="192"/>
      <c r="G6" s="84">
        <v>2</v>
      </c>
      <c r="H6" s="85">
        <v>3</v>
      </c>
      <c r="I6" s="85">
        <v>4</v>
      </c>
    </row>
    <row r="7" spans="1:9">
      <c r="A7" s="185"/>
      <c r="B7" s="185"/>
      <c r="C7" s="185"/>
      <c r="D7" s="185"/>
      <c r="E7" s="185"/>
      <c r="F7" s="185"/>
      <c r="G7" s="185"/>
      <c r="H7" s="185"/>
      <c r="I7" s="186"/>
    </row>
    <row r="8" spans="1:9">
      <c r="A8" s="180" t="s">
        <v>10</v>
      </c>
      <c r="B8" s="184"/>
      <c r="C8" s="184"/>
      <c r="D8" s="184"/>
      <c r="E8" s="184"/>
      <c r="F8" s="184"/>
      <c r="G8" s="184"/>
      <c r="H8" s="184"/>
      <c r="I8" s="184"/>
    </row>
    <row r="9" spans="1:9" ht="28.5" customHeight="1">
      <c r="A9" s="187" t="s">
        <v>17</v>
      </c>
      <c r="B9" s="187"/>
      <c r="C9" s="187"/>
      <c r="D9" s="187"/>
      <c r="E9" s="187"/>
      <c r="F9" s="187"/>
      <c r="G9" s="86">
        <v>1</v>
      </c>
      <c r="H9" s="87">
        <f>H10+H11+H12</f>
        <v>4124302770</v>
      </c>
      <c r="I9" s="87">
        <f>I10+I11+I12</f>
        <v>3400358458</v>
      </c>
    </row>
    <row r="10" spans="1:9">
      <c r="A10" s="188" t="s">
        <v>18</v>
      </c>
      <c r="B10" s="188"/>
      <c r="C10" s="188"/>
      <c r="D10" s="188"/>
      <c r="E10" s="188"/>
      <c r="F10" s="188"/>
      <c r="G10" s="88">
        <v>2</v>
      </c>
      <c r="H10" s="89">
        <v>483330997</v>
      </c>
      <c r="I10" s="89">
        <v>459617163</v>
      </c>
    </row>
    <row r="11" spans="1:9">
      <c r="A11" s="188" t="s">
        <v>238</v>
      </c>
      <c r="B11" s="188"/>
      <c r="C11" s="188"/>
      <c r="D11" s="188"/>
      <c r="E11" s="188"/>
      <c r="F11" s="188"/>
      <c r="G11" s="88">
        <v>3</v>
      </c>
      <c r="H11" s="89">
        <v>3482451241</v>
      </c>
      <c r="I11" s="89">
        <v>2852296200</v>
      </c>
    </row>
    <row r="12" spans="1:9">
      <c r="A12" s="189" t="s">
        <v>19</v>
      </c>
      <c r="B12" s="189"/>
      <c r="C12" s="189"/>
      <c r="D12" s="189"/>
      <c r="E12" s="189"/>
      <c r="F12" s="189"/>
      <c r="G12" s="88">
        <v>4</v>
      </c>
      <c r="H12" s="89">
        <v>158520532</v>
      </c>
      <c r="I12" s="89">
        <v>88445095</v>
      </c>
    </row>
    <row r="13" spans="1:9">
      <c r="A13" s="182" t="s">
        <v>20</v>
      </c>
      <c r="B13" s="182"/>
      <c r="C13" s="182"/>
      <c r="D13" s="182"/>
      <c r="E13" s="182"/>
      <c r="F13" s="182"/>
      <c r="G13" s="86">
        <v>5</v>
      </c>
      <c r="H13" s="87">
        <f>H14+H15+H16+H17</f>
        <v>50317766</v>
      </c>
      <c r="I13" s="87">
        <f>I14+I15+I16+I17</f>
        <v>53519863</v>
      </c>
    </row>
    <row r="14" spans="1:9">
      <c r="A14" s="178" t="s">
        <v>21</v>
      </c>
      <c r="B14" s="178"/>
      <c r="C14" s="178"/>
      <c r="D14" s="178"/>
      <c r="E14" s="178"/>
      <c r="F14" s="178"/>
      <c r="G14" s="88">
        <v>6</v>
      </c>
      <c r="H14" s="89">
        <v>49611918</v>
      </c>
      <c r="I14" s="89">
        <v>48163976</v>
      </c>
    </row>
    <row r="15" spans="1:9">
      <c r="A15" s="178" t="s">
        <v>22</v>
      </c>
      <c r="B15" s="178"/>
      <c r="C15" s="178"/>
      <c r="D15" s="178"/>
      <c r="E15" s="178"/>
      <c r="F15" s="178"/>
      <c r="G15" s="88">
        <v>7</v>
      </c>
      <c r="H15" s="89">
        <v>705848</v>
      </c>
      <c r="I15" s="89">
        <v>381037</v>
      </c>
    </row>
    <row r="16" spans="1:9">
      <c r="A16" s="178" t="s">
        <v>23</v>
      </c>
      <c r="B16" s="178"/>
      <c r="C16" s="178"/>
      <c r="D16" s="178"/>
      <c r="E16" s="178"/>
      <c r="F16" s="178"/>
      <c r="G16" s="88">
        <v>8</v>
      </c>
      <c r="H16" s="89">
        <v>0</v>
      </c>
      <c r="I16" s="89">
        <v>4974850</v>
      </c>
    </row>
    <row r="17" spans="1:9">
      <c r="A17" s="178" t="s">
        <v>24</v>
      </c>
      <c r="B17" s="178"/>
      <c r="C17" s="178"/>
      <c r="D17" s="178"/>
      <c r="E17" s="178"/>
      <c r="F17" s="178"/>
      <c r="G17" s="88">
        <v>9</v>
      </c>
      <c r="H17" s="89">
        <v>0</v>
      </c>
      <c r="I17" s="89">
        <v>0</v>
      </c>
    </row>
    <row r="18" spans="1:9" ht="25.9" customHeight="1">
      <c r="A18" s="182" t="s">
        <v>25</v>
      </c>
      <c r="B18" s="182"/>
      <c r="C18" s="182"/>
      <c r="D18" s="182"/>
      <c r="E18" s="182"/>
      <c r="F18" s="182"/>
      <c r="G18" s="86">
        <v>10</v>
      </c>
      <c r="H18" s="87">
        <f>H19+H20+H21</f>
        <v>6984308</v>
      </c>
      <c r="I18" s="87">
        <f>I19+I20+I21</f>
        <v>9791771</v>
      </c>
    </row>
    <row r="19" spans="1:9">
      <c r="A19" s="178" t="s">
        <v>22</v>
      </c>
      <c r="B19" s="178"/>
      <c r="C19" s="178"/>
      <c r="D19" s="178"/>
      <c r="E19" s="178"/>
      <c r="F19" s="178"/>
      <c r="G19" s="88">
        <v>11</v>
      </c>
      <c r="H19" s="89">
        <v>6984308</v>
      </c>
      <c r="I19" s="89">
        <v>9791771</v>
      </c>
    </row>
    <row r="20" spans="1:9">
      <c r="A20" s="178" t="s">
        <v>23</v>
      </c>
      <c r="B20" s="178"/>
      <c r="C20" s="178"/>
      <c r="D20" s="178"/>
      <c r="E20" s="178"/>
      <c r="F20" s="178"/>
      <c r="G20" s="88">
        <v>12</v>
      </c>
      <c r="H20" s="89">
        <v>0</v>
      </c>
      <c r="I20" s="89">
        <v>0</v>
      </c>
    </row>
    <row r="21" spans="1:9">
      <c r="A21" s="178" t="s">
        <v>24</v>
      </c>
      <c r="B21" s="178"/>
      <c r="C21" s="178"/>
      <c r="D21" s="178"/>
      <c r="E21" s="178"/>
      <c r="F21" s="178"/>
      <c r="G21" s="88">
        <v>13</v>
      </c>
      <c r="H21" s="89">
        <v>0</v>
      </c>
      <c r="I21" s="89">
        <v>0</v>
      </c>
    </row>
    <row r="22" spans="1:9">
      <c r="A22" s="182" t="s">
        <v>26</v>
      </c>
      <c r="B22" s="182"/>
      <c r="C22" s="182"/>
      <c r="D22" s="182"/>
      <c r="E22" s="182"/>
      <c r="F22" s="182"/>
      <c r="G22" s="86">
        <v>14</v>
      </c>
      <c r="H22" s="87">
        <f>H23+H24</f>
        <v>0</v>
      </c>
      <c r="I22" s="87">
        <f>I23+I24</f>
        <v>0</v>
      </c>
    </row>
    <row r="23" spans="1:9">
      <c r="A23" s="178" t="s">
        <v>23</v>
      </c>
      <c r="B23" s="178"/>
      <c r="C23" s="178"/>
      <c r="D23" s="178"/>
      <c r="E23" s="178"/>
      <c r="F23" s="178"/>
      <c r="G23" s="88">
        <v>15</v>
      </c>
      <c r="H23" s="89">
        <v>0</v>
      </c>
      <c r="I23" s="89">
        <v>0</v>
      </c>
    </row>
    <row r="24" spans="1:9">
      <c r="A24" s="178" t="s">
        <v>24</v>
      </c>
      <c r="B24" s="178"/>
      <c r="C24" s="178"/>
      <c r="D24" s="178"/>
      <c r="E24" s="178"/>
      <c r="F24" s="178"/>
      <c r="G24" s="88">
        <v>16</v>
      </c>
      <c r="H24" s="89">
        <v>0</v>
      </c>
      <c r="I24" s="89">
        <v>0</v>
      </c>
    </row>
    <row r="25" spans="1:9" ht="25.9" customHeight="1">
      <c r="A25" s="182" t="s">
        <v>27</v>
      </c>
      <c r="B25" s="182"/>
      <c r="C25" s="182"/>
      <c r="D25" s="182"/>
      <c r="E25" s="182"/>
      <c r="F25" s="182"/>
      <c r="G25" s="86">
        <v>17</v>
      </c>
      <c r="H25" s="87">
        <f>H26+H27+H28</f>
        <v>825999378</v>
      </c>
      <c r="I25" s="87">
        <f>I26+I27+I28</f>
        <v>1544959774</v>
      </c>
    </row>
    <row r="26" spans="1:9">
      <c r="A26" s="178" t="s">
        <v>22</v>
      </c>
      <c r="B26" s="178"/>
      <c r="C26" s="178"/>
      <c r="D26" s="178"/>
      <c r="E26" s="178"/>
      <c r="F26" s="178"/>
      <c r="G26" s="88">
        <v>18</v>
      </c>
      <c r="H26" s="89">
        <v>662800</v>
      </c>
      <c r="I26" s="89">
        <v>795695</v>
      </c>
    </row>
    <row r="27" spans="1:9">
      <c r="A27" s="178" t="s">
        <v>23</v>
      </c>
      <c r="B27" s="178"/>
      <c r="C27" s="178"/>
      <c r="D27" s="178"/>
      <c r="E27" s="178"/>
      <c r="F27" s="178"/>
      <c r="G27" s="88">
        <v>19</v>
      </c>
      <c r="H27" s="89">
        <v>825336578</v>
      </c>
      <c r="I27" s="89">
        <v>1544164079</v>
      </c>
    </row>
    <row r="28" spans="1:9">
      <c r="A28" s="178" t="s">
        <v>24</v>
      </c>
      <c r="B28" s="178"/>
      <c r="C28" s="178"/>
      <c r="D28" s="178"/>
      <c r="E28" s="178"/>
      <c r="F28" s="178"/>
      <c r="G28" s="88">
        <v>20</v>
      </c>
      <c r="H28" s="89">
        <v>0</v>
      </c>
      <c r="I28" s="89">
        <v>0</v>
      </c>
    </row>
    <row r="29" spans="1:9">
      <c r="A29" s="182" t="s">
        <v>28</v>
      </c>
      <c r="B29" s="182"/>
      <c r="C29" s="182"/>
      <c r="D29" s="182"/>
      <c r="E29" s="182"/>
      <c r="F29" s="182"/>
      <c r="G29" s="86">
        <v>21</v>
      </c>
      <c r="H29" s="87">
        <f>H30+H31</f>
        <v>15464202833</v>
      </c>
      <c r="I29" s="87">
        <f>I30+I31</f>
        <v>16644311055</v>
      </c>
    </row>
    <row r="30" spans="1:9">
      <c r="A30" s="178" t="s">
        <v>23</v>
      </c>
      <c r="B30" s="178"/>
      <c r="C30" s="178"/>
      <c r="D30" s="178"/>
      <c r="E30" s="178"/>
      <c r="F30" s="178"/>
      <c r="G30" s="88">
        <v>22</v>
      </c>
      <c r="H30" s="89">
        <v>1573469335</v>
      </c>
      <c r="I30" s="89">
        <v>2011338526</v>
      </c>
    </row>
    <row r="31" spans="1:9">
      <c r="A31" s="178" t="s">
        <v>24</v>
      </c>
      <c r="B31" s="178"/>
      <c r="C31" s="178"/>
      <c r="D31" s="178"/>
      <c r="E31" s="178"/>
      <c r="F31" s="178"/>
      <c r="G31" s="88">
        <v>23</v>
      </c>
      <c r="H31" s="89">
        <v>13890733498</v>
      </c>
      <c r="I31" s="89">
        <v>14632972529</v>
      </c>
    </row>
    <row r="32" spans="1:9">
      <c r="A32" s="178" t="s">
        <v>29</v>
      </c>
      <c r="B32" s="178"/>
      <c r="C32" s="178"/>
      <c r="D32" s="178"/>
      <c r="E32" s="178"/>
      <c r="F32" s="178"/>
      <c r="G32" s="88">
        <v>24</v>
      </c>
      <c r="H32" s="89">
        <v>96137761</v>
      </c>
      <c r="I32" s="89">
        <v>121866168</v>
      </c>
    </row>
    <row r="33" spans="1:9" ht="28.9" customHeight="1">
      <c r="A33" s="178" t="s">
        <v>30</v>
      </c>
      <c r="B33" s="178"/>
      <c r="C33" s="178"/>
      <c r="D33" s="178"/>
      <c r="E33" s="178"/>
      <c r="F33" s="178"/>
      <c r="G33" s="88">
        <v>25</v>
      </c>
      <c r="H33" s="89">
        <v>18748406</v>
      </c>
      <c r="I33" s="89">
        <v>-2700498</v>
      </c>
    </row>
    <row r="34" spans="1:9">
      <c r="A34" s="178" t="s">
        <v>31</v>
      </c>
      <c r="B34" s="178"/>
      <c r="C34" s="178"/>
      <c r="D34" s="178"/>
      <c r="E34" s="178"/>
      <c r="F34" s="178"/>
      <c r="G34" s="88">
        <v>26</v>
      </c>
      <c r="H34" s="89">
        <v>265530623</v>
      </c>
      <c r="I34" s="89">
        <v>263885154</v>
      </c>
    </row>
    <row r="35" spans="1:9">
      <c r="A35" s="178" t="s">
        <v>32</v>
      </c>
      <c r="B35" s="178"/>
      <c r="C35" s="178"/>
      <c r="D35" s="178"/>
      <c r="E35" s="178"/>
      <c r="F35" s="178"/>
      <c r="G35" s="88">
        <v>27</v>
      </c>
      <c r="H35" s="89">
        <v>150755850</v>
      </c>
      <c r="I35" s="89">
        <v>146126344</v>
      </c>
    </row>
    <row r="36" spans="1:9">
      <c r="A36" s="178" t="s">
        <v>33</v>
      </c>
      <c r="B36" s="178"/>
      <c r="C36" s="178"/>
      <c r="D36" s="178"/>
      <c r="E36" s="178"/>
      <c r="F36" s="178"/>
      <c r="G36" s="88">
        <v>28</v>
      </c>
      <c r="H36" s="89">
        <v>44024401</v>
      </c>
      <c r="I36" s="89">
        <v>43097251</v>
      </c>
    </row>
    <row r="37" spans="1:9">
      <c r="A37" s="178" t="s">
        <v>34</v>
      </c>
      <c r="B37" s="178"/>
      <c r="C37" s="178"/>
      <c r="D37" s="178"/>
      <c r="E37" s="178"/>
      <c r="F37" s="178"/>
      <c r="G37" s="88">
        <v>29</v>
      </c>
      <c r="H37" s="89">
        <v>64024498</v>
      </c>
      <c r="I37" s="89">
        <v>56669759</v>
      </c>
    </row>
    <row r="38" spans="1:9">
      <c r="A38" s="178" t="s">
        <v>35</v>
      </c>
      <c r="B38" s="178"/>
      <c r="C38" s="178"/>
      <c r="D38" s="178"/>
      <c r="E38" s="178"/>
      <c r="F38" s="178"/>
      <c r="G38" s="88">
        <v>30</v>
      </c>
      <c r="H38" s="89">
        <v>60195461</v>
      </c>
      <c r="I38" s="89">
        <v>50607616</v>
      </c>
    </row>
    <row r="39" spans="1:9" ht="27.65" customHeight="1">
      <c r="A39" s="178" t="s">
        <v>36</v>
      </c>
      <c r="B39" s="178"/>
      <c r="C39" s="178"/>
      <c r="D39" s="178"/>
      <c r="E39" s="178"/>
      <c r="F39" s="178"/>
      <c r="G39" s="88">
        <v>31</v>
      </c>
      <c r="H39" s="89">
        <v>0</v>
      </c>
      <c r="I39" s="89">
        <v>426000</v>
      </c>
    </row>
    <row r="40" spans="1:9">
      <c r="A40" s="176" t="s">
        <v>37</v>
      </c>
      <c r="B40" s="176"/>
      <c r="C40" s="176"/>
      <c r="D40" s="176"/>
      <c r="E40" s="176"/>
      <c r="F40" s="176"/>
      <c r="G40" s="86">
        <v>32</v>
      </c>
      <c r="H40" s="90">
        <f>H9+H13+H18+H22+H25+H29+H32+H33+H34+H35+H36+H37+H38+H39</f>
        <v>21171224055</v>
      </c>
      <c r="I40" s="90">
        <f>I9+I13+I18+I22+I25+I29+I32+I33+I34+I35+I36+I37+I38+I39</f>
        <v>22332918715</v>
      </c>
    </row>
    <row r="41" spans="1:9">
      <c r="A41" s="180" t="s">
        <v>11</v>
      </c>
      <c r="B41" s="184"/>
      <c r="C41" s="184"/>
      <c r="D41" s="184"/>
      <c r="E41" s="184"/>
      <c r="F41" s="184"/>
      <c r="G41" s="184"/>
      <c r="H41" s="184"/>
      <c r="I41" s="184"/>
    </row>
    <row r="42" spans="1:9">
      <c r="A42" s="182" t="s">
        <v>38</v>
      </c>
      <c r="B42" s="183"/>
      <c r="C42" s="183"/>
      <c r="D42" s="183"/>
      <c r="E42" s="183"/>
      <c r="F42" s="183"/>
      <c r="G42" s="86">
        <v>33</v>
      </c>
      <c r="H42" s="87">
        <f>H43+H44+H45+H46+H47</f>
        <v>47409627</v>
      </c>
      <c r="I42" s="87">
        <f>I43+I44+I45+I46+I47</f>
        <v>43655148</v>
      </c>
    </row>
    <row r="43" spans="1:9">
      <c r="A43" s="178" t="s">
        <v>39</v>
      </c>
      <c r="B43" s="178"/>
      <c r="C43" s="178"/>
      <c r="D43" s="178"/>
      <c r="E43" s="178"/>
      <c r="F43" s="178"/>
      <c r="G43" s="88">
        <v>34</v>
      </c>
      <c r="H43" s="89">
        <v>47409627</v>
      </c>
      <c r="I43" s="89">
        <v>43655148</v>
      </c>
    </row>
    <row r="44" spans="1:9">
      <c r="A44" s="178" t="s">
        <v>40</v>
      </c>
      <c r="B44" s="178"/>
      <c r="C44" s="178"/>
      <c r="D44" s="178"/>
      <c r="E44" s="178"/>
      <c r="F44" s="178"/>
      <c r="G44" s="88">
        <v>35</v>
      </c>
      <c r="H44" s="89">
        <v>0</v>
      </c>
      <c r="I44" s="89">
        <v>0</v>
      </c>
    </row>
    <row r="45" spans="1:9">
      <c r="A45" s="178" t="s">
        <v>41</v>
      </c>
      <c r="B45" s="178"/>
      <c r="C45" s="178"/>
      <c r="D45" s="178"/>
      <c r="E45" s="178"/>
      <c r="F45" s="178"/>
      <c r="G45" s="88">
        <v>36</v>
      </c>
      <c r="H45" s="89">
        <v>0</v>
      </c>
      <c r="I45" s="89">
        <v>0</v>
      </c>
    </row>
    <row r="46" spans="1:9">
      <c r="A46" s="178" t="s">
        <v>42</v>
      </c>
      <c r="B46" s="178"/>
      <c r="C46" s="178"/>
      <c r="D46" s="178"/>
      <c r="E46" s="178"/>
      <c r="F46" s="178"/>
      <c r="G46" s="88">
        <v>37</v>
      </c>
      <c r="H46" s="89">
        <v>0</v>
      </c>
      <c r="I46" s="89">
        <v>0</v>
      </c>
    </row>
    <row r="47" spans="1:9">
      <c r="A47" s="178" t="s">
        <v>43</v>
      </c>
      <c r="B47" s="178"/>
      <c r="C47" s="178"/>
      <c r="D47" s="178"/>
      <c r="E47" s="178"/>
      <c r="F47" s="178"/>
      <c r="G47" s="88">
        <v>38</v>
      </c>
      <c r="H47" s="89">
        <v>0</v>
      </c>
      <c r="I47" s="89">
        <v>0</v>
      </c>
    </row>
    <row r="48" spans="1:9" ht="27.65" customHeight="1">
      <c r="A48" s="182" t="s">
        <v>44</v>
      </c>
      <c r="B48" s="183"/>
      <c r="C48" s="183"/>
      <c r="D48" s="183"/>
      <c r="E48" s="183"/>
      <c r="F48" s="183"/>
      <c r="G48" s="86">
        <v>39</v>
      </c>
      <c r="H48" s="87">
        <f>H49+H50+H51</f>
        <v>0</v>
      </c>
      <c r="I48" s="87">
        <f>I49+I50+I51</f>
        <v>0</v>
      </c>
    </row>
    <row r="49" spans="1:9">
      <c r="A49" s="178" t="s">
        <v>41</v>
      </c>
      <c r="B49" s="178"/>
      <c r="C49" s="178"/>
      <c r="D49" s="178"/>
      <c r="E49" s="178"/>
      <c r="F49" s="178"/>
      <c r="G49" s="88">
        <v>40</v>
      </c>
      <c r="H49" s="89">
        <v>0</v>
      </c>
      <c r="I49" s="89">
        <v>0</v>
      </c>
    </row>
    <row r="50" spans="1:9">
      <c r="A50" s="178" t="s">
        <v>42</v>
      </c>
      <c r="B50" s="178"/>
      <c r="C50" s="178"/>
      <c r="D50" s="178"/>
      <c r="E50" s="178"/>
      <c r="F50" s="178"/>
      <c r="G50" s="88">
        <v>41</v>
      </c>
      <c r="H50" s="89">
        <v>0</v>
      </c>
      <c r="I50" s="89">
        <v>0</v>
      </c>
    </row>
    <row r="51" spans="1:9">
      <c r="A51" s="178" t="s">
        <v>43</v>
      </c>
      <c r="B51" s="178"/>
      <c r="C51" s="178"/>
      <c r="D51" s="178"/>
      <c r="E51" s="178"/>
      <c r="F51" s="178"/>
      <c r="G51" s="88">
        <v>42</v>
      </c>
      <c r="H51" s="89">
        <v>0</v>
      </c>
      <c r="I51" s="89">
        <v>0</v>
      </c>
    </row>
    <row r="52" spans="1:9">
      <c r="A52" s="182" t="s">
        <v>45</v>
      </c>
      <c r="B52" s="183"/>
      <c r="C52" s="183"/>
      <c r="D52" s="183"/>
      <c r="E52" s="183"/>
      <c r="F52" s="183"/>
      <c r="G52" s="86">
        <v>43</v>
      </c>
      <c r="H52" s="87">
        <f>H53+H54+H55</f>
        <v>18197451766</v>
      </c>
      <c r="I52" s="87">
        <f>I53+I54+I55</f>
        <v>19613582808</v>
      </c>
    </row>
    <row r="53" spans="1:9">
      <c r="A53" s="178" t="s">
        <v>41</v>
      </c>
      <c r="B53" s="178"/>
      <c r="C53" s="178"/>
      <c r="D53" s="178"/>
      <c r="E53" s="178"/>
      <c r="F53" s="178"/>
      <c r="G53" s="88">
        <v>44</v>
      </c>
      <c r="H53" s="89">
        <v>17550388777</v>
      </c>
      <c r="I53" s="89">
        <v>18528548558</v>
      </c>
    </row>
    <row r="54" spans="1:9">
      <c r="A54" s="178" t="s">
        <v>42</v>
      </c>
      <c r="B54" s="178"/>
      <c r="C54" s="178"/>
      <c r="D54" s="178"/>
      <c r="E54" s="178"/>
      <c r="F54" s="178"/>
      <c r="G54" s="88">
        <v>45</v>
      </c>
      <c r="H54" s="89">
        <v>594488057</v>
      </c>
      <c r="I54" s="89">
        <v>1015785126</v>
      </c>
    </row>
    <row r="55" spans="1:9">
      <c r="A55" s="178" t="s">
        <v>43</v>
      </c>
      <c r="B55" s="178"/>
      <c r="C55" s="178"/>
      <c r="D55" s="178"/>
      <c r="E55" s="178"/>
      <c r="F55" s="178"/>
      <c r="G55" s="88">
        <v>46</v>
      </c>
      <c r="H55" s="89">
        <v>52574932</v>
      </c>
      <c r="I55" s="89">
        <v>69249124</v>
      </c>
    </row>
    <row r="56" spans="1:9">
      <c r="A56" s="178" t="s">
        <v>46</v>
      </c>
      <c r="B56" s="178"/>
      <c r="C56" s="178"/>
      <c r="D56" s="178"/>
      <c r="E56" s="178"/>
      <c r="F56" s="178"/>
      <c r="G56" s="88">
        <v>47</v>
      </c>
      <c r="H56" s="89">
        <v>150648515</v>
      </c>
      <c r="I56" s="89">
        <v>133982532</v>
      </c>
    </row>
    <row r="57" spans="1:9" ht="24" customHeight="1">
      <c r="A57" s="179" t="s">
        <v>47</v>
      </c>
      <c r="B57" s="179"/>
      <c r="C57" s="179"/>
      <c r="D57" s="179"/>
      <c r="E57" s="179"/>
      <c r="F57" s="179"/>
      <c r="G57" s="88">
        <v>48</v>
      </c>
      <c r="H57" s="89">
        <v>7317606</v>
      </c>
      <c r="I57" s="91">
        <v>-47230</v>
      </c>
    </row>
    <row r="58" spans="1:9">
      <c r="A58" s="179" t="s">
        <v>239</v>
      </c>
      <c r="B58" s="179"/>
      <c r="C58" s="179"/>
      <c r="D58" s="179"/>
      <c r="E58" s="179"/>
      <c r="F58" s="179"/>
      <c r="G58" s="88">
        <v>49</v>
      </c>
      <c r="H58" s="89">
        <v>218706407</v>
      </c>
      <c r="I58" s="89">
        <v>190389080</v>
      </c>
    </row>
    <row r="59" spans="1:9">
      <c r="A59" s="179" t="s">
        <v>48</v>
      </c>
      <c r="B59" s="178"/>
      <c r="C59" s="178"/>
      <c r="D59" s="178"/>
      <c r="E59" s="178"/>
      <c r="F59" s="178"/>
      <c r="G59" s="88">
        <v>50</v>
      </c>
      <c r="H59" s="89">
        <v>14720260</v>
      </c>
      <c r="I59" s="89">
        <v>11564619</v>
      </c>
    </row>
    <row r="60" spans="1:9">
      <c r="A60" s="179" t="s">
        <v>49</v>
      </c>
      <c r="B60" s="179"/>
      <c r="C60" s="179"/>
      <c r="D60" s="179"/>
      <c r="E60" s="179"/>
      <c r="F60" s="179"/>
      <c r="G60" s="88">
        <v>51</v>
      </c>
      <c r="H60" s="89">
        <v>0</v>
      </c>
      <c r="I60" s="89">
        <v>0</v>
      </c>
    </row>
    <row r="61" spans="1:9">
      <c r="A61" s="179" t="s">
        <v>50</v>
      </c>
      <c r="B61" s="179"/>
      <c r="C61" s="179"/>
      <c r="D61" s="179"/>
      <c r="E61" s="179"/>
      <c r="F61" s="179"/>
      <c r="G61" s="88">
        <v>52</v>
      </c>
      <c r="H61" s="89">
        <v>185924743</v>
      </c>
      <c r="I61" s="89">
        <v>171058829</v>
      </c>
    </row>
    <row r="62" spans="1:9" ht="31.15" customHeight="1">
      <c r="A62" s="179" t="s">
        <v>51</v>
      </c>
      <c r="B62" s="179"/>
      <c r="C62" s="179"/>
      <c r="D62" s="179"/>
      <c r="E62" s="179"/>
      <c r="F62" s="179"/>
      <c r="G62" s="88">
        <v>53</v>
      </c>
      <c r="H62" s="89">
        <v>0</v>
      </c>
      <c r="I62" s="89">
        <v>0</v>
      </c>
    </row>
    <row r="63" spans="1:9">
      <c r="A63" s="176" t="s">
        <v>52</v>
      </c>
      <c r="B63" s="177"/>
      <c r="C63" s="177"/>
      <c r="D63" s="177"/>
      <c r="E63" s="177"/>
      <c r="F63" s="177"/>
      <c r="G63" s="86">
        <v>54</v>
      </c>
      <c r="H63" s="92">
        <f>H42+H48+H52+H56+H57+H58+H59+H60+H61+H62</f>
        <v>18822178924</v>
      </c>
      <c r="I63" s="92">
        <f>I42+I48+I52+I56+I57+I58+I59+I60+I61+I62</f>
        <v>20164185786</v>
      </c>
    </row>
    <row r="64" spans="1:9">
      <c r="A64" s="180" t="s">
        <v>12</v>
      </c>
      <c r="B64" s="181"/>
      <c r="C64" s="181"/>
      <c r="D64" s="181"/>
      <c r="E64" s="181"/>
      <c r="F64" s="181"/>
      <c r="G64" s="181"/>
      <c r="H64" s="181"/>
      <c r="I64" s="181"/>
    </row>
    <row r="65" spans="1:9">
      <c r="A65" s="178" t="s">
        <v>240</v>
      </c>
      <c r="B65" s="178"/>
      <c r="C65" s="178"/>
      <c r="D65" s="178"/>
      <c r="E65" s="178"/>
      <c r="F65" s="178"/>
      <c r="G65" s="88">
        <v>55</v>
      </c>
      <c r="H65" s="89">
        <v>850068233</v>
      </c>
      <c r="I65" s="89">
        <v>850068233</v>
      </c>
    </row>
    <row r="66" spans="1:9">
      <c r="A66" s="178" t="s">
        <v>53</v>
      </c>
      <c r="B66" s="178"/>
      <c r="C66" s="178"/>
      <c r="D66" s="178"/>
      <c r="E66" s="178"/>
      <c r="F66" s="178"/>
      <c r="G66" s="88">
        <v>56</v>
      </c>
      <c r="H66" s="89">
        <v>465253748</v>
      </c>
      <c r="I66" s="89">
        <v>465431476</v>
      </c>
    </row>
    <row r="67" spans="1:9">
      <c r="A67" s="178" t="s">
        <v>241</v>
      </c>
      <c r="B67" s="178"/>
      <c r="C67" s="178"/>
      <c r="D67" s="178"/>
      <c r="E67" s="178"/>
      <c r="F67" s="178"/>
      <c r="G67" s="88">
        <v>57</v>
      </c>
      <c r="H67" s="89">
        <v>0</v>
      </c>
      <c r="I67" s="89">
        <v>0</v>
      </c>
    </row>
    <row r="68" spans="1:9">
      <c r="A68" s="178" t="s">
        <v>242</v>
      </c>
      <c r="B68" s="178"/>
      <c r="C68" s="178"/>
      <c r="D68" s="178"/>
      <c r="E68" s="178"/>
      <c r="F68" s="178"/>
      <c r="G68" s="88">
        <v>58</v>
      </c>
      <c r="H68" s="89">
        <v>1996305</v>
      </c>
      <c r="I68" s="89">
        <v>1137735</v>
      </c>
    </row>
    <row r="69" spans="1:9">
      <c r="A69" s="178" t="s">
        <v>54</v>
      </c>
      <c r="B69" s="178"/>
      <c r="C69" s="178"/>
      <c r="D69" s="178"/>
      <c r="E69" s="178"/>
      <c r="F69" s="178"/>
      <c r="G69" s="88">
        <v>59</v>
      </c>
      <c r="H69" s="89">
        <v>-4906307</v>
      </c>
      <c r="I69" s="89">
        <v>5318745</v>
      </c>
    </row>
    <row r="70" spans="1:9">
      <c r="A70" s="178" t="s">
        <v>55</v>
      </c>
      <c r="B70" s="178"/>
      <c r="C70" s="178"/>
      <c r="D70" s="178"/>
      <c r="E70" s="178"/>
      <c r="F70" s="178"/>
      <c r="G70" s="88">
        <v>60</v>
      </c>
      <c r="H70" s="89">
        <v>526085074</v>
      </c>
      <c r="I70" s="89">
        <v>527536889</v>
      </c>
    </row>
    <row r="71" spans="1:9">
      <c r="A71" s="178" t="s">
        <v>56</v>
      </c>
      <c r="B71" s="178"/>
      <c r="C71" s="178"/>
      <c r="D71" s="178"/>
      <c r="E71" s="178"/>
      <c r="F71" s="178"/>
      <c r="G71" s="88">
        <v>61</v>
      </c>
      <c r="H71" s="89">
        <v>0</v>
      </c>
      <c r="I71" s="89">
        <v>0</v>
      </c>
    </row>
    <row r="72" spans="1:9">
      <c r="A72" s="178" t="s">
        <v>57</v>
      </c>
      <c r="B72" s="178"/>
      <c r="C72" s="178"/>
      <c r="D72" s="178"/>
      <c r="E72" s="178"/>
      <c r="F72" s="178"/>
      <c r="G72" s="88">
        <v>62</v>
      </c>
      <c r="H72" s="89">
        <v>61175022</v>
      </c>
      <c r="I72" s="89">
        <v>61175022</v>
      </c>
    </row>
    <row r="73" spans="1:9">
      <c r="A73" s="178" t="s">
        <v>58</v>
      </c>
      <c r="B73" s="178"/>
      <c r="C73" s="178"/>
      <c r="D73" s="178"/>
      <c r="E73" s="178"/>
      <c r="F73" s="178"/>
      <c r="G73" s="88">
        <v>63</v>
      </c>
      <c r="H73" s="89">
        <v>-268443</v>
      </c>
      <c r="I73" s="89">
        <v>-275100</v>
      </c>
    </row>
    <row r="74" spans="1:9">
      <c r="A74" s="178" t="s">
        <v>59</v>
      </c>
      <c r="B74" s="178"/>
      <c r="C74" s="178"/>
      <c r="D74" s="178"/>
      <c r="E74" s="178"/>
      <c r="F74" s="178"/>
      <c r="G74" s="88">
        <v>64</v>
      </c>
      <c r="H74" s="89">
        <v>449641499</v>
      </c>
      <c r="I74" s="89">
        <v>258339929</v>
      </c>
    </row>
    <row r="75" spans="1:9">
      <c r="A75" s="178" t="s">
        <v>60</v>
      </c>
      <c r="B75" s="178"/>
      <c r="C75" s="178"/>
      <c r="D75" s="178"/>
      <c r="E75" s="178"/>
      <c r="F75" s="178"/>
      <c r="G75" s="88">
        <v>65</v>
      </c>
      <c r="H75" s="89">
        <v>0</v>
      </c>
      <c r="I75" s="89">
        <v>0</v>
      </c>
    </row>
    <row r="76" spans="1:9">
      <c r="A76" s="178" t="s">
        <v>61</v>
      </c>
      <c r="B76" s="178"/>
      <c r="C76" s="178"/>
      <c r="D76" s="178"/>
      <c r="E76" s="178"/>
      <c r="F76" s="178"/>
      <c r="G76" s="88">
        <v>66</v>
      </c>
      <c r="H76" s="89">
        <v>0</v>
      </c>
      <c r="I76" s="89">
        <v>0</v>
      </c>
    </row>
    <row r="77" spans="1:9">
      <c r="A77" s="176" t="s">
        <v>62</v>
      </c>
      <c r="B77" s="176"/>
      <c r="C77" s="176"/>
      <c r="D77" s="176"/>
      <c r="E77" s="176"/>
      <c r="F77" s="176"/>
      <c r="G77" s="86">
        <v>67</v>
      </c>
      <c r="H77" s="90">
        <f>H65+H66+H67+H68+H69+H70+H71+H72+H73+H74+H75+H76</f>
        <v>2349045131</v>
      </c>
      <c r="I77" s="90">
        <f>I65+I66+I67+I68+I69+I70+I71+I72+I73+I74+I75+I76</f>
        <v>2168732929</v>
      </c>
    </row>
    <row r="78" spans="1:9">
      <c r="A78" s="176" t="s">
        <v>63</v>
      </c>
      <c r="B78" s="177"/>
      <c r="C78" s="177"/>
      <c r="D78" s="177"/>
      <c r="E78" s="177"/>
      <c r="F78" s="177"/>
      <c r="G78" s="86">
        <v>68</v>
      </c>
      <c r="H78" s="90">
        <f>H63+H77</f>
        <v>21171224055</v>
      </c>
      <c r="I78" s="90">
        <f>I63+I77</f>
        <v>22332918715</v>
      </c>
    </row>
  </sheetData>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oddHeader>&amp;C&amp;"Calibri"&amp;10&amp;K666666UniCredit - Confidential&amp;1#</oddHeader>
  </headerFooter>
  <ignoredErrors>
    <ignoredError sqref="I33 I57" listDataValidation="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9"/>
  <sheetViews>
    <sheetView zoomScaleNormal="100" zoomScaleSheetLayoutView="100" workbookViewId="0">
      <selection activeCell="N3" sqref="N3"/>
    </sheetView>
  </sheetViews>
  <sheetFormatPr defaultRowHeight="12.5"/>
  <cols>
    <col min="1" max="7" width="9.1796875" style="54"/>
    <col min="8" max="8" width="11.7265625" style="53" customWidth="1"/>
    <col min="9" max="9" width="14.54296875" style="53" customWidth="1"/>
    <col min="10" max="10" width="14.54296875" style="54" customWidth="1"/>
    <col min="11" max="11" width="13.26953125" style="54" customWidth="1"/>
    <col min="12" max="12" width="2" style="100" customWidth="1"/>
    <col min="13" max="14" width="9.1796875" style="100"/>
    <col min="15" max="260" width="9.1796875" style="54"/>
    <col min="261" max="261" width="9.81640625" style="54" bestFit="1" customWidth="1"/>
    <col min="262" max="262" width="11.7265625" style="54" bestFit="1" customWidth="1"/>
    <col min="263" max="516" width="9.1796875" style="54"/>
    <col min="517" max="517" width="9.81640625" style="54" bestFit="1" customWidth="1"/>
    <col min="518" max="518" width="11.7265625" style="54" bestFit="1" customWidth="1"/>
    <col min="519" max="772" width="9.1796875" style="54"/>
    <col min="773" max="773" width="9.81640625" style="54" bestFit="1" customWidth="1"/>
    <col min="774" max="774" width="11.7265625" style="54" bestFit="1" customWidth="1"/>
    <col min="775" max="1028" width="9.1796875" style="54"/>
    <col min="1029" max="1029" width="9.81640625" style="54" bestFit="1" customWidth="1"/>
    <col min="1030" max="1030" width="11.7265625" style="54" bestFit="1" customWidth="1"/>
    <col min="1031" max="1284" width="9.1796875" style="54"/>
    <col min="1285" max="1285" width="9.81640625" style="54" bestFit="1" customWidth="1"/>
    <col min="1286" max="1286" width="11.7265625" style="54" bestFit="1" customWidth="1"/>
    <col min="1287" max="1540" width="9.1796875" style="54"/>
    <col min="1541" max="1541" width="9.81640625" style="54" bestFit="1" customWidth="1"/>
    <col min="1542" max="1542" width="11.7265625" style="54" bestFit="1" customWidth="1"/>
    <col min="1543" max="1796" width="9.1796875" style="54"/>
    <col min="1797" max="1797" width="9.81640625" style="54" bestFit="1" customWidth="1"/>
    <col min="1798" max="1798" width="11.7265625" style="54" bestFit="1" customWidth="1"/>
    <col min="1799" max="2052" width="9.1796875" style="54"/>
    <col min="2053" max="2053" width="9.81640625" style="54" bestFit="1" customWidth="1"/>
    <col min="2054" max="2054" width="11.7265625" style="54" bestFit="1" customWidth="1"/>
    <col min="2055" max="2308" width="9.1796875" style="54"/>
    <col min="2309" max="2309" width="9.81640625" style="54" bestFit="1" customWidth="1"/>
    <col min="2310" max="2310" width="11.7265625" style="54" bestFit="1" customWidth="1"/>
    <col min="2311" max="2564" width="9.1796875" style="54"/>
    <col min="2565" max="2565" width="9.81640625" style="54" bestFit="1" customWidth="1"/>
    <col min="2566" max="2566" width="11.7265625" style="54" bestFit="1" customWidth="1"/>
    <col min="2567" max="2820" width="9.1796875" style="54"/>
    <col min="2821" max="2821" width="9.81640625" style="54" bestFit="1" customWidth="1"/>
    <col min="2822" max="2822" width="11.7265625" style="54" bestFit="1" customWidth="1"/>
    <col min="2823" max="3076" width="9.1796875" style="54"/>
    <col min="3077" max="3077" width="9.81640625" style="54" bestFit="1" customWidth="1"/>
    <col min="3078" max="3078" width="11.7265625" style="54" bestFit="1" customWidth="1"/>
    <col min="3079" max="3332" width="9.1796875" style="54"/>
    <col min="3333" max="3333" width="9.81640625" style="54" bestFit="1" customWidth="1"/>
    <col min="3334" max="3334" width="11.7265625" style="54" bestFit="1" customWidth="1"/>
    <col min="3335" max="3588" width="9.1796875" style="54"/>
    <col min="3589" max="3589" width="9.81640625" style="54" bestFit="1" customWidth="1"/>
    <col min="3590" max="3590" width="11.7265625" style="54" bestFit="1" customWidth="1"/>
    <col min="3591" max="3844" width="9.1796875" style="54"/>
    <col min="3845" max="3845" width="9.81640625" style="54" bestFit="1" customWidth="1"/>
    <col min="3846" max="3846" width="11.7265625" style="54" bestFit="1" customWidth="1"/>
    <col min="3847" max="4100" width="9.1796875" style="54"/>
    <col min="4101" max="4101" width="9.81640625" style="54" bestFit="1" customWidth="1"/>
    <col min="4102" max="4102" width="11.7265625" style="54" bestFit="1" customWidth="1"/>
    <col min="4103" max="4356" width="9.1796875" style="54"/>
    <col min="4357" max="4357" width="9.81640625" style="54" bestFit="1" customWidth="1"/>
    <col min="4358" max="4358" width="11.7265625" style="54" bestFit="1" customWidth="1"/>
    <col min="4359" max="4612" width="9.1796875" style="54"/>
    <col min="4613" max="4613" width="9.81640625" style="54" bestFit="1" customWidth="1"/>
    <col min="4614" max="4614" width="11.7265625" style="54" bestFit="1" customWidth="1"/>
    <col min="4615" max="4868" width="9.1796875" style="54"/>
    <col min="4869" max="4869" width="9.81640625" style="54" bestFit="1" customWidth="1"/>
    <col min="4870" max="4870" width="11.7265625" style="54" bestFit="1" customWidth="1"/>
    <col min="4871" max="5124" width="9.1796875" style="54"/>
    <col min="5125" max="5125" width="9.81640625" style="54" bestFit="1" customWidth="1"/>
    <col min="5126" max="5126" width="11.7265625" style="54" bestFit="1" customWidth="1"/>
    <col min="5127" max="5380" width="9.1796875" style="54"/>
    <col min="5381" max="5381" width="9.81640625" style="54" bestFit="1" customWidth="1"/>
    <col min="5382" max="5382" width="11.7265625" style="54" bestFit="1" customWidth="1"/>
    <col min="5383" max="5636" width="9.1796875" style="54"/>
    <col min="5637" max="5637" width="9.81640625" style="54" bestFit="1" customWidth="1"/>
    <col min="5638" max="5638" width="11.7265625" style="54" bestFit="1" customWidth="1"/>
    <col min="5639" max="5892" width="9.1796875" style="54"/>
    <col min="5893" max="5893" width="9.81640625" style="54" bestFit="1" customWidth="1"/>
    <col min="5894" max="5894" width="11.7265625" style="54" bestFit="1" customWidth="1"/>
    <col min="5895" max="6148" width="9.1796875" style="54"/>
    <col min="6149" max="6149" width="9.81640625" style="54" bestFit="1" customWidth="1"/>
    <col min="6150" max="6150" width="11.7265625" style="54" bestFit="1" customWidth="1"/>
    <col min="6151" max="6404" width="9.1796875" style="54"/>
    <col min="6405" max="6405" width="9.81640625" style="54" bestFit="1" customWidth="1"/>
    <col min="6406" max="6406" width="11.7265625" style="54" bestFit="1" customWidth="1"/>
    <col min="6407" max="6660" width="9.1796875" style="54"/>
    <col min="6661" max="6661" width="9.81640625" style="54" bestFit="1" customWidth="1"/>
    <col min="6662" max="6662" width="11.7265625" style="54" bestFit="1" customWidth="1"/>
    <col min="6663" max="6916" width="9.1796875" style="54"/>
    <col min="6917" max="6917" width="9.81640625" style="54" bestFit="1" customWidth="1"/>
    <col min="6918" max="6918" width="11.7265625" style="54" bestFit="1" customWidth="1"/>
    <col min="6919" max="7172" width="9.1796875" style="54"/>
    <col min="7173" max="7173" width="9.81640625" style="54" bestFit="1" customWidth="1"/>
    <col min="7174" max="7174" width="11.7265625" style="54" bestFit="1" customWidth="1"/>
    <col min="7175" max="7428" width="9.1796875" style="54"/>
    <col min="7429" max="7429" width="9.81640625" style="54" bestFit="1" customWidth="1"/>
    <col min="7430" max="7430" width="11.7265625" style="54" bestFit="1" customWidth="1"/>
    <col min="7431" max="7684" width="9.1796875" style="54"/>
    <col min="7685" max="7685" width="9.81640625" style="54" bestFit="1" customWidth="1"/>
    <col min="7686" max="7686" width="11.7265625" style="54" bestFit="1" customWidth="1"/>
    <col min="7687" max="7940" width="9.1796875" style="54"/>
    <col min="7941" max="7941" width="9.81640625" style="54" bestFit="1" customWidth="1"/>
    <col min="7942" max="7942" width="11.7265625" style="54" bestFit="1" customWidth="1"/>
    <col min="7943" max="8196" width="9.1796875" style="54"/>
    <col min="8197" max="8197" width="9.81640625" style="54" bestFit="1" customWidth="1"/>
    <col min="8198" max="8198" width="11.7265625" style="54" bestFit="1" customWidth="1"/>
    <col min="8199" max="8452" width="9.1796875" style="54"/>
    <col min="8453" max="8453" width="9.81640625" style="54" bestFit="1" customWidth="1"/>
    <col min="8454" max="8454" width="11.7265625" style="54" bestFit="1" customWidth="1"/>
    <col min="8455" max="8708" width="9.1796875" style="54"/>
    <col min="8709" max="8709" width="9.81640625" style="54" bestFit="1" customWidth="1"/>
    <col min="8710" max="8710" width="11.7265625" style="54" bestFit="1" customWidth="1"/>
    <col min="8711" max="8964" width="9.1796875" style="54"/>
    <col min="8965" max="8965" width="9.81640625" style="54" bestFit="1" customWidth="1"/>
    <col min="8966" max="8966" width="11.7265625" style="54" bestFit="1" customWidth="1"/>
    <col min="8967" max="9220" width="9.1796875" style="54"/>
    <col min="9221" max="9221" width="9.81640625" style="54" bestFit="1" customWidth="1"/>
    <col min="9222" max="9222" width="11.7265625" style="54" bestFit="1" customWidth="1"/>
    <col min="9223" max="9476" width="9.1796875" style="54"/>
    <col min="9477" max="9477" width="9.81640625" style="54" bestFit="1" customWidth="1"/>
    <col min="9478" max="9478" width="11.7265625" style="54" bestFit="1" customWidth="1"/>
    <col min="9479" max="9732" width="9.1796875" style="54"/>
    <col min="9733" max="9733" width="9.81640625" style="54" bestFit="1" customWidth="1"/>
    <col min="9734" max="9734" width="11.7265625" style="54" bestFit="1" customWidth="1"/>
    <col min="9735" max="9988" width="9.1796875" style="54"/>
    <col min="9989" max="9989" width="9.81640625" style="54" bestFit="1" customWidth="1"/>
    <col min="9990" max="9990" width="11.7265625" style="54" bestFit="1" customWidth="1"/>
    <col min="9991" max="10244" width="9.1796875" style="54"/>
    <col min="10245" max="10245" width="9.81640625" style="54" bestFit="1" customWidth="1"/>
    <col min="10246" max="10246" width="11.7265625" style="54" bestFit="1" customWidth="1"/>
    <col min="10247" max="10500" width="9.1796875" style="54"/>
    <col min="10501" max="10501" width="9.81640625" style="54" bestFit="1" customWidth="1"/>
    <col min="10502" max="10502" width="11.7265625" style="54" bestFit="1" customWidth="1"/>
    <col min="10503" max="10756" width="9.1796875" style="54"/>
    <col min="10757" max="10757" width="9.81640625" style="54" bestFit="1" customWidth="1"/>
    <col min="10758" max="10758" width="11.7265625" style="54" bestFit="1" customWidth="1"/>
    <col min="10759" max="11012" width="9.1796875" style="54"/>
    <col min="11013" max="11013" width="9.81640625" style="54" bestFit="1" customWidth="1"/>
    <col min="11014" max="11014" width="11.7265625" style="54" bestFit="1" customWidth="1"/>
    <col min="11015" max="11268" width="9.1796875" style="54"/>
    <col min="11269" max="11269" width="9.81640625" style="54" bestFit="1" customWidth="1"/>
    <col min="11270" max="11270" width="11.7265625" style="54" bestFit="1" customWidth="1"/>
    <col min="11271" max="11524" width="9.1796875" style="54"/>
    <col min="11525" max="11525" width="9.81640625" style="54" bestFit="1" customWidth="1"/>
    <col min="11526" max="11526" width="11.7265625" style="54" bestFit="1" customWidth="1"/>
    <col min="11527" max="11780" width="9.1796875" style="54"/>
    <col min="11781" max="11781" width="9.81640625" style="54" bestFit="1" customWidth="1"/>
    <col min="11782" max="11782" width="11.7265625" style="54" bestFit="1" customWidth="1"/>
    <col min="11783" max="12036" width="9.1796875" style="54"/>
    <col min="12037" max="12037" width="9.81640625" style="54" bestFit="1" customWidth="1"/>
    <col min="12038" max="12038" width="11.7265625" style="54" bestFit="1" customWidth="1"/>
    <col min="12039" max="12292" width="9.1796875" style="54"/>
    <col min="12293" max="12293" width="9.81640625" style="54" bestFit="1" customWidth="1"/>
    <col min="12294" max="12294" width="11.7265625" style="54" bestFit="1" customWidth="1"/>
    <col min="12295" max="12548" width="9.1796875" style="54"/>
    <col min="12549" max="12549" width="9.81640625" style="54" bestFit="1" customWidth="1"/>
    <col min="12550" max="12550" width="11.7265625" style="54" bestFit="1" customWidth="1"/>
    <col min="12551" max="12804" width="9.1796875" style="54"/>
    <col min="12805" max="12805" width="9.81640625" style="54" bestFit="1" customWidth="1"/>
    <col min="12806" max="12806" width="11.7265625" style="54" bestFit="1" customWidth="1"/>
    <col min="12807" max="13060" width="9.1796875" style="54"/>
    <col min="13061" max="13061" width="9.81640625" style="54" bestFit="1" customWidth="1"/>
    <col min="13062" max="13062" width="11.7265625" style="54" bestFit="1" customWidth="1"/>
    <col min="13063" max="13316" width="9.1796875" style="54"/>
    <col min="13317" max="13317" width="9.81640625" style="54" bestFit="1" customWidth="1"/>
    <col min="13318" max="13318" width="11.7265625" style="54" bestFit="1" customWidth="1"/>
    <col min="13319" max="13572" width="9.1796875" style="54"/>
    <col min="13573" max="13573" width="9.81640625" style="54" bestFit="1" customWidth="1"/>
    <col min="13574" max="13574" width="11.7265625" style="54" bestFit="1" customWidth="1"/>
    <col min="13575" max="13828" width="9.1796875" style="54"/>
    <col min="13829" max="13829" width="9.81640625" style="54" bestFit="1" customWidth="1"/>
    <col min="13830" max="13830" width="11.7265625" style="54" bestFit="1" customWidth="1"/>
    <col min="13831" max="14084" width="9.1796875" style="54"/>
    <col min="14085" max="14085" width="9.81640625" style="54" bestFit="1" customWidth="1"/>
    <col min="14086" max="14086" width="11.7265625" style="54" bestFit="1" customWidth="1"/>
    <col min="14087" max="14340" width="9.1796875" style="54"/>
    <col min="14341" max="14341" width="9.81640625" style="54" bestFit="1" customWidth="1"/>
    <col min="14342" max="14342" width="11.7265625" style="54" bestFit="1" customWidth="1"/>
    <col min="14343" max="14596" width="9.1796875" style="54"/>
    <col min="14597" max="14597" width="9.81640625" style="54" bestFit="1" customWidth="1"/>
    <col min="14598" max="14598" width="11.7265625" style="54" bestFit="1" customWidth="1"/>
    <col min="14599" max="14852" width="9.1796875" style="54"/>
    <col min="14853" max="14853" width="9.81640625" style="54" bestFit="1" customWidth="1"/>
    <col min="14854" max="14854" width="11.7265625" style="54" bestFit="1" customWidth="1"/>
    <col min="14855" max="15108" width="9.1796875" style="54"/>
    <col min="15109" max="15109" width="9.81640625" style="54" bestFit="1" customWidth="1"/>
    <col min="15110" max="15110" width="11.7265625" style="54" bestFit="1" customWidth="1"/>
    <col min="15111" max="15364" width="9.1796875" style="54"/>
    <col min="15365" max="15365" width="9.81640625" style="54" bestFit="1" customWidth="1"/>
    <col min="15366" max="15366" width="11.7265625" style="54" bestFit="1" customWidth="1"/>
    <col min="15367" max="15620" width="9.1796875" style="54"/>
    <col min="15621" max="15621" width="9.81640625" style="54" bestFit="1" customWidth="1"/>
    <col min="15622" max="15622" width="11.7265625" style="54" bestFit="1" customWidth="1"/>
    <col min="15623" max="15876" width="9.1796875" style="54"/>
    <col min="15877" max="15877" width="9.81640625" style="54" bestFit="1" customWidth="1"/>
    <col min="15878" max="15878" width="11.7265625" style="54" bestFit="1" customWidth="1"/>
    <col min="15879" max="16132" width="9.1796875" style="54"/>
    <col min="16133" max="16133" width="9.81640625" style="54" bestFit="1" customWidth="1"/>
    <col min="16134" max="16134" width="11.7265625" style="54" bestFit="1" customWidth="1"/>
    <col min="16135" max="16384" width="9.1796875" style="54"/>
  </cols>
  <sheetData>
    <row r="1" spans="1:11">
      <c r="A1" s="230" t="s">
        <v>3</v>
      </c>
      <c r="B1" s="231"/>
      <c r="C1" s="231"/>
      <c r="D1" s="231"/>
      <c r="E1" s="231"/>
      <c r="F1" s="231"/>
      <c r="G1" s="231"/>
      <c r="H1" s="231"/>
    </row>
    <row r="2" spans="1:11">
      <c r="A2" s="232" t="s">
        <v>324</v>
      </c>
      <c r="B2" s="233"/>
      <c r="C2" s="233"/>
      <c r="D2" s="233"/>
      <c r="E2" s="233"/>
      <c r="F2" s="233"/>
      <c r="G2" s="233"/>
      <c r="H2" s="233"/>
    </row>
    <row r="3" spans="1:11">
      <c r="A3" s="220" t="s">
        <v>275</v>
      </c>
      <c r="B3" s="221"/>
      <c r="C3" s="221"/>
      <c r="D3" s="221"/>
      <c r="E3" s="221"/>
      <c r="F3" s="221"/>
      <c r="G3" s="221"/>
      <c r="H3" s="221"/>
      <c r="I3" s="221"/>
      <c r="J3" s="222"/>
      <c r="K3" s="222"/>
    </row>
    <row r="4" spans="1:11">
      <c r="A4" s="223" t="s">
        <v>288</v>
      </c>
      <c r="B4" s="224"/>
      <c r="C4" s="224"/>
      <c r="D4" s="224"/>
      <c r="E4" s="224"/>
      <c r="F4" s="224"/>
      <c r="G4" s="224"/>
      <c r="H4" s="224"/>
      <c r="I4" s="224"/>
      <c r="J4" s="225"/>
      <c r="K4" s="225"/>
    </row>
    <row r="5" spans="1:11">
      <c r="A5" s="226" t="s">
        <v>2</v>
      </c>
      <c r="B5" s="227"/>
      <c r="C5" s="227"/>
      <c r="D5" s="227"/>
      <c r="E5" s="227"/>
      <c r="F5" s="227"/>
      <c r="G5" s="226" t="s">
        <v>317</v>
      </c>
      <c r="H5" s="206" t="s">
        <v>193</v>
      </c>
      <c r="I5" s="207"/>
      <c r="J5" s="206" t="s">
        <v>189</v>
      </c>
      <c r="K5" s="207"/>
    </row>
    <row r="6" spans="1:11">
      <c r="A6" s="227"/>
      <c r="B6" s="227"/>
      <c r="C6" s="227"/>
      <c r="D6" s="227"/>
      <c r="E6" s="227"/>
      <c r="F6" s="227"/>
      <c r="G6" s="227"/>
      <c r="H6" s="93" t="s">
        <v>190</v>
      </c>
      <c r="I6" s="93" t="s">
        <v>191</v>
      </c>
      <c r="J6" s="93" t="s">
        <v>190</v>
      </c>
      <c r="K6" s="93" t="s">
        <v>191</v>
      </c>
    </row>
    <row r="7" spans="1:11">
      <c r="A7" s="208">
        <v>1</v>
      </c>
      <c r="B7" s="209"/>
      <c r="C7" s="209"/>
      <c r="D7" s="209"/>
      <c r="E7" s="209"/>
      <c r="F7" s="209"/>
      <c r="G7" s="94">
        <v>2</v>
      </c>
      <c r="H7" s="93">
        <v>3</v>
      </c>
      <c r="I7" s="93">
        <v>4</v>
      </c>
      <c r="J7" s="93">
        <v>5</v>
      </c>
      <c r="K7" s="93">
        <v>6</v>
      </c>
    </row>
    <row r="8" spans="1:11">
      <c r="A8" s="214" t="s">
        <v>65</v>
      </c>
      <c r="B8" s="214"/>
      <c r="C8" s="214"/>
      <c r="D8" s="214"/>
      <c r="E8" s="214"/>
      <c r="F8" s="214"/>
      <c r="G8" s="95">
        <v>1</v>
      </c>
      <c r="H8" s="58">
        <v>397491271</v>
      </c>
      <c r="I8" s="58">
        <v>198780395</v>
      </c>
      <c r="J8" s="58">
        <v>359430075</v>
      </c>
      <c r="K8" s="58">
        <v>176081803</v>
      </c>
    </row>
    <row r="9" spans="1:11">
      <c r="A9" s="214" t="s">
        <v>64</v>
      </c>
      <c r="B9" s="214"/>
      <c r="C9" s="214"/>
      <c r="D9" s="214"/>
      <c r="E9" s="214"/>
      <c r="F9" s="214"/>
      <c r="G9" s="95">
        <v>2</v>
      </c>
      <c r="H9" s="58">
        <v>103338990</v>
      </c>
      <c r="I9" s="58">
        <v>51819010</v>
      </c>
      <c r="J9" s="58">
        <v>81941536</v>
      </c>
      <c r="K9" s="58">
        <v>38424359</v>
      </c>
    </row>
    <row r="10" spans="1:11">
      <c r="A10" s="214" t="s">
        <v>66</v>
      </c>
      <c r="B10" s="214"/>
      <c r="C10" s="214"/>
      <c r="D10" s="214"/>
      <c r="E10" s="214"/>
      <c r="F10" s="214"/>
      <c r="G10" s="95">
        <v>3</v>
      </c>
      <c r="H10" s="58">
        <v>0</v>
      </c>
      <c r="I10" s="58">
        <v>0</v>
      </c>
      <c r="J10" s="58">
        <v>0</v>
      </c>
      <c r="K10" s="58">
        <v>0</v>
      </c>
    </row>
    <row r="11" spans="1:11">
      <c r="A11" s="214" t="s">
        <v>67</v>
      </c>
      <c r="B11" s="214"/>
      <c r="C11" s="214"/>
      <c r="D11" s="214"/>
      <c r="E11" s="214"/>
      <c r="F11" s="214"/>
      <c r="G11" s="95">
        <v>4</v>
      </c>
      <c r="H11" s="58">
        <v>13775301</v>
      </c>
      <c r="I11" s="58">
        <v>21266</v>
      </c>
      <c r="J11" s="58">
        <v>17333895</v>
      </c>
      <c r="K11" s="58">
        <v>716023</v>
      </c>
    </row>
    <row r="12" spans="1:11">
      <c r="A12" s="214" t="s">
        <v>68</v>
      </c>
      <c r="B12" s="214"/>
      <c r="C12" s="214"/>
      <c r="D12" s="214"/>
      <c r="E12" s="214"/>
      <c r="F12" s="214"/>
      <c r="G12" s="95">
        <v>5</v>
      </c>
      <c r="H12" s="58">
        <v>104050027</v>
      </c>
      <c r="I12" s="58">
        <v>53435047</v>
      </c>
      <c r="J12" s="58">
        <v>118597298</v>
      </c>
      <c r="K12" s="58">
        <v>59845245</v>
      </c>
    </row>
    <row r="13" spans="1:11" ht="12.65" customHeight="1">
      <c r="A13" s="214" t="s">
        <v>69</v>
      </c>
      <c r="B13" s="214"/>
      <c r="C13" s="214"/>
      <c r="D13" s="214"/>
      <c r="E13" s="214"/>
      <c r="F13" s="214"/>
      <c r="G13" s="95">
        <v>6</v>
      </c>
      <c r="H13" s="58">
        <v>18868647</v>
      </c>
      <c r="I13" s="58">
        <v>10096645</v>
      </c>
      <c r="J13" s="58">
        <v>24583657</v>
      </c>
      <c r="K13" s="58">
        <v>13955562</v>
      </c>
    </row>
    <row r="14" spans="1:11" ht="35.5" customHeight="1">
      <c r="A14" s="214" t="s">
        <v>70</v>
      </c>
      <c r="B14" s="214"/>
      <c r="C14" s="214"/>
      <c r="D14" s="214"/>
      <c r="E14" s="214"/>
      <c r="F14" s="214"/>
      <c r="G14" s="95">
        <v>7</v>
      </c>
      <c r="H14" s="58">
        <v>0</v>
      </c>
      <c r="I14" s="58">
        <v>0</v>
      </c>
      <c r="J14" s="58">
        <v>99</v>
      </c>
      <c r="K14" s="58">
        <v>99</v>
      </c>
    </row>
    <row r="15" spans="1:11" ht="28.9" customHeight="1">
      <c r="A15" s="214" t="s">
        <v>71</v>
      </c>
      <c r="B15" s="214"/>
      <c r="C15" s="214"/>
      <c r="D15" s="214"/>
      <c r="E15" s="214"/>
      <c r="F15" s="214"/>
      <c r="G15" s="95">
        <v>8</v>
      </c>
      <c r="H15" s="58">
        <v>370717</v>
      </c>
      <c r="I15" s="58">
        <v>4780053</v>
      </c>
      <c r="J15" s="58">
        <v>-13312419</v>
      </c>
      <c r="K15" s="58">
        <v>-8098178</v>
      </c>
    </row>
    <row r="16" spans="1:11" ht="28.9" customHeight="1">
      <c r="A16" s="214" t="s">
        <v>72</v>
      </c>
      <c r="B16" s="214"/>
      <c r="C16" s="214"/>
      <c r="D16" s="214"/>
      <c r="E16" s="214"/>
      <c r="F16" s="214"/>
      <c r="G16" s="95">
        <v>9</v>
      </c>
      <c r="H16" s="58">
        <v>198231</v>
      </c>
      <c r="I16" s="58">
        <v>-276853</v>
      </c>
      <c r="J16" s="58">
        <v>452197</v>
      </c>
      <c r="K16" s="58">
        <v>26725</v>
      </c>
    </row>
    <row r="17" spans="1:11" ht="28.9" customHeight="1">
      <c r="A17" s="214" t="s">
        <v>243</v>
      </c>
      <c r="B17" s="214"/>
      <c r="C17" s="214"/>
      <c r="D17" s="214"/>
      <c r="E17" s="214"/>
      <c r="F17" s="214"/>
      <c r="G17" s="95">
        <v>10</v>
      </c>
      <c r="H17" s="58">
        <v>0</v>
      </c>
      <c r="I17" s="58">
        <v>0</v>
      </c>
      <c r="J17" s="58">
        <v>0</v>
      </c>
      <c r="K17" s="58">
        <v>0</v>
      </c>
    </row>
    <row r="18" spans="1:11">
      <c r="A18" s="214" t="s">
        <v>73</v>
      </c>
      <c r="B18" s="214"/>
      <c r="C18" s="214"/>
      <c r="D18" s="214"/>
      <c r="E18" s="214"/>
      <c r="F18" s="214"/>
      <c r="G18" s="95">
        <v>11</v>
      </c>
      <c r="H18" s="58">
        <v>116775</v>
      </c>
      <c r="I18" s="58">
        <v>64011</v>
      </c>
      <c r="J18" s="58">
        <v>246464</v>
      </c>
      <c r="K18" s="58">
        <v>-80792</v>
      </c>
    </row>
    <row r="19" spans="1:11">
      <c r="A19" s="214" t="s">
        <v>74</v>
      </c>
      <c r="B19" s="214"/>
      <c r="C19" s="214"/>
      <c r="D19" s="214"/>
      <c r="E19" s="214"/>
      <c r="F19" s="214"/>
      <c r="G19" s="95">
        <v>12</v>
      </c>
      <c r="H19" s="58">
        <v>6263086</v>
      </c>
      <c r="I19" s="58">
        <v>-1843156</v>
      </c>
      <c r="J19" s="58">
        <v>21107569</v>
      </c>
      <c r="K19" s="58">
        <v>12113191</v>
      </c>
    </row>
    <row r="20" spans="1:11" ht="25.5" customHeight="1">
      <c r="A20" s="214" t="s">
        <v>244</v>
      </c>
      <c r="B20" s="214"/>
      <c r="C20" s="214"/>
      <c r="D20" s="214"/>
      <c r="E20" s="214"/>
      <c r="F20" s="214"/>
      <c r="G20" s="95">
        <v>13</v>
      </c>
      <c r="H20" s="58">
        <v>0</v>
      </c>
      <c r="I20" s="58">
        <v>0</v>
      </c>
      <c r="J20" s="58">
        <v>-456300</v>
      </c>
      <c r="K20" s="58">
        <v>-456300</v>
      </c>
    </row>
    <row r="21" spans="1:11" ht="25.5" customHeight="1">
      <c r="A21" s="214" t="s">
        <v>75</v>
      </c>
      <c r="B21" s="214"/>
      <c r="C21" s="214"/>
      <c r="D21" s="214"/>
      <c r="E21" s="214"/>
      <c r="F21" s="214"/>
      <c r="G21" s="95">
        <v>14</v>
      </c>
      <c r="H21" s="58">
        <v>47657</v>
      </c>
      <c r="I21" s="58">
        <v>27727</v>
      </c>
      <c r="J21" s="58">
        <v>40748</v>
      </c>
      <c r="K21" s="58">
        <v>40748</v>
      </c>
    </row>
    <row r="22" spans="1:11">
      <c r="A22" s="214" t="s">
        <v>76</v>
      </c>
      <c r="B22" s="214"/>
      <c r="C22" s="214"/>
      <c r="D22" s="214"/>
      <c r="E22" s="214"/>
      <c r="F22" s="214"/>
      <c r="G22" s="95">
        <v>15</v>
      </c>
      <c r="H22" s="58">
        <v>16864248.309999999</v>
      </c>
      <c r="I22" s="58">
        <v>15428079</v>
      </c>
      <c r="J22" s="58">
        <v>19307442</v>
      </c>
      <c r="K22" s="58">
        <v>9105036</v>
      </c>
    </row>
    <row r="23" spans="1:11">
      <c r="A23" s="214" t="s">
        <v>77</v>
      </c>
      <c r="B23" s="214"/>
      <c r="C23" s="214"/>
      <c r="D23" s="214"/>
      <c r="E23" s="214"/>
      <c r="F23" s="214"/>
      <c r="G23" s="95">
        <v>16</v>
      </c>
      <c r="H23" s="58">
        <v>5292542</v>
      </c>
      <c r="I23" s="58">
        <v>4386197</v>
      </c>
      <c r="J23" s="58">
        <v>1889767</v>
      </c>
      <c r="K23" s="58">
        <v>784960</v>
      </c>
    </row>
    <row r="24" spans="1:11" ht="25.15" customHeight="1">
      <c r="A24" s="228" t="s">
        <v>245</v>
      </c>
      <c r="B24" s="228"/>
      <c r="C24" s="228"/>
      <c r="D24" s="228"/>
      <c r="E24" s="228"/>
      <c r="F24" s="228"/>
      <c r="G24" s="96">
        <v>17</v>
      </c>
      <c r="H24" s="97">
        <f>H8-H9-H10+H11+H12-H13+H14+H15+H16+H17+H18+H19+H20+H22-H23+H21</f>
        <v>411677134.31</v>
      </c>
      <c r="I24" s="97">
        <f>I8-I9-I10+I11+I12-I13+I14+I15+I16+I17+I18+I19+I20+I22-I23+I21</f>
        <v>204114717</v>
      </c>
      <c r="J24" s="97">
        <f>J8-J9-J10+J11+J12-J13+J14+J15+J16+J17+J18+J19+J20+J22-J23+J21</f>
        <v>414332108</v>
      </c>
      <c r="K24" s="97">
        <f t="shared" ref="K24" si="0">K8-K9-K10+K11+K12-K13+K14+K15+K16+K17+K18+K19+K20+K22-K23+K21</f>
        <v>196128719</v>
      </c>
    </row>
    <row r="25" spans="1:11">
      <c r="A25" s="214" t="s">
        <v>78</v>
      </c>
      <c r="B25" s="214"/>
      <c r="C25" s="214"/>
      <c r="D25" s="214"/>
      <c r="E25" s="214"/>
      <c r="F25" s="214"/>
      <c r="G25" s="95">
        <v>18</v>
      </c>
      <c r="H25" s="58">
        <v>107856293</v>
      </c>
      <c r="I25" s="58">
        <v>56654052</v>
      </c>
      <c r="J25" s="58">
        <v>104971520</v>
      </c>
      <c r="K25" s="58">
        <v>51750552</v>
      </c>
    </row>
    <row r="26" spans="1:11" ht="24" customHeight="1">
      <c r="A26" s="214" t="s">
        <v>237</v>
      </c>
      <c r="B26" s="214"/>
      <c r="C26" s="214"/>
      <c r="D26" s="214"/>
      <c r="E26" s="214"/>
      <c r="F26" s="214"/>
      <c r="G26" s="95">
        <v>19</v>
      </c>
      <c r="H26" s="58">
        <v>330000</v>
      </c>
      <c r="I26" s="58">
        <v>165000</v>
      </c>
      <c r="J26" s="58">
        <v>360000</v>
      </c>
      <c r="K26" s="58">
        <v>180000</v>
      </c>
    </row>
    <row r="27" spans="1:11">
      <c r="A27" s="214" t="s">
        <v>79</v>
      </c>
      <c r="B27" s="214"/>
      <c r="C27" s="214"/>
      <c r="D27" s="214"/>
      <c r="E27" s="214"/>
      <c r="F27" s="214"/>
      <c r="G27" s="95">
        <v>20</v>
      </c>
      <c r="H27" s="58">
        <v>12538685</v>
      </c>
      <c r="I27" s="58">
        <v>5698082</v>
      </c>
      <c r="J27" s="58">
        <v>11683242</v>
      </c>
      <c r="K27" s="58">
        <v>5858895</v>
      </c>
    </row>
    <row r="28" spans="1:11">
      <c r="A28" s="214" t="s">
        <v>80</v>
      </c>
      <c r="B28" s="214"/>
      <c r="C28" s="214"/>
      <c r="D28" s="214"/>
      <c r="E28" s="214"/>
      <c r="F28" s="214"/>
      <c r="G28" s="95">
        <v>21</v>
      </c>
      <c r="H28" s="58">
        <v>0</v>
      </c>
      <c r="I28" s="58">
        <v>0</v>
      </c>
      <c r="J28" s="58">
        <v>0</v>
      </c>
      <c r="K28" s="58">
        <v>0</v>
      </c>
    </row>
    <row r="29" spans="1:11">
      <c r="A29" s="214" t="s">
        <v>246</v>
      </c>
      <c r="B29" s="214"/>
      <c r="C29" s="214"/>
      <c r="D29" s="214"/>
      <c r="E29" s="214"/>
      <c r="F29" s="214"/>
      <c r="G29" s="95">
        <v>22</v>
      </c>
      <c r="H29" s="58">
        <v>-2933133</v>
      </c>
      <c r="I29" s="58">
        <v>-4730450</v>
      </c>
      <c r="J29" s="58">
        <v>-13948488</v>
      </c>
      <c r="K29" s="58">
        <v>-11612180</v>
      </c>
    </row>
    <row r="30" spans="1:11" ht="35.25" customHeight="1">
      <c r="A30" s="214" t="s">
        <v>247</v>
      </c>
      <c r="B30" s="214"/>
      <c r="C30" s="214"/>
      <c r="D30" s="214"/>
      <c r="E30" s="214"/>
      <c r="F30" s="214"/>
      <c r="G30" s="95">
        <v>23</v>
      </c>
      <c r="H30" s="58">
        <v>-16525609</v>
      </c>
      <c r="I30" s="58">
        <v>-2034296</v>
      </c>
      <c r="J30" s="58">
        <v>792494</v>
      </c>
      <c r="K30" s="58">
        <v>2481694</v>
      </c>
    </row>
    <row r="31" spans="1:11" ht="26.5" customHeight="1">
      <c r="A31" s="214" t="s">
        <v>81</v>
      </c>
      <c r="B31" s="214"/>
      <c r="C31" s="214"/>
      <c r="D31" s="214"/>
      <c r="E31" s="214"/>
      <c r="F31" s="214"/>
      <c r="G31" s="95">
        <v>24</v>
      </c>
      <c r="H31" s="58">
        <v>343021</v>
      </c>
      <c r="I31" s="58">
        <v>342126</v>
      </c>
      <c r="J31" s="58">
        <v>8</v>
      </c>
      <c r="K31" s="58">
        <v>0</v>
      </c>
    </row>
    <row r="32" spans="1:11" ht="26.5" customHeight="1">
      <c r="A32" s="214" t="s">
        <v>82</v>
      </c>
      <c r="B32" s="214"/>
      <c r="C32" s="214"/>
      <c r="D32" s="214"/>
      <c r="E32" s="214"/>
      <c r="F32" s="214"/>
      <c r="G32" s="95">
        <v>25</v>
      </c>
      <c r="H32" s="58">
        <v>0</v>
      </c>
      <c r="I32" s="58">
        <v>0</v>
      </c>
      <c r="J32" s="58">
        <v>11631</v>
      </c>
      <c r="K32" s="58">
        <v>4294</v>
      </c>
    </row>
    <row r="33" spans="1:11" ht="14.5" customHeight="1">
      <c r="A33" s="214" t="s">
        <v>83</v>
      </c>
      <c r="B33" s="214"/>
      <c r="C33" s="214"/>
      <c r="D33" s="214"/>
      <c r="E33" s="214"/>
      <c r="F33" s="214"/>
      <c r="G33" s="95">
        <v>26</v>
      </c>
      <c r="H33" s="58">
        <v>0</v>
      </c>
      <c r="I33" s="58">
        <v>0</v>
      </c>
      <c r="J33" s="58">
        <v>0</v>
      </c>
      <c r="K33" s="58">
        <v>0</v>
      </c>
    </row>
    <row r="34" spans="1:11" ht="25.5" customHeight="1">
      <c r="A34" s="214" t="s">
        <v>248</v>
      </c>
      <c r="B34" s="214"/>
      <c r="C34" s="214"/>
      <c r="D34" s="214"/>
      <c r="E34" s="214"/>
      <c r="F34" s="214"/>
      <c r="G34" s="95">
        <v>27</v>
      </c>
      <c r="H34" s="58">
        <v>467827</v>
      </c>
      <c r="I34" s="58">
        <v>321112</v>
      </c>
      <c r="J34" s="58">
        <v>688942</v>
      </c>
      <c r="K34" s="58">
        <v>393184</v>
      </c>
    </row>
    <row r="35" spans="1:11" ht="37.5" customHeight="1">
      <c r="A35" s="214" t="s">
        <v>84</v>
      </c>
      <c r="B35" s="214"/>
      <c r="C35" s="214"/>
      <c r="D35" s="214"/>
      <c r="E35" s="214"/>
      <c r="F35" s="214"/>
      <c r="G35" s="95">
        <v>28</v>
      </c>
      <c r="H35" s="58">
        <v>0</v>
      </c>
      <c r="I35" s="58">
        <v>0</v>
      </c>
      <c r="J35" s="58">
        <v>0</v>
      </c>
      <c r="K35" s="58">
        <v>0</v>
      </c>
    </row>
    <row r="36" spans="1:11" ht="27.75" customHeight="1">
      <c r="A36" s="229" t="s">
        <v>249</v>
      </c>
      <c r="B36" s="229"/>
      <c r="C36" s="229"/>
      <c r="D36" s="229"/>
      <c r="E36" s="229"/>
      <c r="F36" s="229"/>
      <c r="G36" s="96">
        <v>29</v>
      </c>
      <c r="H36" s="97">
        <f>H24-H25-H26+H28-H27-H29-H30-H31-H32+H33+H34+H35</f>
        <v>310535704.31</v>
      </c>
      <c r="I36" s="97">
        <f>I24-I25-I26+I28-I27-I29-I30-I31-I32+I33+I34+I35</f>
        <v>148341315</v>
      </c>
      <c r="J36" s="97">
        <f>J24-J25-J26+J28-J27-J29-J30-J31-J32+J33+J34+J35</f>
        <v>311150643</v>
      </c>
      <c r="K36" s="97">
        <f t="shared" ref="K36" si="1">K24-K25-K26+K28-K27-K29-K30-K31-K32+K33+K34+K35</f>
        <v>147858648</v>
      </c>
    </row>
    <row r="37" spans="1:11" ht="25.5" customHeight="1">
      <c r="A37" s="214" t="s">
        <v>250</v>
      </c>
      <c r="B37" s="214"/>
      <c r="C37" s="214"/>
      <c r="D37" s="214"/>
      <c r="E37" s="214"/>
      <c r="F37" s="214"/>
      <c r="G37" s="95">
        <v>30</v>
      </c>
      <c r="H37" s="58">
        <v>53483616</v>
      </c>
      <c r="I37" s="58">
        <v>26744637</v>
      </c>
      <c r="J37" s="58">
        <v>52810714</v>
      </c>
      <c r="K37" s="58">
        <v>26379271</v>
      </c>
    </row>
    <row r="38" spans="1:11" ht="26.25" customHeight="1">
      <c r="A38" s="229" t="s">
        <v>251</v>
      </c>
      <c r="B38" s="229"/>
      <c r="C38" s="229"/>
      <c r="D38" s="229"/>
      <c r="E38" s="229"/>
      <c r="F38" s="229"/>
      <c r="G38" s="96">
        <v>31</v>
      </c>
      <c r="H38" s="97">
        <f>H36-H37</f>
        <v>257052088.31</v>
      </c>
      <c r="I38" s="97">
        <f>I36-I37</f>
        <v>121596678</v>
      </c>
      <c r="J38" s="97">
        <f t="shared" ref="J38:K38" si="2">J36-J37</f>
        <v>258339929</v>
      </c>
      <c r="K38" s="97">
        <f t="shared" si="2"/>
        <v>121479377</v>
      </c>
    </row>
    <row r="39" spans="1:11" ht="29.25" customHeight="1">
      <c r="A39" s="229" t="s">
        <v>252</v>
      </c>
      <c r="B39" s="229"/>
      <c r="C39" s="229"/>
      <c r="D39" s="229"/>
      <c r="E39" s="229"/>
      <c r="F39" s="229"/>
      <c r="G39" s="96">
        <v>32</v>
      </c>
      <c r="H39" s="97">
        <f>H40-H41</f>
        <v>0</v>
      </c>
      <c r="I39" s="97">
        <f>I40-I41</f>
        <v>0</v>
      </c>
      <c r="J39" s="97">
        <f t="shared" ref="J39:K39" si="3">J40-J41</f>
        <v>0</v>
      </c>
      <c r="K39" s="97">
        <f t="shared" si="3"/>
        <v>0</v>
      </c>
    </row>
    <row r="40" spans="1:11" ht="27.75" customHeight="1">
      <c r="A40" s="214" t="s">
        <v>85</v>
      </c>
      <c r="B40" s="214"/>
      <c r="C40" s="214"/>
      <c r="D40" s="214"/>
      <c r="E40" s="214"/>
      <c r="F40" s="214"/>
      <c r="G40" s="95">
        <v>33</v>
      </c>
      <c r="H40" s="58">
        <v>0</v>
      </c>
      <c r="I40" s="58">
        <v>0</v>
      </c>
      <c r="J40" s="58">
        <v>0</v>
      </c>
      <c r="K40" s="58">
        <v>0</v>
      </c>
    </row>
    <row r="41" spans="1:11" ht="22.9" customHeight="1">
      <c r="A41" s="214" t="s">
        <v>86</v>
      </c>
      <c r="B41" s="214"/>
      <c r="C41" s="214"/>
      <c r="D41" s="214"/>
      <c r="E41" s="214"/>
      <c r="F41" s="214"/>
      <c r="G41" s="95">
        <v>34</v>
      </c>
      <c r="H41" s="58">
        <v>0</v>
      </c>
      <c r="I41" s="58">
        <v>0</v>
      </c>
      <c r="J41" s="58">
        <v>0</v>
      </c>
      <c r="K41" s="58">
        <v>0</v>
      </c>
    </row>
    <row r="42" spans="1:11">
      <c r="A42" s="229" t="s">
        <v>253</v>
      </c>
      <c r="B42" s="229"/>
      <c r="C42" s="229"/>
      <c r="D42" s="229"/>
      <c r="E42" s="229"/>
      <c r="F42" s="229"/>
      <c r="G42" s="96">
        <v>35</v>
      </c>
      <c r="H42" s="97">
        <f>H38+H39</f>
        <v>257052088.31</v>
      </c>
      <c r="I42" s="97">
        <f>I38+I39</f>
        <v>121596678</v>
      </c>
      <c r="J42" s="97">
        <f t="shared" ref="J42:K42" si="4">J38+J39</f>
        <v>258339929</v>
      </c>
      <c r="K42" s="97">
        <f t="shared" si="4"/>
        <v>121479377</v>
      </c>
    </row>
    <row r="43" spans="1:11">
      <c r="A43" s="214" t="s">
        <v>87</v>
      </c>
      <c r="B43" s="214"/>
      <c r="C43" s="214"/>
      <c r="D43" s="214"/>
      <c r="E43" s="214"/>
      <c r="F43" s="214"/>
      <c r="G43" s="95">
        <v>36</v>
      </c>
      <c r="H43" s="58">
        <v>0</v>
      </c>
      <c r="I43" s="58">
        <v>0</v>
      </c>
      <c r="J43" s="58">
        <v>0</v>
      </c>
      <c r="K43" s="58">
        <v>0</v>
      </c>
    </row>
    <row r="44" spans="1:11">
      <c r="A44" s="214" t="s">
        <v>88</v>
      </c>
      <c r="B44" s="214"/>
      <c r="C44" s="214"/>
      <c r="D44" s="214"/>
      <c r="E44" s="214"/>
      <c r="F44" s="214"/>
      <c r="G44" s="95">
        <v>37</v>
      </c>
      <c r="H44" s="58">
        <v>257052088.31</v>
      </c>
      <c r="I44" s="58">
        <v>121596678</v>
      </c>
      <c r="J44" s="58">
        <v>258339929</v>
      </c>
      <c r="K44" s="58">
        <v>121479377</v>
      </c>
    </row>
    <row r="45" spans="1:11">
      <c r="A45" s="216" t="s">
        <v>13</v>
      </c>
      <c r="B45" s="217"/>
      <c r="C45" s="217"/>
      <c r="D45" s="217"/>
      <c r="E45" s="217"/>
      <c r="F45" s="217"/>
      <c r="G45" s="218"/>
      <c r="H45" s="218"/>
      <c r="I45" s="218"/>
      <c r="J45" s="219"/>
      <c r="K45" s="219"/>
    </row>
    <row r="46" spans="1:11">
      <c r="A46" s="215" t="s">
        <v>89</v>
      </c>
      <c r="B46" s="215"/>
      <c r="C46" s="215"/>
      <c r="D46" s="215"/>
      <c r="E46" s="215"/>
      <c r="F46" s="215"/>
      <c r="G46" s="95">
        <v>38</v>
      </c>
      <c r="H46" s="61">
        <v>257052088.31</v>
      </c>
      <c r="I46" s="61">
        <v>121596678</v>
      </c>
      <c r="J46" s="61">
        <v>258339929</v>
      </c>
      <c r="K46" s="61">
        <v>121479377</v>
      </c>
    </row>
    <row r="47" spans="1:11">
      <c r="A47" s="228" t="s">
        <v>254</v>
      </c>
      <c r="B47" s="228"/>
      <c r="C47" s="228"/>
      <c r="D47" s="228"/>
      <c r="E47" s="228"/>
      <c r="F47" s="228"/>
      <c r="G47" s="96">
        <v>39</v>
      </c>
      <c r="H47" s="97">
        <f>H48+H60</f>
        <v>-6154751</v>
      </c>
      <c r="I47" s="97">
        <f>I48+I60</f>
        <v>45885595</v>
      </c>
      <c r="J47" s="97">
        <f t="shared" ref="J47:K47" si="5">J48+J60</f>
        <v>10231622</v>
      </c>
      <c r="K47" s="97">
        <f t="shared" si="5"/>
        <v>12570989</v>
      </c>
    </row>
    <row r="48" spans="1:11" ht="24.75" customHeight="1">
      <c r="A48" s="211" t="s">
        <v>255</v>
      </c>
      <c r="B48" s="211"/>
      <c r="C48" s="211"/>
      <c r="D48" s="211"/>
      <c r="E48" s="211"/>
      <c r="F48" s="211"/>
      <c r="G48" s="96">
        <v>40</v>
      </c>
      <c r="H48" s="97">
        <f>SUM(H49:H55)+H58+H59</f>
        <v>450368</v>
      </c>
      <c r="I48" s="97">
        <f>SUM(I49:I55)+I58+I59</f>
        <v>56146516</v>
      </c>
      <c r="J48" s="97">
        <f t="shared" ref="J48:K48" si="6">SUM(J49:J55)+J58+J59</f>
        <v>535108</v>
      </c>
      <c r="K48" s="97">
        <f t="shared" si="6"/>
        <v>588151</v>
      </c>
    </row>
    <row r="49" spans="1:11">
      <c r="A49" s="213" t="s">
        <v>90</v>
      </c>
      <c r="B49" s="213"/>
      <c r="C49" s="213"/>
      <c r="D49" s="213"/>
      <c r="E49" s="213"/>
      <c r="F49" s="213"/>
      <c r="G49" s="95">
        <v>41</v>
      </c>
      <c r="H49" s="58">
        <v>521122</v>
      </c>
      <c r="I49" s="58">
        <v>56220301</v>
      </c>
      <c r="J49" s="58">
        <v>556176</v>
      </c>
      <c r="K49" s="58">
        <v>617626</v>
      </c>
    </row>
    <row r="50" spans="1:11">
      <c r="A50" s="213" t="s">
        <v>91</v>
      </c>
      <c r="B50" s="213"/>
      <c r="C50" s="213"/>
      <c r="D50" s="213"/>
      <c r="E50" s="213"/>
      <c r="F50" s="213"/>
      <c r="G50" s="95">
        <v>42</v>
      </c>
      <c r="H50" s="58">
        <v>0</v>
      </c>
      <c r="I50" s="58">
        <v>0</v>
      </c>
      <c r="J50" s="58">
        <v>0</v>
      </c>
      <c r="K50" s="58">
        <v>0</v>
      </c>
    </row>
    <row r="51" spans="1:11" ht="23.5" customHeight="1">
      <c r="A51" s="213" t="s">
        <v>256</v>
      </c>
      <c r="B51" s="213"/>
      <c r="C51" s="213"/>
      <c r="D51" s="213"/>
      <c r="E51" s="213"/>
      <c r="F51" s="213"/>
      <c r="G51" s="95">
        <v>43</v>
      </c>
      <c r="H51" s="58">
        <v>0</v>
      </c>
      <c r="I51" s="58">
        <v>0</v>
      </c>
      <c r="J51" s="58">
        <v>0</v>
      </c>
      <c r="K51" s="58">
        <v>0</v>
      </c>
    </row>
    <row r="52" spans="1:11" ht="27" customHeight="1">
      <c r="A52" s="213" t="s">
        <v>92</v>
      </c>
      <c r="B52" s="213"/>
      <c r="C52" s="213"/>
      <c r="D52" s="213"/>
      <c r="E52" s="213"/>
      <c r="F52" s="213"/>
      <c r="G52" s="95">
        <v>44</v>
      </c>
      <c r="H52" s="58">
        <v>0</v>
      </c>
      <c r="I52" s="58">
        <v>0</v>
      </c>
      <c r="J52" s="58">
        <v>0</v>
      </c>
      <c r="K52" s="58">
        <v>0</v>
      </c>
    </row>
    <row r="53" spans="1:11" ht="27" customHeight="1">
      <c r="A53" s="213" t="s">
        <v>257</v>
      </c>
      <c r="B53" s="213"/>
      <c r="C53" s="213"/>
      <c r="D53" s="213"/>
      <c r="E53" s="213"/>
      <c r="F53" s="213"/>
      <c r="G53" s="95">
        <v>45</v>
      </c>
      <c r="H53" s="58">
        <v>0</v>
      </c>
      <c r="I53" s="58">
        <v>0</v>
      </c>
      <c r="J53" s="58">
        <v>0</v>
      </c>
      <c r="K53" s="58">
        <v>0</v>
      </c>
    </row>
    <row r="54" spans="1:11" ht="27.65" customHeight="1">
      <c r="A54" s="213" t="s">
        <v>258</v>
      </c>
      <c r="B54" s="213"/>
      <c r="C54" s="213"/>
      <c r="D54" s="213"/>
      <c r="E54" s="213"/>
      <c r="F54" s="213"/>
      <c r="G54" s="95">
        <v>46</v>
      </c>
      <c r="H54" s="58">
        <v>20095</v>
      </c>
      <c r="I54" s="58">
        <v>25417</v>
      </c>
      <c r="J54" s="58">
        <v>102965</v>
      </c>
      <c r="K54" s="58">
        <v>99631</v>
      </c>
    </row>
    <row r="55" spans="1:11" ht="44.25" customHeight="1">
      <c r="A55" s="210" t="s">
        <v>318</v>
      </c>
      <c r="B55" s="210"/>
      <c r="C55" s="210"/>
      <c r="D55" s="210"/>
      <c r="E55" s="210"/>
      <c r="F55" s="210"/>
      <c r="G55" s="95">
        <v>47</v>
      </c>
      <c r="H55" s="58">
        <v>0</v>
      </c>
      <c r="I55" s="58">
        <v>0</v>
      </c>
      <c r="J55" s="58">
        <v>0</v>
      </c>
      <c r="K55" s="58">
        <v>0</v>
      </c>
    </row>
    <row r="56" spans="1:11" ht="33" customHeight="1">
      <c r="A56" s="210" t="s">
        <v>319</v>
      </c>
      <c r="B56" s="210"/>
      <c r="C56" s="210"/>
      <c r="D56" s="210"/>
      <c r="E56" s="210"/>
      <c r="F56" s="210"/>
      <c r="G56" s="95">
        <v>48</v>
      </c>
      <c r="H56" s="58">
        <v>0</v>
      </c>
      <c r="I56" s="58">
        <v>0</v>
      </c>
      <c r="J56" s="58">
        <v>0</v>
      </c>
      <c r="K56" s="58">
        <v>0</v>
      </c>
    </row>
    <row r="57" spans="1:11" ht="28.5" customHeight="1">
      <c r="A57" s="210" t="s">
        <v>320</v>
      </c>
      <c r="B57" s="210"/>
      <c r="C57" s="210"/>
      <c r="D57" s="210"/>
      <c r="E57" s="210"/>
      <c r="F57" s="210"/>
      <c r="G57" s="95">
        <v>49</v>
      </c>
      <c r="H57" s="58">
        <v>0</v>
      </c>
      <c r="I57" s="58">
        <v>0</v>
      </c>
      <c r="J57" s="58">
        <v>0</v>
      </c>
      <c r="K57" s="58">
        <v>0</v>
      </c>
    </row>
    <row r="58" spans="1:11" ht="39" customHeight="1">
      <c r="A58" s="210" t="s">
        <v>321</v>
      </c>
      <c r="B58" s="210"/>
      <c r="C58" s="210"/>
      <c r="D58" s="210"/>
      <c r="E58" s="210"/>
      <c r="F58" s="210"/>
      <c r="G58" s="95">
        <v>50</v>
      </c>
      <c r="H58" s="58">
        <v>0</v>
      </c>
      <c r="I58" s="58">
        <v>0</v>
      </c>
      <c r="J58" s="58">
        <v>0</v>
      </c>
      <c r="K58" s="58">
        <v>0</v>
      </c>
    </row>
    <row r="59" spans="1:11" ht="24" customHeight="1">
      <c r="A59" s="210" t="s">
        <v>322</v>
      </c>
      <c r="B59" s="210"/>
      <c r="C59" s="210"/>
      <c r="D59" s="210"/>
      <c r="E59" s="210"/>
      <c r="F59" s="210"/>
      <c r="G59" s="95">
        <v>51</v>
      </c>
      <c r="H59" s="58">
        <v>-90849</v>
      </c>
      <c r="I59" s="58">
        <v>-99202</v>
      </c>
      <c r="J59" s="58">
        <v>-124033</v>
      </c>
      <c r="K59" s="58">
        <v>-129106</v>
      </c>
    </row>
    <row r="60" spans="1:11" ht="25.15" customHeight="1">
      <c r="A60" s="211" t="s">
        <v>259</v>
      </c>
      <c r="B60" s="211"/>
      <c r="C60" s="211"/>
      <c r="D60" s="211"/>
      <c r="E60" s="211"/>
      <c r="F60" s="211"/>
      <c r="G60" s="96">
        <v>52</v>
      </c>
      <c r="H60" s="97">
        <f>SUM(H61:H68)</f>
        <v>-6605119</v>
      </c>
      <c r="I60" s="97">
        <f>SUM(I61:I68)</f>
        <v>-10260921</v>
      </c>
      <c r="J60" s="97">
        <f t="shared" ref="J60:K60" si="7">SUM(J61:J68)</f>
        <v>9696514</v>
      </c>
      <c r="K60" s="97">
        <f t="shared" si="7"/>
        <v>11982838</v>
      </c>
    </row>
    <row r="61" spans="1:11" ht="12.75" customHeight="1">
      <c r="A61" s="210" t="s">
        <v>93</v>
      </c>
      <c r="B61" s="210"/>
      <c r="C61" s="210"/>
      <c r="D61" s="210"/>
      <c r="E61" s="210"/>
      <c r="F61" s="210"/>
      <c r="G61" s="95">
        <v>53</v>
      </c>
      <c r="H61" s="58">
        <v>0</v>
      </c>
      <c r="I61" s="58">
        <v>0</v>
      </c>
      <c r="J61" s="58">
        <v>0</v>
      </c>
      <c r="K61" s="58">
        <v>0</v>
      </c>
    </row>
    <row r="62" spans="1:11" ht="12.75" customHeight="1">
      <c r="A62" s="210" t="s">
        <v>260</v>
      </c>
      <c r="B62" s="210"/>
      <c r="C62" s="210"/>
      <c r="D62" s="210"/>
      <c r="E62" s="210"/>
      <c r="F62" s="210"/>
      <c r="G62" s="95">
        <v>54</v>
      </c>
      <c r="H62" s="58">
        <v>0</v>
      </c>
      <c r="I62" s="58">
        <v>0</v>
      </c>
      <c r="J62" s="58">
        <v>0</v>
      </c>
      <c r="K62" s="58">
        <v>0</v>
      </c>
    </row>
    <row r="63" spans="1:11" ht="12.75" customHeight="1">
      <c r="A63" s="210" t="s">
        <v>261</v>
      </c>
      <c r="B63" s="210"/>
      <c r="C63" s="210"/>
      <c r="D63" s="210"/>
      <c r="E63" s="210"/>
      <c r="F63" s="210"/>
      <c r="G63" s="95">
        <v>55</v>
      </c>
      <c r="H63" s="58">
        <v>-9088502</v>
      </c>
      <c r="I63" s="58">
        <v>-16717378</v>
      </c>
      <c r="J63" s="58">
        <v>2009386</v>
      </c>
      <c r="K63" s="58">
        <v>4626152</v>
      </c>
    </row>
    <row r="64" spans="1:11" ht="12.75" customHeight="1">
      <c r="A64" s="210" t="s">
        <v>94</v>
      </c>
      <c r="B64" s="210"/>
      <c r="C64" s="210"/>
      <c r="D64" s="210"/>
      <c r="E64" s="210"/>
      <c r="F64" s="210"/>
      <c r="G64" s="95">
        <v>56</v>
      </c>
      <c r="H64" s="58">
        <v>0</v>
      </c>
      <c r="I64" s="58">
        <v>0</v>
      </c>
      <c r="J64" s="58">
        <v>0</v>
      </c>
      <c r="K64" s="58">
        <v>0</v>
      </c>
    </row>
    <row r="65" spans="1:11" ht="25.5" customHeight="1">
      <c r="A65" s="210" t="s">
        <v>95</v>
      </c>
      <c r="B65" s="210"/>
      <c r="C65" s="210"/>
      <c r="D65" s="210"/>
      <c r="E65" s="210"/>
      <c r="F65" s="210"/>
      <c r="G65" s="95">
        <v>57</v>
      </c>
      <c r="H65" s="58">
        <v>1033479</v>
      </c>
      <c r="I65" s="58">
        <v>5907695</v>
      </c>
      <c r="J65" s="58">
        <v>9815631</v>
      </c>
      <c r="K65" s="58">
        <v>9987065</v>
      </c>
    </row>
    <row r="66" spans="1:11" ht="12.75" customHeight="1">
      <c r="A66" s="210" t="s">
        <v>92</v>
      </c>
      <c r="B66" s="210"/>
      <c r="C66" s="210"/>
      <c r="D66" s="210"/>
      <c r="E66" s="210"/>
      <c r="F66" s="210"/>
      <c r="G66" s="95">
        <v>58</v>
      </c>
      <c r="H66" s="58">
        <v>0</v>
      </c>
      <c r="I66" s="58">
        <v>0</v>
      </c>
      <c r="J66" s="58">
        <v>0</v>
      </c>
      <c r="K66" s="58">
        <v>0</v>
      </c>
    </row>
    <row r="67" spans="1:11" ht="24.75" customHeight="1">
      <c r="A67" s="210" t="s">
        <v>96</v>
      </c>
      <c r="B67" s="210"/>
      <c r="C67" s="210"/>
      <c r="D67" s="210"/>
      <c r="E67" s="210"/>
      <c r="F67" s="210"/>
      <c r="G67" s="95">
        <v>59</v>
      </c>
      <c r="H67" s="58">
        <v>0</v>
      </c>
      <c r="I67" s="58">
        <v>0</v>
      </c>
      <c r="J67" s="58">
        <v>0</v>
      </c>
      <c r="K67" s="58">
        <v>0</v>
      </c>
    </row>
    <row r="68" spans="1:11" ht="22.9" customHeight="1">
      <c r="A68" s="210" t="s">
        <v>97</v>
      </c>
      <c r="B68" s="210"/>
      <c r="C68" s="210"/>
      <c r="D68" s="210"/>
      <c r="E68" s="210"/>
      <c r="F68" s="210"/>
      <c r="G68" s="95">
        <v>60</v>
      </c>
      <c r="H68" s="58">
        <v>1449904</v>
      </c>
      <c r="I68" s="58">
        <v>548762</v>
      </c>
      <c r="J68" s="58">
        <v>-2128503</v>
      </c>
      <c r="K68" s="58">
        <v>-2630379</v>
      </c>
    </row>
    <row r="69" spans="1:11" ht="24.75" customHeight="1">
      <c r="A69" s="211" t="s">
        <v>262</v>
      </c>
      <c r="B69" s="211"/>
      <c r="C69" s="211"/>
      <c r="D69" s="211"/>
      <c r="E69" s="211"/>
      <c r="F69" s="211"/>
      <c r="G69" s="96">
        <v>61</v>
      </c>
      <c r="H69" s="98">
        <f>H46+H47</f>
        <v>250897337.31</v>
      </c>
      <c r="I69" s="98">
        <f>I46+I47</f>
        <v>167482273</v>
      </c>
      <c r="J69" s="98">
        <f t="shared" ref="J69:K69" si="8">J46+J47</f>
        <v>268571551</v>
      </c>
      <c r="K69" s="98">
        <f t="shared" si="8"/>
        <v>134050366</v>
      </c>
    </row>
    <row r="70" spans="1:11" ht="20.25" customHeight="1">
      <c r="A70" s="212" t="s">
        <v>98</v>
      </c>
      <c r="B70" s="212"/>
      <c r="C70" s="212"/>
      <c r="D70" s="212"/>
      <c r="E70" s="212"/>
      <c r="F70" s="212"/>
      <c r="G70" s="95">
        <v>62</v>
      </c>
      <c r="H70" s="58">
        <v>0</v>
      </c>
      <c r="I70" s="58">
        <v>0</v>
      </c>
      <c r="J70" s="58">
        <v>0</v>
      </c>
      <c r="K70" s="58">
        <v>0</v>
      </c>
    </row>
    <row r="71" spans="1:11">
      <c r="A71" s="215" t="s">
        <v>99</v>
      </c>
      <c r="B71" s="215"/>
      <c r="C71" s="215"/>
      <c r="D71" s="215"/>
      <c r="E71" s="215"/>
      <c r="F71" s="215"/>
      <c r="G71" s="95">
        <v>63</v>
      </c>
      <c r="H71" s="58">
        <v>250897337.31</v>
      </c>
      <c r="I71" s="99">
        <v>167482273</v>
      </c>
      <c r="J71" s="99">
        <v>268571551</v>
      </c>
      <c r="K71" s="99">
        <v>134050366</v>
      </c>
    </row>
    <row r="72" spans="1:11" s="100" customFormat="1">
      <c r="H72" s="101"/>
      <c r="I72" s="101"/>
    </row>
    <row r="73" spans="1:11" s="100" customFormat="1">
      <c r="H73" s="101"/>
      <c r="I73" s="101"/>
    </row>
    <row r="74" spans="1:11" s="100" customFormat="1">
      <c r="H74" s="101"/>
      <c r="I74" s="101"/>
    </row>
    <row r="75" spans="1:11" s="100" customFormat="1">
      <c r="H75" s="101"/>
      <c r="I75" s="101"/>
    </row>
    <row r="76" spans="1:11" s="100" customFormat="1">
      <c r="H76" s="101"/>
      <c r="I76" s="101"/>
    </row>
    <row r="77" spans="1:11" s="100" customFormat="1">
      <c r="H77" s="101"/>
      <c r="I77" s="101"/>
    </row>
    <row r="78" spans="1:11" s="100" customFormat="1">
      <c r="H78" s="101"/>
      <c r="I78" s="101"/>
    </row>
    <row r="79" spans="1:11" s="100" customFormat="1">
      <c r="H79" s="101"/>
      <c r="I79" s="101"/>
    </row>
  </sheetData>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24:K24 H13:K21 H29:H33 I29:K32 H46:K71"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8" orientation="portrait" r:id="rId1"/>
  <headerFooter alignWithMargins="0">
    <oddHeader>&amp;C&amp;"Calibri"&amp;10&amp;K666666UniCredit - Confidential&amp;1#</oddHeader>
  </headerFooter>
  <ignoredErrors>
    <ignoredError sqref="K24 H47:K48 A42:K42 K38 H60:K60 K36 A45:K45 A44:G44 H69:K70 A43:G43 A46:H46 H22 H24 H36 H38 H71" listDataValidation="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110" zoomScaleNormal="110" zoomScaleSheetLayoutView="100" workbookViewId="0">
      <selection activeCell="I62" sqref="I62"/>
    </sheetView>
  </sheetViews>
  <sheetFormatPr defaultRowHeight="12.5"/>
  <cols>
    <col min="1" max="7" width="9.1796875" style="54"/>
    <col min="8" max="8" width="11.81640625" style="53" customWidth="1"/>
    <col min="9" max="9" width="13" style="53" customWidth="1"/>
    <col min="10" max="10" width="10.26953125" style="54" bestFit="1" customWidth="1"/>
    <col min="11" max="11" width="12.26953125" style="54" bestFit="1" customWidth="1"/>
    <col min="12" max="262" width="9.1796875" style="54"/>
    <col min="263" max="264" width="9.81640625" style="54" bestFit="1" customWidth="1"/>
    <col min="265" max="265" width="12" style="54" bestFit="1" customWidth="1"/>
    <col min="266" max="266" width="10.26953125" style="54" bestFit="1" customWidth="1"/>
    <col min="267" max="267" width="12.26953125" style="54" bestFit="1" customWidth="1"/>
    <col min="268" max="518" width="9.1796875" style="54"/>
    <col min="519" max="520" width="9.81640625" style="54" bestFit="1" customWidth="1"/>
    <col min="521" max="521" width="12" style="54" bestFit="1" customWidth="1"/>
    <col min="522" max="522" width="10.26953125" style="54" bestFit="1" customWidth="1"/>
    <col min="523" max="523" width="12.26953125" style="54" bestFit="1" customWidth="1"/>
    <col min="524" max="774" width="9.1796875" style="54"/>
    <col min="775" max="776" width="9.81640625" style="54" bestFit="1" customWidth="1"/>
    <col min="777" max="777" width="12" style="54" bestFit="1" customWidth="1"/>
    <col min="778" max="778" width="10.26953125" style="54" bestFit="1" customWidth="1"/>
    <col min="779" max="779" width="12.26953125" style="54" bestFit="1" customWidth="1"/>
    <col min="780" max="1030" width="9.1796875" style="54"/>
    <col min="1031" max="1032" width="9.81640625" style="54" bestFit="1" customWidth="1"/>
    <col min="1033" max="1033" width="12" style="54" bestFit="1" customWidth="1"/>
    <col min="1034" max="1034" width="10.26953125" style="54" bestFit="1" customWidth="1"/>
    <col min="1035" max="1035" width="12.26953125" style="54" bestFit="1" customWidth="1"/>
    <col min="1036" max="1286" width="9.1796875" style="54"/>
    <col min="1287" max="1288" width="9.81640625" style="54" bestFit="1" customWidth="1"/>
    <col min="1289" max="1289" width="12" style="54" bestFit="1" customWidth="1"/>
    <col min="1290" max="1290" width="10.26953125" style="54" bestFit="1" customWidth="1"/>
    <col min="1291" max="1291" width="12.26953125" style="54" bestFit="1" customWidth="1"/>
    <col min="1292" max="1542" width="9.1796875" style="54"/>
    <col min="1543" max="1544" width="9.81640625" style="54" bestFit="1" customWidth="1"/>
    <col min="1545" max="1545" width="12" style="54" bestFit="1" customWidth="1"/>
    <col min="1546" max="1546" width="10.26953125" style="54" bestFit="1" customWidth="1"/>
    <col min="1547" max="1547" width="12.26953125" style="54" bestFit="1" customWidth="1"/>
    <col min="1548" max="1798" width="9.1796875" style="54"/>
    <col min="1799" max="1800" width="9.81640625" style="54" bestFit="1" customWidth="1"/>
    <col min="1801" max="1801" width="12" style="54" bestFit="1" customWidth="1"/>
    <col min="1802" max="1802" width="10.26953125" style="54" bestFit="1" customWidth="1"/>
    <col min="1803" max="1803" width="12.26953125" style="54" bestFit="1" customWidth="1"/>
    <col min="1804" max="2054" width="9.1796875" style="54"/>
    <col min="2055" max="2056" width="9.81640625" style="54" bestFit="1" customWidth="1"/>
    <col min="2057" max="2057" width="12" style="54" bestFit="1" customWidth="1"/>
    <col min="2058" max="2058" width="10.26953125" style="54" bestFit="1" customWidth="1"/>
    <col min="2059" max="2059" width="12.26953125" style="54" bestFit="1" customWidth="1"/>
    <col min="2060" max="2310" width="9.1796875" style="54"/>
    <col min="2311" max="2312" width="9.81640625" style="54" bestFit="1" customWidth="1"/>
    <col min="2313" max="2313" width="12" style="54" bestFit="1" customWidth="1"/>
    <col min="2314" max="2314" width="10.26953125" style="54" bestFit="1" customWidth="1"/>
    <col min="2315" max="2315" width="12.26953125" style="54" bestFit="1" customWidth="1"/>
    <col min="2316" max="2566" width="9.1796875" style="54"/>
    <col min="2567" max="2568" width="9.81640625" style="54" bestFit="1" customWidth="1"/>
    <col min="2569" max="2569" width="12" style="54" bestFit="1" customWidth="1"/>
    <col min="2570" max="2570" width="10.26953125" style="54" bestFit="1" customWidth="1"/>
    <col min="2571" max="2571" width="12.26953125" style="54" bestFit="1" customWidth="1"/>
    <col min="2572" max="2822" width="9.1796875" style="54"/>
    <col min="2823" max="2824" width="9.81640625" style="54" bestFit="1" customWidth="1"/>
    <col min="2825" max="2825" width="12" style="54" bestFit="1" customWidth="1"/>
    <col min="2826" max="2826" width="10.26953125" style="54" bestFit="1" customWidth="1"/>
    <col min="2827" max="2827" width="12.26953125" style="54" bestFit="1" customWidth="1"/>
    <col min="2828" max="3078" width="9.1796875" style="54"/>
    <col min="3079" max="3080" width="9.81640625" style="54" bestFit="1" customWidth="1"/>
    <col min="3081" max="3081" width="12" style="54" bestFit="1" customWidth="1"/>
    <col min="3082" max="3082" width="10.26953125" style="54" bestFit="1" customWidth="1"/>
    <col min="3083" max="3083" width="12.26953125" style="54" bestFit="1" customWidth="1"/>
    <col min="3084" max="3334" width="9.1796875" style="54"/>
    <col min="3335" max="3336" width="9.81640625" style="54" bestFit="1" customWidth="1"/>
    <col min="3337" max="3337" width="12" style="54" bestFit="1" customWidth="1"/>
    <col min="3338" max="3338" width="10.26953125" style="54" bestFit="1" customWidth="1"/>
    <col min="3339" max="3339" width="12.26953125" style="54" bestFit="1" customWidth="1"/>
    <col min="3340" max="3590" width="9.1796875" style="54"/>
    <col min="3591" max="3592" width="9.81640625" style="54" bestFit="1" customWidth="1"/>
    <col min="3593" max="3593" width="12" style="54" bestFit="1" customWidth="1"/>
    <col min="3594" max="3594" width="10.26953125" style="54" bestFit="1" customWidth="1"/>
    <col min="3595" max="3595" width="12.26953125" style="54" bestFit="1" customWidth="1"/>
    <col min="3596" max="3846" width="9.1796875" style="54"/>
    <col min="3847" max="3848" width="9.81640625" style="54" bestFit="1" customWidth="1"/>
    <col min="3849" max="3849" width="12" style="54" bestFit="1" customWidth="1"/>
    <col min="3850" max="3850" width="10.26953125" style="54" bestFit="1" customWidth="1"/>
    <col min="3851" max="3851" width="12.26953125" style="54" bestFit="1" customWidth="1"/>
    <col min="3852" max="4102" width="9.1796875" style="54"/>
    <col min="4103" max="4104" width="9.81640625" style="54" bestFit="1" customWidth="1"/>
    <col min="4105" max="4105" width="12" style="54" bestFit="1" customWidth="1"/>
    <col min="4106" max="4106" width="10.26953125" style="54" bestFit="1" customWidth="1"/>
    <col min="4107" max="4107" width="12.26953125" style="54" bestFit="1" customWidth="1"/>
    <col min="4108" max="4358" width="9.1796875" style="54"/>
    <col min="4359" max="4360" width="9.81640625" style="54" bestFit="1" customWidth="1"/>
    <col min="4361" max="4361" width="12" style="54" bestFit="1" customWidth="1"/>
    <col min="4362" max="4362" width="10.26953125" style="54" bestFit="1" customWidth="1"/>
    <col min="4363" max="4363" width="12.26953125" style="54" bestFit="1" customWidth="1"/>
    <col min="4364" max="4614" width="9.1796875" style="54"/>
    <col min="4615" max="4616" width="9.81640625" style="54" bestFit="1" customWidth="1"/>
    <col min="4617" max="4617" width="12" style="54" bestFit="1" customWidth="1"/>
    <col min="4618" max="4618" width="10.26953125" style="54" bestFit="1" customWidth="1"/>
    <col min="4619" max="4619" width="12.26953125" style="54" bestFit="1" customWidth="1"/>
    <col min="4620" max="4870" width="9.1796875" style="54"/>
    <col min="4871" max="4872" width="9.81640625" style="54" bestFit="1" customWidth="1"/>
    <col min="4873" max="4873" width="12" style="54" bestFit="1" customWidth="1"/>
    <col min="4874" max="4874" width="10.26953125" style="54" bestFit="1" customWidth="1"/>
    <col min="4875" max="4875" width="12.26953125" style="54" bestFit="1" customWidth="1"/>
    <col min="4876" max="5126" width="9.1796875" style="54"/>
    <col min="5127" max="5128" width="9.81640625" style="54" bestFit="1" customWidth="1"/>
    <col min="5129" max="5129" width="12" style="54" bestFit="1" customWidth="1"/>
    <col min="5130" max="5130" width="10.26953125" style="54" bestFit="1" customWidth="1"/>
    <col min="5131" max="5131" width="12.26953125" style="54" bestFit="1" customWidth="1"/>
    <col min="5132" max="5382" width="9.1796875" style="54"/>
    <col min="5383" max="5384" width="9.81640625" style="54" bestFit="1" customWidth="1"/>
    <col min="5385" max="5385" width="12" style="54" bestFit="1" customWidth="1"/>
    <col min="5386" max="5386" width="10.26953125" style="54" bestFit="1" customWidth="1"/>
    <col min="5387" max="5387" width="12.26953125" style="54" bestFit="1" customWidth="1"/>
    <col min="5388" max="5638" width="9.1796875" style="54"/>
    <col min="5639" max="5640" width="9.81640625" style="54" bestFit="1" customWidth="1"/>
    <col min="5641" max="5641" width="12" style="54" bestFit="1" customWidth="1"/>
    <col min="5642" max="5642" width="10.26953125" style="54" bestFit="1" customWidth="1"/>
    <col min="5643" max="5643" width="12.26953125" style="54" bestFit="1" customWidth="1"/>
    <col min="5644" max="5894" width="9.1796875" style="54"/>
    <col min="5895" max="5896" width="9.81640625" style="54" bestFit="1" customWidth="1"/>
    <col min="5897" max="5897" width="12" style="54" bestFit="1" customWidth="1"/>
    <col min="5898" max="5898" width="10.26953125" style="54" bestFit="1" customWidth="1"/>
    <col min="5899" max="5899" width="12.26953125" style="54" bestFit="1" customWidth="1"/>
    <col min="5900" max="6150" width="9.1796875" style="54"/>
    <col min="6151" max="6152" width="9.81640625" style="54" bestFit="1" customWidth="1"/>
    <col min="6153" max="6153" width="12" style="54" bestFit="1" customWidth="1"/>
    <col min="6154" max="6154" width="10.26953125" style="54" bestFit="1" customWidth="1"/>
    <col min="6155" max="6155" width="12.26953125" style="54" bestFit="1" customWidth="1"/>
    <col min="6156" max="6406" width="9.1796875" style="54"/>
    <col min="6407" max="6408" width="9.81640625" style="54" bestFit="1" customWidth="1"/>
    <col min="6409" max="6409" width="12" style="54" bestFit="1" customWidth="1"/>
    <col min="6410" max="6410" width="10.26953125" style="54" bestFit="1" customWidth="1"/>
    <col min="6411" max="6411" width="12.26953125" style="54" bestFit="1" customWidth="1"/>
    <col min="6412" max="6662" width="9.1796875" style="54"/>
    <col min="6663" max="6664" width="9.81640625" style="54" bestFit="1" customWidth="1"/>
    <col min="6665" max="6665" width="12" style="54" bestFit="1" customWidth="1"/>
    <col min="6666" max="6666" width="10.26953125" style="54" bestFit="1" customWidth="1"/>
    <col min="6667" max="6667" width="12.26953125" style="54" bestFit="1" customWidth="1"/>
    <col min="6668" max="6918" width="9.1796875" style="54"/>
    <col min="6919" max="6920" width="9.81640625" style="54" bestFit="1" customWidth="1"/>
    <col min="6921" max="6921" width="12" style="54" bestFit="1" customWidth="1"/>
    <col min="6922" max="6922" width="10.26953125" style="54" bestFit="1" customWidth="1"/>
    <col min="6923" max="6923" width="12.26953125" style="54" bestFit="1" customWidth="1"/>
    <col min="6924" max="7174" width="9.1796875" style="54"/>
    <col min="7175" max="7176" width="9.81640625" style="54" bestFit="1" customWidth="1"/>
    <col min="7177" max="7177" width="12" style="54" bestFit="1" customWidth="1"/>
    <col min="7178" max="7178" width="10.26953125" style="54" bestFit="1" customWidth="1"/>
    <col min="7179" max="7179" width="12.26953125" style="54" bestFit="1" customWidth="1"/>
    <col min="7180" max="7430" width="9.1796875" style="54"/>
    <col min="7431" max="7432" width="9.81640625" style="54" bestFit="1" customWidth="1"/>
    <col min="7433" max="7433" width="12" style="54" bestFit="1" customWidth="1"/>
    <col min="7434" max="7434" width="10.26953125" style="54" bestFit="1" customWidth="1"/>
    <col min="7435" max="7435" width="12.26953125" style="54" bestFit="1" customWidth="1"/>
    <col min="7436" max="7686" width="9.1796875" style="54"/>
    <col min="7687" max="7688" width="9.81640625" style="54" bestFit="1" customWidth="1"/>
    <col min="7689" max="7689" width="12" style="54" bestFit="1" customWidth="1"/>
    <col min="7690" max="7690" width="10.26953125" style="54" bestFit="1" customWidth="1"/>
    <col min="7691" max="7691" width="12.26953125" style="54" bestFit="1" customWidth="1"/>
    <col min="7692" max="7942" width="9.1796875" style="54"/>
    <col min="7943" max="7944" width="9.81640625" style="54" bestFit="1" customWidth="1"/>
    <col min="7945" max="7945" width="12" style="54" bestFit="1" customWidth="1"/>
    <col min="7946" max="7946" width="10.26953125" style="54" bestFit="1" customWidth="1"/>
    <col min="7947" max="7947" width="12.26953125" style="54" bestFit="1" customWidth="1"/>
    <col min="7948" max="8198" width="9.1796875" style="54"/>
    <col min="8199" max="8200" width="9.81640625" style="54" bestFit="1" customWidth="1"/>
    <col min="8201" max="8201" width="12" style="54" bestFit="1" customWidth="1"/>
    <col min="8202" max="8202" width="10.26953125" style="54" bestFit="1" customWidth="1"/>
    <col min="8203" max="8203" width="12.26953125" style="54" bestFit="1" customWidth="1"/>
    <col min="8204" max="8454" width="9.1796875" style="54"/>
    <col min="8455" max="8456" width="9.81640625" style="54" bestFit="1" customWidth="1"/>
    <col min="8457" max="8457" width="12" style="54" bestFit="1" customWidth="1"/>
    <col min="8458" max="8458" width="10.26953125" style="54" bestFit="1" customWidth="1"/>
    <col min="8459" max="8459" width="12.26953125" style="54" bestFit="1" customWidth="1"/>
    <col min="8460" max="8710" width="9.1796875" style="54"/>
    <col min="8711" max="8712" width="9.81640625" style="54" bestFit="1" customWidth="1"/>
    <col min="8713" max="8713" width="12" style="54" bestFit="1" customWidth="1"/>
    <col min="8714" max="8714" width="10.26953125" style="54" bestFit="1" customWidth="1"/>
    <col min="8715" max="8715" width="12.26953125" style="54" bestFit="1" customWidth="1"/>
    <col min="8716" max="8966" width="9.1796875" style="54"/>
    <col min="8967" max="8968" width="9.81640625" style="54" bestFit="1" customWidth="1"/>
    <col min="8969" max="8969" width="12" style="54" bestFit="1" customWidth="1"/>
    <col min="8970" max="8970" width="10.26953125" style="54" bestFit="1" customWidth="1"/>
    <col min="8971" max="8971" width="12.26953125" style="54" bestFit="1" customWidth="1"/>
    <col min="8972" max="9222" width="9.1796875" style="54"/>
    <col min="9223" max="9224" width="9.81640625" style="54" bestFit="1" customWidth="1"/>
    <col min="9225" max="9225" width="12" style="54" bestFit="1" customWidth="1"/>
    <col min="9226" max="9226" width="10.26953125" style="54" bestFit="1" customWidth="1"/>
    <col min="9227" max="9227" width="12.26953125" style="54" bestFit="1" customWidth="1"/>
    <col min="9228" max="9478" width="9.1796875" style="54"/>
    <col min="9479" max="9480" width="9.81640625" style="54" bestFit="1" customWidth="1"/>
    <col min="9481" max="9481" width="12" style="54" bestFit="1" customWidth="1"/>
    <col min="9482" max="9482" width="10.26953125" style="54" bestFit="1" customWidth="1"/>
    <col min="9483" max="9483" width="12.26953125" style="54" bestFit="1" customWidth="1"/>
    <col min="9484" max="9734" width="9.1796875" style="54"/>
    <col min="9735" max="9736" width="9.81640625" style="54" bestFit="1" customWidth="1"/>
    <col min="9737" max="9737" width="12" style="54" bestFit="1" customWidth="1"/>
    <col min="9738" max="9738" width="10.26953125" style="54" bestFit="1" customWidth="1"/>
    <col min="9739" max="9739" width="12.26953125" style="54" bestFit="1" customWidth="1"/>
    <col min="9740" max="9990" width="9.1796875" style="54"/>
    <col min="9991" max="9992" width="9.81640625" style="54" bestFit="1" customWidth="1"/>
    <col min="9993" max="9993" width="12" style="54" bestFit="1" customWidth="1"/>
    <col min="9994" max="9994" width="10.26953125" style="54" bestFit="1" customWidth="1"/>
    <col min="9995" max="9995" width="12.26953125" style="54" bestFit="1" customWidth="1"/>
    <col min="9996" max="10246" width="9.1796875" style="54"/>
    <col min="10247" max="10248" width="9.81640625" style="54" bestFit="1" customWidth="1"/>
    <col min="10249" max="10249" width="12" style="54" bestFit="1" customWidth="1"/>
    <col min="10250" max="10250" width="10.26953125" style="54" bestFit="1" customWidth="1"/>
    <col min="10251" max="10251" width="12.26953125" style="54" bestFit="1" customWidth="1"/>
    <col min="10252" max="10502" width="9.1796875" style="54"/>
    <col min="10503" max="10504" width="9.81640625" style="54" bestFit="1" customWidth="1"/>
    <col min="10505" max="10505" width="12" style="54" bestFit="1" customWidth="1"/>
    <col min="10506" max="10506" width="10.26953125" style="54" bestFit="1" customWidth="1"/>
    <col min="10507" max="10507" width="12.26953125" style="54" bestFit="1" customWidth="1"/>
    <col min="10508" max="10758" width="9.1796875" style="54"/>
    <col min="10759" max="10760" width="9.81640625" style="54" bestFit="1" customWidth="1"/>
    <col min="10761" max="10761" width="12" style="54" bestFit="1" customWidth="1"/>
    <col min="10762" max="10762" width="10.26953125" style="54" bestFit="1" customWidth="1"/>
    <col min="10763" max="10763" width="12.26953125" style="54" bestFit="1" customWidth="1"/>
    <col min="10764" max="11014" width="9.1796875" style="54"/>
    <col min="11015" max="11016" width="9.81640625" style="54" bestFit="1" customWidth="1"/>
    <col min="11017" max="11017" width="12" style="54" bestFit="1" customWidth="1"/>
    <col min="11018" max="11018" width="10.26953125" style="54" bestFit="1" customWidth="1"/>
    <col min="11019" max="11019" width="12.26953125" style="54" bestFit="1" customWidth="1"/>
    <col min="11020" max="11270" width="9.1796875" style="54"/>
    <col min="11271" max="11272" width="9.81640625" style="54" bestFit="1" customWidth="1"/>
    <col min="11273" max="11273" width="12" style="54" bestFit="1" customWidth="1"/>
    <col min="11274" max="11274" width="10.26953125" style="54" bestFit="1" customWidth="1"/>
    <col min="11275" max="11275" width="12.26953125" style="54" bestFit="1" customWidth="1"/>
    <col min="11276" max="11526" width="9.1796875" style="54"/>
    <col min="11527" max="11528" width="9.81640625" style="54" bestFit="1" customWidth="1"/>
    <col min="11529" max="11529" width="12" style="54" bestFit="1" customWidth="1"/>
    <col min="11530" max="11530" width="10.26953125" style="54" bestFit="1" customWidth="1"/>
    <col min="11531" max="11531" width="12.26953125" style="54" bestFit="1" customWidth="1"/>
    <col min="11532" max="11782" width="9.1796875" style="54"/>
    <col min="11783" max="11784" width="9.81640625" style="54" bestFit="1" customWidth="1"/>
    <col min="11785" max="11785" width="12" style="54" bestFit="1" customWidth="1"/>
    <col min="11786" max="11786" width="10.26953125" style="54" bestFit="1" customWidth="1"/>
    <col min="11787" max="11787" width="12.26953125" style="54" bestFit="1" customWidth="1"/>
    <col min="11788" max="12038" width="9.1796875" style="54"/>
    <col min="12039" max="12040" width="9.81640625" style="54" bestFit="1" customWidth="1"/>
    <col min="12041" max="12041" width="12" style="54" bestFit="1" customWidth="1"/>
    <col min="12042" max="12042" width="10.26953125" style="54" bestFit="1" customWidth="1"/>
    <col min="12043" max="12043" width="12.26953125" style="54" bestFit="1" customWidth="1"/>
    <col min="12044" max="12294" width="9.1796875" style="54"/>
    <col min="12295" max="12296" width="9.81640625" style="54" bestFit="1" customWidth="1"/>
    <col min="12297" max="12297" width="12" style="54" bestFit="1" customWidth="1"/>
    <col min="12298" max="12298" width="10.26953125" style="54" bestFit="1" customWidth="1"/>
    <col min="12299" max="12299" width="12.26953125" style="54" bestFit="1" customWidth="1"/>
    <col min="12300" max="12550" width="9.1796875" style="54"/>
    <col min="12551" max="12552" width="9.81640625" style="54" bestFit="1" customWidth="1"/>
    <col min="12553" max="12553" width="12" style="54" bestFit="1" customWidth="1"/>
    <col min="12554" max="12554" width="10.26953125" style="54" bestFit="1" customWidth="1"/>
    <col min="12555" max="12555" width="12.26953125" style="54" bestFit="1" customWidth="1"/>
    <col min="12556" max="12806" width="9.1796875" style="54"/>
    <col min="12807" max="12808" width="9.81640625" style="54" bestFit="1" customWidth="1"/>
    <col min="12809" max="12809" width="12" style="54" bestFit="1" customWidth="1"/>
    <col min="12810" max="12810" width="10.26953125" style="54" bestFit="1" customWidth="1"/>
    <col min="12811" max="12811" width="12.26953125" style="54" bestFit="1" customWidth="1"/>
    <col min="12812" max="13062" width="9.1796875" style="54"/>
    <col min="13063" max="13064" width="9.81640625" style="54" bestFit="1" customWidth="1"/>
    <col min="13065" max="13065" width="12" style="54" bestFit="1" customWidth="1"/>
    <col min="13066" max="13066" width="10.26953125" style="54" bestFit="1" customWidth="1"/>
    <col min="13067" max="13067" width="12.26953125" style="54" bestFit="1" customWidth="1"/>
    <col min="13068" max="13318" width="9.1796875" style="54"/>
    <col min="13319" max="13320" width="9.81640625" style="54" bestFit="1" customWidth="1"/>
    <col min="13321" max="13321" width="12" style="54" bestFit="1" customWidth="1"/>
    <col min="13322" max="13322" width="10.26953125" style="54" bestFit="1" customWidth="1"/>
    <col min="13323" max="13323" width="12.26953125" style="54" bestFit="1" customWidth="1"/>
    <col min="13324" max="13574" width="9.1796875" style="54"/>
    <col min="13575" max="13576" width="9.81640625" style="54" bestFit="1" customWidth="1"/>
    <col min="13577" max="13577" width="12" style="54" bestFit="1" customWidth="1"/>
    <col min="13578" max="13578" width="10.26953125" style="54" bestFit="1" customWidth="1"/>
    <col min="13579" max="13579" width="12.26953125" style="54" bestFit="1" customWidth="1"/>
    <col min="13580" max="13830" width="9.1796875" style="54"/>
    <col min="13831" max="13832" width="9.81640625" style="54" bestFit="1" customWidth="1"/>
    <col min="13833" max="13833" width="12" style="54" bestFit="1" customWidth="1"/>
    <col min="13834" max="13834" width="10.26953125" style="54" bestFit="1" customWidth="1"/>
    <col min="13835" max="13835" width="12.26953125" style="54" bestFit="1" customWidth="1"/>
    <col min="13836" max="14086" width="9.1796875" style="54"/>
    <col min="14087" max="14088" width="9.81640625" style="54" bestFit="1" customWidth="1"/>
    <col min="14089" max="14089" width="12" style="54" bestFit="1" customWidth="1"/>
    <col min="14090" max="14090" width="10.26953125" style="54" bestFit="1" customWidth="1"/>
    <col min="14091" max="14091" width="12.26953125" style="54" bestFit="1" customWidth="1"/>
    <col min="14092" max="14342" width="9.1796875" style="54"/>
    <col min="14343" max="14344" width="9.81640625" style="54" bestFit="1" customWidth="1"/>
    <col min="14345" max="14345" width="12" style="54" bestFit="1" customWidth="1"/>
    <col min="14346" max="14346" width="10.26953125" style="54" bestFit="1" customWidth="1"/>
    <col min="14347" max="14347" width="12.26953125" style="54" bestFit="1" customWidth="1"/>
    <col min="14348" max="14598" width="9.1796875" style="54"/>
    <col min="14599" max="14600" width="9.81640625" style="54" bestFit="1" customWidth="1"/>
    <col min="14601" max="14601" width="12" style="54" bestFit="1" customWidth="1"/>
    <col min="14602" max="14602" width="10.26953125" style="54" bestFit="1" customWidth="1"/>
    <col min="14603" max="14603" width="12.26953125" style="54" bestFit="1" customWidth="1"/>
    <col min="14604" max="14854" width="9.1796875" style="54"/>
    <col min="14855" max="14856" width="9.81640625" style="54" bestFit="1" customWidth="1"/>
    <col min="14857" max="14857" width="12" style="54" bestFit="1" customWidth="1"/>
    <col min="14858" max="14858" width="10.26953125" style="54" bestFit="1" customWidth="1"/>
    <col min="14859" max="14859" width="12.26953125" style="54" bestFit="1" customWidth="1"/>
    <col min="14860" max="15110" width="9.1796875" style="54"/>
    <col min="15111" max="15112" width="9.81640625" style="54" bestFit="1" customWidth="1"/>
    <col min="15113" max="15113" width="12" style="54" bestFit="1" customWidth="1"/>
    <col min="15114" max="15114" width="10.26953125" style="54" bestFit="1" customWidth="1"/>
    <col min="15115" max="15115" width="12.26953125" style="54" bestFit="1" customWidth="1"/>
    <col min="15116" max="15366" width="9.1796875" style="54"/>
    <col min="15367" max="15368" width="9.81640625" style="54" bestFit="1" customWidth="1"/>
    <col min="15369" max="15369" width="12" style="54" bestFit="1" customWidth="1"/>
    <col min="15370" max="15370" width="10.26953125" style="54" bestFit="1" customWidth="1"/>
    <col min="15371" max="15371" width="12.26953125" style="54" bestFit="1" customWidth="1"/>
    <col min="15372" max="15622" width="9.1796875" style="54"/>
    <col min="15623" max="15624" width="9.81640625" style="54" bestFit="1" customWidth="1"/>
    <col min="15625" max="15625" width="12" style="54" bestFit="1" customWidth="1"/>
    <col min="15626" max="15626" width="10.26953125" style="54" bestFit="1" customWidth="1"/>
    <col min="15627" max="15627" width="12.26953125" style="54" bestFit="1" customWidth="1"/>
    <col min="15628" max="15878" width="9.1796875" style="54"/>
    <col min="15879" max="15880" width="9.81640625" style="54" bestFit="1" customWidth="1"/>
    <col min="15881" max="15881" width="12" style="54" bestFit="1" customWidth="1"/>
    <col min="15882" max="15882" width="10.26953125" style="54" bestFit="1" customWidth="1"/>
    <col min="15883" max="15883" width="12.26953125" style="54" bestFit="1" customWidth="1"/>
    <col min="15884" max="16134" width="9.1796875" style="54"/>
    <col min="16135" max="16136" width="9.81640625" style="54" bestFit="1" customWidth="1"/>
    <col min="16137" max="16137" width="12" style="54" bestFit="1" customWidth="1"/>
    <col min="16138" max="16138" width="10.26953125" style="54" bestFit="1" customWidth="1"/>
    <col min="16139" max="16139" width="12.26953125" style="54" bestFit="1" customWidth="1"/>
    <col min="16140" max="16384" width="9.1796875" style="54"/>
  </cols>
  <sheetData>
    <row r="1" spans="1:9" ht="12.75" customHeight="1">
      <c r="A1" s="230" t="s">
        <v>153</v>
      </c>
      <c r="B1" s="242"/>
      <c r="C1" s="242"/>
      <c r="D1" s="242"/>
      <c r="E1" s="242"/>
      <c r="F1" s="242"/>
      <c r="G1" s="242"/>
      <c r="H1" s="242"/>
    </row>
    <row r="2" spans="1:9" ht="12.75" customHeight="1">
      <c r="A2" s="232" t="s">
        <v>324</v>
      </c>
      <c r="B2" s="233"/>
      <c r="C2" s="233"/>
      <c r="D2" s="233"/>
      <c r="E2" s="233"/>
      <c r="F2" s="233"/>
      <c r="G2" s="233"/>
      <c r="H2" s="233"/>
    </row>
    <row r="3" spans="1:9">
      <c r="A3" s="243" t="s">
        <v>275</v>
      </c>
      <c r="B3" s="244"/>
      <c r="C3" s="244"/>
      <c r="D3" s="244"/>
      <c r="E3" s="244"/>
      <c r="F3" s="244"/>
      <c r="G3" s="244"/>
      <c r="H3" s="244"/>
      <c r="I3" s="221"/>
    </row>
    <row r="4" spans="1:9">
      <c r="A4" s="245" t="s">
        <v>288</v>
      </c>
      <c r="B4" s="246"/>
      <c r="C4" s="246"/>
      <c r="D4" s="246"/>
      <c r="E4" s="246"/>
      <c r="F4" s="246"/>
      <c r="G4" s="246"/>
      <c r="H4" s="246"/>
      <c r="I4" s="224"/>
    </row>
    <row r="5" spans="1:9" ht="31.5">
      <c r="A5" s="247" t="s">
        <v>2</v>
      </c>
      <c r="B5" s="241"/>
      <c r="C5" s="241"/>
      <c r="D5" s="241"/>
      <c r="E5" s="241"/>
      <c r="F5" s="241"/>
      <c r="G5" s="62" t="s">
        <v>4</v>
      </c>
      <c r="H5" s="56" t="s">
        <v>193</v>
      </c>
      <c r="I5" s="56" t="s">
        <v>263</v>
      </c>
    </row>
    <row r="6" spans="1:9">
      <c r="A6" s="240">
        <v>1</v>
      </c>
      <c r="B6" s="241"/>
      <c r="C6" s="241"/>
      <c r="D6" s="241"/>
      <c r="E6" s="241"/>
      <c r="F6" s="241"/>
      <c r="G6" s="55">
        <v>2</v>
      </c>
      <c r="H6" s="56" t="s">
        <v>5</v>
      </c>
      <c r="I6" s="56" t="s">
        <v>6</v>
      </c>
    </row>
    <row r="7" spans="1:9">
      <c r="A7" s="238" t="s">
        <v>107</v>
      </c>
      <c r="B7" s="239"/>
      <c r="C7" s="239"/>
      <c r="D7" s="239"/>
      <c r="E7" s="239"/>
      <c r="F7" s="239"/>
      <c r="G7" s="239"/>
      <c r="H7" s="239"/>
      <c r="I7" s="239"/>
    </row>
    <row r="8" spans="1:9">
      <c r="A8" s="234" t="s">
        <v>100</v>
      </c>
      <c r="B8" s="234"/>
      <c r="C8" s="234"/>
      <c r="D8" s="234"/>
      <c r="E8" s="234"/>
      <c r="F8" s="234"/>
      <c r="G8" s="57">
        <v>1</v>
      </c>
      <c r="H8" s="63">
        <v>0</v>
      </c>
      <c r="I8" s="63">
        <v>0</v>
      </c>
    </row>
    <row r="9" spans="1:9">
      <c r="A9" s="234" t="s">
        <v>101</v>
      </c>
      <c r="B9" s="234"/>
      <c r="C9" s="234"/>
      <c r="D9" s="234"/>
      <c r="E9" s="234"/>
      <c r="F9" s="234"/>
      <c r="G9" s="57">
        <v>2</v>
      </c>
      <c r="H9" s="63">
        <v>0</v>
      </c>
      <c r="I9" s="63">
        <v>0</v>
      </c>
    </row>
    <row r="10" spans="1:9">
      <c r="A10" s="234" t="s">
        <v>102</v>
      </c>
      <c r="B10" s="234"/>
      <c r="C10" s="234"/>
      <c r="D10" s="234"/>
      <c r="E10" s="234"/>
      <c r="F10" s="234"/>
      <c r="G10" s="57">
        <v>3</v>
      </c>
      <c r="H10" s="63">
        <v>0</v>
      </c>
      <c r="I10" s="63">
        <v>0</v>
      </c>
    </row>
    <row r="11" spans="1:9">
      <c r="A11" s="234" t="s">
        <v>103</v>
      </c>
      <c r="B11" s="234"/>
      <c r="C11" s="234"/>
      <c r="D11" s="234"/>
      <c r="E11" s="234"/>
      <c r="F11" s="234"/>
      <c r="G11" s="57">
        <v>4</v>
      </c>
      <c r="H11" s="63">
        <v>0</v>
      </c>
      <c r="I11" s="63">
        <v>0</v>
      </c>
    </row>
    <row r="12" spans="1:9">
      <c r="A12" s="234" t="s">
        <v>104</v>
      </c>
      <c r="B12" s="234"/>
      <c r="C12" s="234"/>
      <c r="D12" s="234"/>
      <c r="E12" s="234"/>
      <c r="F12" s="234"/>
      <c r="G12" s="57">
        <v>5</v>
      </c>
      <c r="H12" s="63">
        <v>0</v>
      </c>
      <c r="I12" s="63">
        <v>0</v>
      </c>
    </row>
    <row r="13" spans="1:9" ht="22.5" customHeight="1">
      <c r="A13" s="234" t="s">
        <v>124</v>
      </c>
      <c r="B13" s="234"/>
      <c r="C13" s="234"/>
      <c r="D13" s="234"/>
      <c r="E13" s="234"/>
      <c r="F13" s="234"/>
      <c r="G13" s="57">
        <v>6</v>
      </c>
      <c r="H13" s="63">
        <v>0</v>
      </c>
      <c r="I13" s="63">
        <v>0</v>
      </c>
    </row>
    <row r="14" spans="1:9">
      <c r="A14" s="234" t="s">
        <v>105</v>
      </c>
      <c r="B14" s="234"/>
      <c r="C14" s="234"/>
      <c r="D14" s="234"/>
      <c r="E14" s="234"/>
      <c r="F14" s="234"/>
      <c r="G14" s="57">
        <v>7</v>
      </c>
      <c r="H14" s="63">
        <v>0</v>
      </c>
      <c r="I14" s="63">
        <v>0</v>
      </c>
    </row>
    <row r="15" spans="1:9">
      <c r="A15" s="234" t="s">
        <v>106</v>
      </c>
      <c r="B15" s="234"/>
      <c r="C15" s="234"/>
      <c r="D15" s="234"/>
      <c r="E15" s="234"/>
      <c r="F15" s="234"/>
      <c r="G15" s="57">
        <v>8</v>
      </c>
      <c r="H15" s="63">
        <v>0</v>
      </c>
      <c r="I15" s="63">
        <v>0</v>
      </c>
    </row>
    <row r="16" spans="1:9">
      <c r="A16" s="238" t="s">
        <v>108</v>
      </c>
      <c r="B16" s="239"/>
      <c r="C16" s="239"/>
      <c r="D16" s="239"/>
      <c r="E16" s="239"/>
      <c r="F16" s="239"/>
      <c r="G16" s="239"/>
      <c r="H16" s="239"/>
      <c r="I16" s="239"/>
    </row>
    <row r="17" spans="1:9">
      <c r="A17" s="234" t="s">
        <v>109</v>
      </c>
      <c r="B17" s="234"/>
      <c r="C17" s="234"/>
      <c r="D17" s="234"/>
      <c r="E17" s="234"/>
      <c r="F17" s="234"/>
      <c r="G17" s="57">
        <v>9</v>
      </c>
      <c r="H17" s="63">
        <v>310535704</v>
      </c>
      <c r="I17" s="63">
        <v>311150643</v>
      </c>
    </row>
    <row r="18" spans="1:9">
      <c r="A18" s="234" t="s">
        <v>110</v>
      </c>
      <c r="B18" s="234"/>
      <c r="C18" s="234"/>
      <c r="D18" s="234"/>
      <c r="E18" s="234"/>
      <c r="F18" s="234"/>
      <c r="G18" s="57"/>
      <c r="H18" s="63">
        <v>0</v>
      </c>
      <c r="I18" s="63">
        <v>0</v>
      </c>
    </row>
    <row r="19" spans="1:9">
      <c r="A19" s="234" t="s">
        <v>111</v>
      </c>
      <c r="B19" s="234"/>
      <c r="C19" s="234"/>
      <c r="D19" s="234"/>
      <c r="E19" s="234"/>
      <c r="F19" s="234"/>
      <c r="G19" s="57">
        <v>10</v>
      </c>
      <c r="H19" s="63">
        <v>-19458742</v>
      </c>
      <c r="I19" s="63">
        <v>-13144363</v>
      </c>
    </row>
    <row r="20" spans="1:9">
      <c r="A20" s="234" t="s">
        <v>112</v>
      </c>
      <c r="B20" s="234"/>
      <c r="C20" s="234"/>
      <c r="D20" s="234"/>
      <c r="E20" s="234"/>
      <c r="F20" s="234"/>
      <c r="G20" s="57">
        <v>11</v>
      </c>
      <c r="H20" s="63">
        <v>12538685</v>
      </c>
      <c r="I20" s="63">
        <v>11683242</v>
      </c>
    </row>
    <row r="21" spans="1:9" ht="23.25" customHeight="1">
      <c r="A21" s="234" t="s">
        <v>113</v>
      </c>
      <c r="B21" s="234"/>
      <c r="C21" s="234"/>
      <c r="D21" s="234"/>
      <c r="E21" s="234"/>
      <c r="F21" s="234"/>
      <c r="G21" s="57">
        <v>12</v>
      </c>
      <c r="H21" s="63">
        <v>3642710</v>
      </c>
      <c r="I21" s="63">
        <v>-2058618</v>
      </c>
    </row>
    <row r="22" spans="1:9">
      <c r="A22" s="234" t="s">
        <v>114</v>
      </c>
      <c r="B22" s="234"/>
      <c r="C22" s="234"/>
      <c r="D22" s="234"/>
      <c r="E22" s="234"/>
      <c r="F22" s="234"/>
      <c r="G22" s="57">
        <v>13</v>
      </c>
      <c r="H22" s="63">
        <v>-47657</v>
      </c>
      <c r="I22" s="63">
        <v>-40748</v>
      </c>
    </row>
    <row r="23" spans="1:9">
      <c r="A23" s="234" t="s">
        <v>115</v>
      </c>
      <c r="B23" s="234"/>
      <c r="C23" s="234"/>
      <c r="D23" s="234"/>
      <c r="E23" s="234"/>
      <c r="F23" s="234"/>
      <c r="G23" s="57">
        <v>14</v>
      </c>
      <c r="H23" s="63">
        <v>-306580120</v>
      </c>
      <c r="I23" s="63">
        <v>-280528456</v>
      </c>
    </row>
    <row r="24" spans="1:9">
      <c r="A24" s="238" t="s">
        <v>116</v>
      </c>
      <c r="B24" s="239"/>
      <c r="C24" s="239"/>
      <c r="D24" s="239"/>
      <c r="E24" s="239"/>
      <c r="F24" s="239"/>
      <c r="G24" s="239"/>
      <c r="H24" s="239"/>
      <c r="I24" s="239"/>
    </row>
    <row r="25" spans="1:9">
      <c r="A25" s="234" t="s">
        <v>117</v>
      </c>
      <c r="B25" s="234"/>
      <c r="C25" s="234"/>
      <c r="D25" s="234"/>
      <c r="E25" s="234"/>
      <c r="F25" s="234"/>
      <c r="G25" s="57">
        <v>15</v>
      </c>
      <c r="H25" s="63">
        <v>-720758100</v>
      </c>
      <c r="I25" s="63">
        <v>1162276913</v>
      </c>
    </row>
    <row r="26" spans="1:9">
      <c r="A26" s="234" t="s">
        <v>118</v>
      </c>
      <c r="B26" s="234"/>
      <c r="C26" s="234"/>
      <c r="D26" s="234"/>
      <c r="E26" s="234"/>
      <c r="F26" s="234"/>
      <c r="G26" s="57">
        <v>16</v>
      </c>
      <c r="H26" s="63">
        <v>-291474040</v>
      </c>
      <c r="I26" s="63">
        <v>-910550761</v>
      </c>
    </row>
    <row r="27" spans="1:9">
      <c r="A27" s="234" t="s">
        <v>119</v>
      </c>
      <c r="B27" s="234"/>
      <c r="C27" s="234"/>
      <c r="D27" s="234"/>
      <c r="E27" s="234"/>
      <c r="F27" s="234"/>
      <c r="G27" s="57">
        <v>17</v>
      </c>
      <c r="H27" s="63">
        <v>-480918378</v>
      </c>
      <c r="I27" s="63">
        <v>-1012655646</v>
      </c>
    </row>
    <row r="28" spans="1:9" ht="25.5" customHeight="1">
      <c r="A28" s="234" t="s">
        <v>120</v>
      </c>
      <c r="B28" s="234"/>
      <c r="C28" s="234"/>
      <c r="D28" s="234"/>
      <c r="E28" s="234"/>
      <c r="F28" s="234"/>
      <c r="G28" s="57">
        <v>18</v>
      </c>
      <c r="H28" s="63">
        <v>10073561</v>
      </c>
      <c r="I28" s="63">
        <v>-697002890</v>
      </c>
    </row>
    <row r="29" spans="1:9" ht="23.25" customHeight="1">
      <c r="A29" s="234" t="s">
        <v>121</v>
      </c>
      <c r="B29" s="234"/>
      <c r="C29" s="234"/>
      <c r="D29" s="234"/>
      <c r="E29" s="234"/>
      <c r="F29" s="234"/>
      <c r="G29" s="57">
        <v>19</v>
      </c>
      <c r="H29" s="63">
        <v>-130349</v>
      </c>
      <c r="I29" s="63">
        <v>-4651431</v>
      </c>
    </row>
    <row r="30" spans="1:9" ht="27.75" customHeight="1">
      <c r="A30" s="234" t="s">
        <v>122</v>
      </c>
      <c r="B30" s="234"/>
      <c r="C30" s="234"/>
      <c r="D30" s="234"/>
      <c r="E30" s="234"/>
      <c r="F30" s="234"/>
      <c r="G30" s="57">
        <v>20</v>
      </c>
      <c r="H30" s="63">
        <v>-371577</v>
      </c>
      <c r="I30" s="63">
        <v>-4046373</v>
      </c>
    </row>
    <row r="31" spans="1:9" ht="27.75" customHeight="1">
      <c r="A31" s="234" t="s">
        <v>123</v>
      </c>
      <c r="B31" s="234"/>
      <c r="C31" s="234"/>
      <c r="D31" s="234"/>
      <c r="E31" s="234"/>
      <c r="F31" s="234"/>
      <c r="G31" s="57">
        <v>21</v>
      </c>
      <c r="H31" s="63">
        <v>0</v>
      </c>
      <c r="I31" s="63">
        <v>0</v>
      </c>
    </row>
    <row r="32" spans="1:9" ht="29.25" customHeight="1">
      <c r="A32" s="234" t="s">
        <v>125</v>
      </c>
      <c r="B32" s="234"/>
      <c r="C32" s="234"/>
      <c r="D32" s="234"/>
      <c r="E32" s="234"/>
      <c r="F32" s="234"/>
      <c r="G32" s="57">
        <v>22</v>
      </c>
      <c r="H32" s="63">
        <v>130111844</v>
      </c>
      <c r="I32" s="63">
        <v>-449868225</v>
      </c>
    </row>
    <row r="33" spans="1:9">
      <c r="A33" s="234" t="s">
        <v>126</v>
      </c>
      <c r="B33" s="234"/>
      <c r="C33" s="234"/>
      <c r="D33" s="234"/>
      <c r="E33" s="234"/>
      <c r="F33" s="234"/>
      <c r="G33" s="57">
        <v>23</v>
      </c>
      <c r="H33" s="63">
        <v>-21347067</v>
      </c>
      <c r="I33" s="63">
        <v>9155885</v>
      </c>
    </row>
    <row r="34" spans="1:9">
      <c r="A34" s="234" t="s">
        <v>127</v>
      </c>
      <c r="B34" s="234"/>
      <c r="C34" s="234"/>
      <c r="D34" s="234"/>
      <c r="E34" s="234"/>
      <c r="F34" s="234"/>
      <c r="G34" s="57">
        <v>24</v>
      </c>
      <c r="H34" s="63">
        <v>-32079082</v>
      </c>
      <c r="I34" s="63">
        <v>32800264</v>
      </c>
    </row>
    <row r="35" spans="1:9">
      <c r="A35" s="234" t="s">
        <v>128</v>
      </c>
      <c r="B35" s="234"/>
      <c r="C35" s="234"/>
      <c r="D35" s="234"/>
      <c r="E35" s="234"/>
      <c r="F35" s="234"/>
      <c r="G35" s="57">
        <v>25</v>
      </c>
      <c r="H35" s="63">
        <v>-802289025</v>
      </c>
      <c r="I35" s="63">
        <v>235585662</v>
      </c>
    </row>
    <row r="36" spans="1:9">
      <c r="A36" s="234" t="s">
        <v>129</v>
      </c>
      <c r="B36" s="234"/>
      <c r="C36" s="234"/>
      <c r="D36" s="234"/>
      <c r="E36" s="234"/>
      <c r="F36" s="234"/>
      <c r="G36" s="57">
        <v>26</v>
      </c>
      <c r="H36" s="63">
        <v>-5939948</v>
      </c>
      <c r="I36" s="63">
        <v>-3341841</v>
      </c>
    </row>
    <row r="37" spans="1:9">
      <c r="A37" s="234" t="s">
        <v>130</v>
      </c>
      <c r="B37" s="234"/>
      <c r="C37" s="234"/>
      <c r="D37" s="234"/>
      <c r="E37" s="234"/>
      <c r="F37" s="234"/>
      <c r="G37" s="57">
        <v>27</v>
      </c>
      <c r="H37" s="63">
        <v>415179809</v>
      </c>
      <c r="I37" s="63">
        <v>279513916</v>
      </c>
    </row>
    <row r="38" spans="1:9">
      <c r="A38" s="234" t="s">
        <v>131</v>
      </c>
      <c r="B38" s="234"/>
      <c r="C38" s="234"/>
      <c r="D38" s="234"/>
      <c r="E38" s="234"/>
      <c r="F38" s="234"/>
      <c r="G38" s="57">
        <v>28</v>
      </c>
      <c r="H38" s="63">
        <v>0</v>
      </c>
      <c r="I38" s="63">
        <v>0</v>
      </c>
    </row>
    <row r="39" spans="1:9">
      <c r="A39" s="234" t="s">
        <v>132</v>
      </c>
      <c r="B39" s="234"/>
      <c r="C39" s="234"/>
      <c r="D39" s="234"/>
      <c r="E39" s="234"/>
      <c r="F39" s="234"/>
      <c r="G39" s="57">
        <v>29</v>
      </c>
      <c r="H39" s="63">
        <v>13651757</v>
      </c>
      <c r="I39" s="63">
        <v>-27211210</v>
      </c>
    </row>
    <row r="40" spans="1:9">
      <c r="A40" s="234" t="s">
        <v>133</v>
      </c>
      <c r="B40" s="234"/>
      <c r="C40" s="234"/>
      <c r="D40" s="234"/>
      <c r="E40" s="234"/>
      <c r="F40" s="234"/>
      <c r="G40" s="57">
        <v>30</v>
      </c>
      <c r="H40" s="63">
        <v>372658876</v>
      </c>
      <c r="I40" s="63">
        <v>324100926</v>
      </c>
    </row>
    <row r="41" spans="1:9">
      <c r="A41" s="234" t="s">
        <v>134</v>
      </c>
      <c r="B41" s="234"/>
      <c r="C41" s="234"/>
      <c r="D41" s="234"/>
      <c r="E41" s="234"/>
      <c r="F41" s="234"/>
      <c r="G41" s="57">
        <v>31</v>
      </c>
      <c r="H41" s="63">
        <v>0</v>
      </c>
      <c r="I41" s="63">
        <v>0</v>
      </c>
    </row>
    <row r="42" spans="1:9">
      <c r="A42" s="234" t="s">
        <v>135</v>
      </c>
      <c r="B42" s="234"/>
      <c r="C42" s="234"/>
      <c r="D42" s="234"/>
      <c r="E42" s="234"/>
      <c r="F42" s="234"/>
      <c r="G42" s="57">
        <v>32</v>
      </c>
      <c r="H42" s="63">
        <v>-90289360</v>
      </c>
      <c r="I42" s="63">
        <v>-98336040</v>
      </c>
    </row>
    <row r="43" spans="1:9">
      <c r="A43" s="234" t="s">
        <v>136</v>
      </c>
      <c r="B43" s="234"/>
      <c r="C43" s="234"/>
      <c r="D43" s="234"/>
      <c r="E43" s="234"/>
      <c r="F43" s="234"/>
      <c r="G43" s="57">
        <v>33</v>
      </c>
      <c r="H43" s="63">
        <v>-62546015</v>
      </c>
      <c r="I43" s="63">
        <v>-42527614</v>
      </c>
    </row>
    <row r="44" spans="1:9" ht="13.5" customHeight="1">
      <c r="A44" s="237" t="s">
        <v>137</v>
      </c>
      <c r="B44" s="237"/>
      <c r="C44" s="237"/>
      <c r="D44" s="237"/>
      <c r="E44" s="237"/>
      <c r="F44" s="237"/>
      <c r="G44" s="57">
        <v>34</v>
      </c>
      <c r="H44" s="80">
        <f>SUM(H25:H43)+SUM(H17:H23)+SUM(H8:H15)</f>
        <v>-1565836514</v>
      </c>
      <c r="I44" s="80">
        <f>SUM(I25:I43)+SUM(I17:I23)+SUM(I8:I15)</f>
        <v>-1179696765</v>
      </c>
    </row>
    <row r="45" spans="1:9">
      <c r="A45" s="238" t="s">
        <v>14</v>
      </c>
      <c r="B45" s="239"/>
      <c r="C45" s="239"/>
      <c r="D45" s="239"/>
      <c r="E45" s="239"/>
      <c r="F45" s="239"/>
      <c r="G45" s="239"/>
      <c r="H45" s="239"/>
      <c r="I45" s="239"/>
    </row>
    <row r="46" spans="1:9" ht="24.75" customHeight="1">
      <c r="A46" s="234" t="s">
        <v>138</v>
      </c>
      <c r="B46" s="234"/>
      <c r="C46" s="234"/>
      <c r="D46" s="234"/>
      <c r="E46" s="234"/>
      <c r="F46" s="234"/>
      <c r="G46" s="57">
        <v>35</v>
      </c>
      <c r="H46" s="63">
        <v>-9553978</v>
      </c>
      <c r="I46" s="63">
        <v>-5352459</v>
      </c>
    </row>
    <row r="47" spans="1:9" ht="26.25" customHeight="1">
      <c r="A47" s="234" t="s">
        <v>139</v>
      </c>
      <c r="B47" s="234"/>
      <c r="C47" s="234"/>
      <c r="D47" s="234"/>
      <c r="E47" s="234"/>
      <c r="F47" s="234"/>
      <c r="G47" s="57">
        <v>36</v>
      </c>
      <c r="H47" s="63">
        <v>5468714</v>
      </c>
      <c r="I47" s="63">
        <v>3328000</v>
      </c>
    </row>
    <row r="48" spans="1:9" ht="24" customHeight="1">
      <c r="A48" s="234" t="s">
        <v>140</v>
      </c>
      <c r="B48" s="234"/>
      <c r="C48" s="234"/>
      <c r="D48" s="234"/>
      <c r="E48" s="234"/>
      <c r="F48" s="234"/>
      <c r="G48" s="57">
        <v>37</v>
      </c>
      <c r="H48" s="63">
        <v>0</v>
      </c>
      <c r="I48" s="63">
        <v>0</v>
      </c>
    </row>
    <row r="49" spans="1:9">
      <c r="A49" s="234" t="s">
        <v>141</v>
      </c>
      <c r="B49" s="234"/>
      <c r="C49" s="234"/>
      <c r="D49" s="234"/>
      <c r="E49" s="234"/>
      <c r="F49" s="234"/>
      <c r="G49" s="57">
        <v>38</v>
      </c>
      <c r="H49" s="63">
        <v>4176178</v>
      </c>
      <c r="I49" s="63">
        <v>13715121</v>
      </c>
    </row>
    <row r="50" spans="1:9">
      <c r="A50" s="234" t="s">
        <v>142</v>
      </c>
      <c r="B50" s="234"/>
      <c r="C50" s="234"/>
      <c r="D50" s="234"/>
      <c r="E50" s="234"/>
      <c r="F50" s="234"/>
      <c r="G50" s="57">
        <v>39</v>
      </c>
      <c r="H50" s="63">
        <v>0</v>
      </c>
      <c r="I50" s="63">
        <v>0</v>
      </c>
    </row>
    <row r="51" spans="1:9">
      <c r="A51" s="237" t="s">
        <v>143</v>
      </c>
      <c r="B51" s="237"/>
      <c r="C51" s="237"/>
      <c r="D51" s="237"/>
      <c r="E51" s="237"/>
      <c r="F51" s="237"/>
      <c r="G51" s="57">
        <v>40</v>
      </c>
      <c r="H51" s="80">
        <f>SUM(H46:H50)</f>
        <v>90914</v>
      </c>
      <c r="I51" s="80">
        <f>SUM(I46:I50)</f>
        <v>11690662</v>
      </c>
    </row>
    <row r="52" spans="1:9">
      <c r="A52" s="238" t="s">
        <v>15</v>
      </c>
      <c r="B52" s="239"/>
      <c r="C52" s="239"/>
      <c r="D52" s="239"/>
      <c r="E52" s="239"/>
      <c r="F52" s="239"/>
      <c r="G52" s="239"/>
      <c r="H52" s="239"/>
      <c r="I52" s="239"/>
    </row>
    <row r="53" spans="1:9" ht="23.25" customHeight="1">
      <c r="A53" s="234" t="s">
        <v>144</v>
      </c>
      <c r="B53" s="234"/>
      <c r="C53" s="234"/>
      <c r="D53" s="234"/>
      <c r="E53" s="234"/>
      <c r="F53" s="234"/>
      <c r="G53" s="57">
        <v>41</v>
      </c>
      <c r="H53" s="63">
        <v>-2295618</v>
      </c>
      <c r="I53" s="63">
        <v>492192212</v>
      </c>
    </row>
    <row r="54" spans="1:9">
      <c r="A54" s="234" t="s">
        <v>145</v>
      </c>
      <c r="B54" s="234"/>
      <c r="C54" s="234"/>
      <c r="D54" s="234"/>
      <c r="E54" s="234"/>
      <c r="F54" s="234"/>
      <c r="G54" s="57">
        <v>42</v>
      </c>
      <c r="H54" s="63">
        <v>283646712</v>
      </c>
      <c r="I54" s="63">
        <v>421297069</v>
      </c>
    </row>
    <row r="55" spans="1:9">
      <c r="A55" s="236" t="s">
        <v>146</v>
      </c>
      <c r="B55" s="236"/>
      <c r="C55" s="236"/>
      <c r="D55" s="236"/>
      <c r="E55" s="236"/>
      <c r="F55" s="236"/>
      <c r="G55" s="57">
        <v>43</v>
      </c>
      <c r="H55" s="63">
        <v>0</v>
      </c>
      <c r="I55" s="63">
        <v>0</v>
      </c>
    </row>
    <row r="56" spans="1:9">
      <c r="A56" s="236" t="s">
        <v>147</v>
      </c>
      <c r="B56" s="236"/>
      <c r="C56" s="236"/>
      <c r="D56" s="236"/>
      <c r="E56" s="236"/>
      <c r="F56" s="236"/>
      <c r="G56" s="57">
        <v>44</v>
      </c>
      <c r="H56" s="63">
        <v>0</v>
      </c>
      <c r="I56" s="63">
        <v>0</v>
      </c>
    </row>
    <row r="57" spans="1:9">
      <c r="A57" s="234" t="s">
        <v>148</v>
      </c>
      <c r="B57" s="234"/>
      <c r="C57" s="234"/>
      <c r="D57" s="234"/>
      <c r="E57" s="234"/>
      <c r="F57" s="234"/>
      <c r="G57" s="57">
        <v>45</v>
      </c>
      <c r="H57" s="63">
        <v>-447770569</v>
      </c>
      <c r="I57" s="63">
        <v>-448319920</v>
      </c>
    </row>
    <row r="58" spans="1:9">
      <c r="A58" s="234" t="s">
        <v>149</v>
      </c>
      <c r="B58" s="234"/>
      <c r="C58" s="234"/>
      <c r="D58" s="234"/>
      <c r="E58" s="234"/>
      <c r="F58" s="234"/>
      <c r="G58" s="57">
        <v>46</v>
      </c>
      <c r="H58" s="63">
        <v>0</v>
      </c>
      <c r="I58" s="63">
        <v>0</v>
      </c>
    </row>
    <row r="59" spans="1:9">
      <c r="A59" s="237" t="s">
        <v>151</v>
      </c>
      <c r="B59" s="234"/>
      <c r="C59" s="234"/>
      <c r="D59" s="234"/>
      <c r="E59" s="234"/>
      <c r="F59" s="234"/>
      <c r="G59" s="57">
        <v>47</v>
      </c>
      <c r="H59" s="80">
        <f>H53+H54+H55+H56+H57+H58</f>
        <v>-166419475</v>
      </c>
      <c r="I59" s="80">
        <f>I53+I54+I55+I56+I57+I58</f>
        <v>465169361</v>
      </c>
    </row>
    <row r="60" spans="1:9" ht="25.5" customHeight="1">
      <c r="A60" s="237" t="s">
        <v>150</v>
      </c>
      <c r="B60" s="237"/>
      <c r="C60" s="237"/>
      <c r="D60" s="237"/>
      <c r="E60" s="237"/>
      <c r="F60" s="237"/>
      <c r="G60" s="57">
        <v>48</v>
      </c>
      <c r="H60" s="80">
        <f>H44+H51+H59</f>
        <v>-1732165075</v>
      </c>
      <c r="I60" s="80">
        <f>I44+I51+I59</f>
        <v>-702836742</v>
      </c>
    </row>
    <row r="61" spans="1:9">
      <c r="A61" s="234" t="s">
        <v>194</v>
      </c>
      <c r="B61" s="234"/>
      <c r="C61" s="234"/>
      <c r="D61" s="234"/>
      <c r="E61" s="234"/>
      <c r="F61" s="234"/>
      <c r="G61" s="57">
        <v>49</v>
      </c>
      <c r="H61" s="81">
        <v>5477880945</v>
      </c>
      <c r="I61" s="81">
        <v>4124302770</v>
      </c>
    </row>
    <row r="62" spans="1:9">
      <c r="A62" s="234" t="s">
        <v>152</v>
      </c>
      <c r="B62" s="234"/>
      <c r="C62" s="234"/>
      <c r="D62" s="234"/>
      <c r="E62" s="234"/>
      <c r="F62" s="234"/>
      <c r="G62" s="57">
        <v>50</v>
      </c>
      <c r="H62" s="81">
        <v>-6263086</v>
      </c>
      <c r="I62" s="81">
        <v>-21107570</v>
      </c>
    </row>
    <row r="63" spans="1:9">
      <c r="A63" s="235" t="s">
        <v>195</v>
      </c>
      <c r="B63" s="236"/>
      <c r="C63" s="236"/>
      <c r="D63" s="236"/>
      <c r="E63" s="236"/>
      <c r="F63" s="236"/>
      <c r="G63" s="57">
        <v>51</v>
      </c>
      <c r="H63" s="80">
        <f>H60+H61+H62</f>
        <v>3739452784</v>
      </c>
      <c r="I63" s="80">
        <f>I60+I61+I62</f>
        <v>3400358458</v>
      </c>
    </row>
  </sheetData>
  <sheetProtection algorithmName="SHA-512" hashValue="EXdS4DSZ/bzfPXjFyqDGV1thqwevknktkVg6vCJcpX6iDvuNn/GtrHcza0esIDfnzdATNFFi4PomMK2FT2sVfA==" saltValue="lpMfRFTaHIuyJYDgl4xjuA=="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oddHeader>&amp;C&amp;"Calibri"&amp;10&amp;K666666UniCredit - Confidential&amp;1#</oddHeader>
  </headerFooter>
  <ignoredErrors>
    <ignoredError sqref="I63 I51 I44 I59:I60" listDataValidation="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I21" sqref="I21"/>
    </sheetView>
  </sheetViews>
  <sheetFormatPr defaultRowHeight="12.5"/>
  <cols>
    <col min="1" max="2" width="9.1796875" style="60"/>
    <col min="3" max="3" width="20.81640625" style="60" customWidth="1"/>
    <col min="4" max="4" width="9.1796875" style="60"/>
    <col min="5" max="5" width="9.1796875" style="65" customWidth="1"/>
    <col min="6" max="6" width="10.1796875" style="65" customWidth="1"/>
    <col min="7" max="7" width="9.1796875" style="65" customWidth="1"/>
    <col min="8" max="9" width="9.81640625" style="65" customWidth="1"/>
    <col min="10" max="15" width="9.1796875" style="65" customWidth="1"/>
    <col min="16" max="16" width="10" style="65" customWidth="1"/>
    <col min="17" max="18" width="9.1796875" style="65" customWidth="1"/>
    <col min="19" max="264" width="9.1796875" style="60"/>
    <col min="265" max="265" width="10.1796875" style="60" bestFit="1" customWidth="1"/>
    <col min="266" max="269" width="9.1796875" style="60"/>
    <col min="270" max="271" width="9.81640625" style="60" bestFit="1" customWidth="1"/>
    <col min="272" max="520" width="9.1796875" style="60"/>
    <col min="521" max="521" width="10.1796875" style="60" bestFit="1" customWidth="1"/>
    <col min="522" max="525" width="9.1796875" style="60"/>
    <col min="526" max="527" width="9.81640625" style="60" bestFit="1" customWidth="1"/>
    <col min="528" max="776" width="9.1796875" style="60"/>
    <col min="777" max="777" width="10.1796875" style="60" bestFit="1" customWidth="1"/>
    <col min="778" max="781" width="9.1796875" style="60"/>
    <col min="782" max="783" width="9.81640625" style="60" bestFit="1" customWidth="1"/>
    <col min="784" max="1032" width="9.1796875" style="60"/>
    <col min="1033" max="1033" width="10.1796875" style="60" bestFit="1" customWidth="1"/>
    <col min="1034" max="1037" width="9.1796875" style="60"/>
    <col min="1038" max="1039" width="9.81640625" style="60" bestFit="1" customWidth="1"/>
    <col min="1040" max="1288" width="9.1796875" style="60"/>
    <col min="1289" max="1289" width="10.1796875" style="60" bestFit="1" customWidth="1"/>
    <col min="1290" max="1293" width="9.1796875" style="60"/>
    <col min="1294" max="1295" width="9.81640625" style="60" bestFit="1" customWidth="1"/>
    <col min="1296" max="1544" width="9.1796875" style="60"/>
    <col min="1545" max="1545" width="10.1796875" style="60" bestFit="1" customWidth="1"/>
    <col min="1546" max="1549" width="9.1796875" style="60"/>
    <col min="1550" max="1551" width="9.81640625" style="60" bestFit="1" customWidth="1"/>
    <col min="1552" max="1800" width="9.1796875" style="60"/>
    <col min="1801" max="1801" width="10.1796875" style="60" bestFit="1" customWidth="1"/>
    <col min="1802" max="1805" width="9.1796875" style="60"/>
    <col min="1806" max="1807" width="9.81640625" style="60" bestFit="1" customWidth="1"/>
    <col min="1808" max="2056" width="9.1796875" style="60"/>
    <col min="2057" max="2057" width="10.1796875" style="60" bestFit="1" customWidth="1"/>
    <col min="2058" max="2061" width="9.1796875" style="60"/>
    <col min="2062" max="2063" width="9.81640625" style="60" bestFit="1" customWidth="1"/>
    <col min="2064" max="2312" width="9.1796875" style="60"/>
    <col min="2313" max="2313" width="10.1796875" style="60" bestFit="1" customWidth="1"/>
    <col min="2314" max="2317" width="9.1796875" style="60"/>
    <col min="2318" max="2319" width="9.81640625" style="60" bestFit="1" customWidth="1"/>
    <col min="2320" max="2568" width="9.1796875" style="60"/>
    <col min="2569" max="2569" width="10.1796875" style="60" bestFit="1" customWidth="1"/>
    <col min="2570" max="2573" width="9.1796875" style="60"/>
    <col min="2574" max="2575" width="9.81640625" style="60" bestFit="1" customWidth="1"/>
    <col min="2576" max="2824" width="9.1796875" style="60"/>
    <col min="2825" max="2825" width="10.1796875" style="60" bestFit="1" customWidth="1"/>
    <col min="2826" max="2829" width="9.1796875" style="60"/>
    <col min="2830" max="2831" width="9.81640625" style="60" bestFit="1" customWidth="1"/>
    <col min="2832" max="3080" width="9.1796875" style="60"/>
    <col min="3081" max="3081" width="10.1796875" style="60" bestFit="1" customWidth="1"/>
    <col min="3082" max="3085" width="9.1796875" style="60"/>
    <col min="3086" max="3087" width="9.81640625" style="60" bestFit="1" customWidth="1"/>
    <col min="3088" max="3336" width="9.1796875" style="60"/>
    <col min="3337" max="3337" width="10.1796875" style="60" bestFit="1" customWidth="1"/>
    <col min="3338" max="3341" width="9.1796875" style="60"/>
    <col min="3342" max="3343" width="9.81640625" style="60" bestFit="1" customWidth="1"/>
    <col min="3344" max="3592" width="9.1796875" style="60"/>
    <col min="3593" max="3593" width="10.1796875" style="60" bestFit="1" customWidth="1"/>
    <col min="3594" max="3597" width="9.1796875" style="60"/>
    <col min="3598" max="3599" width="9.81640625" style="60" bestFit="1" customWidth="1"/>
    <col min="3600" max="3848" width="9.1796875" style="60"/>
    <col min="3849" max="3849" width="10.1796875" style="60" bestFit="1" customWidth="1"/>
    <col min="3850" max="3853" width="9.1796875" style="60"/>
    <col min="3854" max="3855" width="9.81640625" style="60" bestFit="1" customWidth="1"/>
    <col min="3856" max="4104" width="9.1796875" style="60"/>
    <col min="4105" max="4105" width="10.1796875" style="60" bestFit="1" customWidth="1"/>
    <col min="4106" max="4109" width="9.1796875" style="60"/>
    <col min="4110" max="4111" width="9.81640625" style="60" bestFit="1" customWidth="1"/>
    <col min="4112" max="4360" width="9.1796875" style="60"/>
    <col min="4361" max="4361" width="10.1796875" style="60" bestFit="1" customWidth="1"/>
    <col min="4362" max="4365" width="9.1796875" style="60"/>
    <col min="4366" max="4367" width="9.81640625" style="60" bestFit="1" customWidth="1"/>
    <col min="4368" max="4616" width="9.1796875" style="60"/>
    <col min="4617" max="4617" width="10.1796875" style="60" bestFit="1" customWidth="1"/>
    <col min="4618" max="4621" width="9.1796875" style="60"/>
    <col min="4622" max="4623" width="9.81640625" style="60" bestFit="1" customWidth="1"/>
    <col min="4624" max="4872" width="9.1796875" style="60"/>
    <col min="4873" max="4873" width="10.1796875" style="60" bestFit="1" customWidth="1"/>
    <col min="4874" max="4877" width="9.1796875" style="60"/>
    <col min="4878" max="4879" width="9.81640625" style="60" bestFit="1" customWidth="1"/>
    <col min="4880" max="5128" width="9.1796875" style="60"/>
    <col min="5129" max="5129" width="10.1796875" style="60" bestFit="1" customWidth="1"/>
    <col min="5130" max="5133" width="9.1796875" style="60"/>
    <col min="5134" max="5135" width="9.81640625" style="60" bestFit="1" customWidth="1"/>
    <col min="5136" max="5384" width="9.1796875" style="60"/>
    <col min="5385" max="5385" width="10.1796875" style="60" bestFit="1" customWidth="1"/>
    <col min="5386" max="5389" width="9.1796875" style="60"/>
    <col min="5390" max="5391" width="9.81640625" style="60" bestFit="1" customWidth="1"/>
    <col min="5392" max="5640" width="9.1796875" style="60"/>
    <col min="5641" max="5641" width="10.1796875" style="60" bestFit="1" customWidth="1"/>
    <col min="5642" max="5645" width="9.1796875" style="60"/>
    <col min="5646" max="5647" width="9.81640625" style="60" bestFit="1" customWidth="1"/>
    <col min="5648" max="5896" width="9.1796875" style="60"/>
    <col min="5897" max="5897" width="10.1796875" style="60" bestFit="1" customWidth="1"/>
    <col min="5898" max="5901" width="9.1796875" style="60"/>
    <col min="5902" max="5903" width="9.81640625" style="60" bestFit="1" customWidth="1"/>
    <col min="5904" max="6152" width="9.1796875" style="60"/>
    <col min="6153" max="6153" width="10.1796875" style="60" bestFit="1" customWidth="1"/>
    <col min="6154" max="6157" width="9.1796875" style="60"/>
    <col min="6158" max="6159" width="9.81640625" style="60" bestFit="1" customWidth="1"/>
    <col min="6160" max="6408" width="9.1796875" style="60"/>
    <col min="6409" max="6409" width="10.1796875" style="60" bestFit="1" customWidth="1"/>
    <col min="6410" max="6413" width="9.1796875" style="60"/>
    <col min="6414" max="6415" width="9.81640625" style="60" bestFit="1" customWidth="1"/>
    <col min="6416" max="6664" width="9.1796875" style="60"/>
    <col min="6665" max="6665" width="10.1796875" style="60" bestFit="1" customWidth="1"/>
    <col min="6666" max="6669" width="9.1796875" style="60"/>
    <col min="6670" max="6671" width="9.81640625" style="60" bestFit="1" customWidth="1"/>
    <col min="6672" max="6920" width="9.1796875" style="60"/>
    <col min="6921" max="6921" width="10.1796875" style="60" bestFit="1" customWidth="1"/>
    <col min="6922" max="6925" width="9.1796875" style="60"/>
    <col min="6926" max="6927" width="9.81640625" style="60" bestFit="1" customWidth="1"/>
    <col min="6928" max="7176" width="9.1796875" style="60"/>
    <col min="7177" max="7177" width="10.1796875" style="60" bestFit="1" customWidth="1"/>
    <col min="7178" max="7181" width="9.1796875" style="60"/>
    <col min="7182" max="7183" width="9.81640625" style="60" bestFit="1" customWidth="1"/>
    <col min="7184" max="7432" width="9.1796875" style="60"/>
    <col min="7433" max="7433" width="10.1796875" style="60" bestFit="1" customWidth="1"/>
    <col min="7434" max="7437" width="9.1796875" style="60"/>
    <col min="7438" max="7439" width="9.81640625" style="60" bestFit="1" customWidth="1"/>
    <col min="7440" max="7688" width="9.1796875" style="60"/>
    <col min="7689" max="7689" width="10.1796875" style="60" bestFit="1" customWidth="1"/>
    <col min="7690" max="7693" width="9.1796875" style="60"/>
    <col min="7694" max="7695" width="9.81640625" style="60" bestFit="1" customWidth="1"/>
    <col min="7696" max="7944" width="9.1796875" style="60"/>
    <col min="7945" max="7945" width="10.1796875" style="60" bestFit="1" customWidth="1"/>
    <col min="7946" max="7949" width="9.1796875" style="60"/>
    <col min="7950" max="7951" width="9.81640625" style="60" bestFit="1" customWidth="1"/>
    <col min="7952" max="8200" width="9.1796875" style="60"/>
    <col min="8201" max="8201" width="10.1796875" style="60" bestFit="1" customWidth="1"/>
    <col min="8202" max="8205" width="9.1796875" style="60"/>
    <col min="8206" max="8207" width="9.81640625" style="60" bestFit="1" customWidth="1"/>
    <col min="8208" max="8456" width="9.1796875" style="60"/>
    <col min="8457" max="8457" width="10.1796875" style="60" bestFit="1" customWidth="1"/>
    <col min="8458" max="8461" width="9.1796875" style="60"/>
    <col min="8462" max="8463" width="9.81640625" style="60" bestFit="1" customWidth="1"/>
    <col min="8464" max="8712" width="9.1796875" style="60"/>
    <col min="8713" max="8713" width="10.1796875" style="60" bestFit="1" customWidth="1"/>
    <col min="8714" max="8717" width="9.1796875" style="60"/>
    <col min="8718" max="8719" width="9.81640625" style="60" bestFit="1" customWidth="1"/>
    <col min="8720" max="8968" width="9.1796875" style="60"/>
    <col min="8969" max="8969" width="10.1796875" style="60" bestFit="1" customWidth="1"/>
    <col min="8970" max="8973" width="9.1796875" style="60"/>
    <col min="8974" max="8975" width="9.81640625" style="60" bestFit="1" customWidth="1"/>
    <col min="8976" max="9224" width="9.1796875" style="60"/>
    <col min="9225" max="9225" width="10.1796875" style="60" bestFit="1" customWidth="1"/>
    <col min="9226" max="9229" width="9.1796875" style="60"/>
    <col min="9230" max="9231" width="9.81640625" style="60" bestFit="1" customWidth="1"/>
    <col min="9232" max="9480" width="9.1796875" style="60"/>
    <col min="9481" max="9481" width="10.1796875" style="60" bestFit="1" customWidth="1"/>
    <col min="9482" max="9485" width="9.1796875" style="60"/>
    <col min="9486" max="9487" width="9.81640625" style="60" bestFit="1" customWidth="1"/>
    <col min="9488" max="9736" width="9.1796875" style="60"/>
    <col min="9737" max="9737" width="10.1796875" style="60" bestFit="1" customWidth="1"/>
    <col min="9738" max="9741" width="9.1796875" style="60"/>
    <col min="9742" max="9743" width="9.81640625" style="60" bestFit="1" customWidth="1"/>
    <col min="9744" max="9992" width="9.1796875" style="60"/>
    <col min="9993" max="9993" width="10.1796875" style="60" bestFit="1" customWidth="1"/>
    <col min="9994" max="9997" width="9.1796875" style="60"/>
    <col min="9998" max="9999" width="9.81640625" style="60" bestFit="1" customWidth="1"/>
    <col min="10000" max="10248" width="9.1796875" style="60"/>
    <col min="10249" max="10249" width="10.1796875" style="60" bestFit="1" customWidth="1"/>
    <col min="10250" max="10253" width="9.1796875" style="60"/>
    <col min="10254" max="10255" width="9.81640625" style="60" bestFit="1" customWidth="1"/>
    <col min="10256" max="10504" width="9.1796875" style="60"/>
    <col min="10505" max="10505" width="10.1796875" style="60" bestFit="1" customWidth="1"/>
    <col min="10506" max="10509" width="9.1796875" style="60"/>
    <col min="10510" max="10511" width="9.81640625" style="60" bestFit="1" customWidth="1"/>
    <col min="10512" max="10760" width="9.1796875" style="60"/>
    <col min="10761" max="10761" width="10.1796875" style="60" bestFit="1" customWidth="1"/>
    <col min="10762" max="10765" width="9.1796875" style="60"/>
    <col min="10766" max="10767" width="9.81640625" style="60" bestFit="1" customWidth="1"/>
    <col min="10768" max="11016" width="9.1796875" style="60"/>
    <col min="11017" max="11017" width="10.1796875" style="60" bestFit="1" customWidth="1"/>
    <col min="11018" max="11021" width="9.1796875" style="60"/>
    <col min="11022" max="11023" width="9.81640625" style="60" bestFit="1" customWidth="1"/>
    <col min="11024" max="11272" width="9.1796875" style="60"/>
    <col min="11273" max="11273" width="10.1796875" style="60" bestFit="1" customWidth="1"/>
    <col min="11274" max="11277" width="9.1796875" style="60"/>
    <col min="11278" max="11279" width="9.81640625" style="60" bestFit="1" customWidth="1"/>
    <col min="11280" max="11528" width="9.1796875" style="60"/>
    <col min="11529" max="11529" width="10.1796875" style="60" bestFit="1" customWidth="1"/>
    <col min="11530" max="11533" width="9.1796875" style="60"/>
    <col min="11534" max="11535" width="9.81640625" style="60" bestFit="1" customWidth="1"/>
    <col min="11536" max="11784" width="9.1796875" style="60"/>
    <col min="11785" max="11785" width="10.1796875" style="60" bestFit="1" customWidth="1"/>
    <col min="11786" max="11789" width="9.1796875" style="60"/>
    <col min="11790" max="11791" width="9.81640625" style="60" bestFit="1" customWidth="1"/>
    <col min="11792" max="12040" width="9.1796875" style="60"/>
    <col min="12041" max="12041" width="10.1796875" style="60" bestFit="1" customWidth="1"/>
    <col min="12042" max="12045" width="9.1796875" style="60"/>
    <col min="12046" max="12047" width="9.81640625" style="60" bestFit="1" customWidth="1"/>
    <col min="12048" max="12296" width="9.1796875" style="60"/>
    <col min="12297" max="12297" width="10.1796875" style="60" bestFit="1" customWidth="1"/>
    <col min="12298" max="12301" width="9.1796875" style="60"/>
    <col min="12302" max="12303" width="9.81640625" style="60" bestFit="1" customWidth="1"/>
    <col min="12304" max="12552" width="9.1796875" style="60"/>
    <col min="12553" max="12553" width="10.1796875" style="60" bestFit="1" customWidth="1"/>
    <col min="12554" max="12557" width="9.1796875" style="60"/>
    <col min="12558" max="12559" width="9.81640625" style="60" bestFit="1" customWidth="1"/>
    <col min="12560" max="12808" width="9.1796875" style="60"/>
    <col min="12809" max="12809" width="10.1796875" style="60" bestFit="1" customWidth="1"/>
    <col min="12810" max="12813" width="9.1796875" style="60"/>
    <col min="12814" max="12815" width="9.81640625" style="60" bestFit="1" customWidth="1"/>
    <col min="12816" max="13064" width="9.1796875" style="60"/>
    <col min="13065" max="13065" width="10.1796875" style="60" bestFit="1" customWidth="1"/>
    <col min="13066" max="13069" width="9.1796875" style="60"/>
    <col min="13070" max="13071" width="9.81640625" style="60" bestFit="1" customWidth="1"/>
    <col min="13072" max="13320" width="9.1796875" style="60"/>
    <col min="13321" max="13321" width="10.1796875" style="60" bestFit="1" customWidth="1"/>
    <col min="13322" max="13325" width="9.1796875" style="60"/>
    <col min="13326" max="13327" width="9.81640625" style="60" bestFit="1" customWidth="1"/>
    <col min="13328" max="13576" width="9.1796875" style="60"/>
    <col min="13577" max="13577" width="10.1796875" style="60" bestFit="1" customWidth="1"/>
    <col min="13578" max="13581" width="9.1796875" style="60"/>
    <col min="13582" max="13583" width="9.81640625" style="60" bestFit="1" customWidth="1"/>
    <col min="13584" max="13832" width="9.1796875" style="60"/>
    <col min="13833" max="13833" width="10.1796875" style="60" bestFit="1" customWidth="1"/>
    <col min="13834" max="13837" width="9.1796875" style="60"/>
    <col min="13838" max="13839" width="9.81640625" style="60" bestFit="1" customWidth="1"/>
    <col min="13840" max="14088" width="9.1796875" style="60"/>
    <col min="14089" max="14089" width="10.1796875" style="60" bestFit="1" customWidth="1"/>
    <col min="14090" max="14093" width="9.1796875" style="60"/>
    <col min="14094" max="14095" width="9.81640625" style="60" bestFit="1" customWidth="1"/>
    <col min="14096" max="14344" width="9.1796875" style="60"/>
    <col min="14345" max="14345" width="10.1796875" style="60" bestFit="1" customWidth="1"/>
    <col min="14346" max="14349" width="9.1796875" style="60"/>
    <col min="14350" max="14351" width="9.81640625" style="60" bestFit="1" customWidth="1"/>
    <col min="14352" max="14600" width="9.1796875" style="60"/>
    <col min="14601" max="14601" width="10.1796875" style="60" bestFit="1" customWidth="1"/>
    <col min="14602" max="14605" width="9.1796875" style="60"/>
    <col min="14606" max="14607" width="9.81640625" style="60" bestFit="1" customWidth="1"/>
    <col min="14608" max="14856" width="9.1796875" style="60"/>
    <col min="14857" max="14857" width="10.1796875" style="60" bestFit="1" customWidth="1"/>
    <col min="14858" max="14861" width="9.1796875" style="60"/>
    <col min="14862" max="14863" width="9.81640625" style="60" bestFit="1" customWidth="1"/>
    <col min="14864" max="15112" width="9.1796875" style="60"/>
    <col min="15113" max="15113" width="10.1796875" style="60" bestFit="1" customWidth="1"/>
    <col min="15114" max="15117" width="9.1796875" style="60"/>
    <col min="15118" max="15119" width="9.81640625" style="60" bestFit="1" customWidth="1"/>
    <col min="15120" max="15368" width="9.1796875" style="60"/>
    <col min="15369" max="15369" width="10.1796875" style="60" bestFit="1" customWidth="1"/>
    <col min="15370" max="15373" width="9.1796875" style="60"/>
    <col min="15374" max="15375" width="9.81640625" style="60" bestFit="1" customWidth="1"/>
    <col min="15376" max="15624" width="9.1796875" style="60"/>
    <col min="15625" max="15625" width="10.1796875" style="60" bestFit="1" customWidth="1"/>
    <col min="15626" max="15629" width="9.1796875" style="60"/>
    <col min="15630" max="15631" width="9.81640625" style="60" bestFit="1" customWidth="1"/>
    <col min="15632" max="15880" width="9.1796875" style="60"/>
    <col min="15881" max="15881" width="10.1796875" style="60" bestFit="1" customWidth="1"/>
    <col min="15882" max="15885" width="9.1796875" style="60"/>
    <col min="15886" max="15887" width="9.81640625" style="60" bestFit="1" customWidth="1"/>
    <col min="15888" max="16136" width="9.1796875" style="60"/>
    <col min="16137" max="16137" width="10.1796875" style="60" bestFit="1" customWidth="1"/>
    <col min="16138" max="16141" width="9.1796875" style="60"/>
    <col min="16142" max="16143" width="9.81640625" style="60" bestFit="1" customWidth="1"/>
    <col min="16144" max="16384" width="9.1796875" style="60"/>
  </cols>
  <sheetData>
    <row r="1" spans="1:18">
      <c r="A1" s="257" t="s">
        <v>7</v>
      </c>
      <c r="B1" s="258"/>
      <c r="C1" s="258"/>
      <c r="D1" s="258"/>
      <c r="E1" s="258"/>
      <c r="F1" s="258"/>
      <c r="G1" s="258"/>
      <c r="H1" s="258"/>
      <c r="I1" s="258"/>
      <c r="J1" s="64"/>
      <c r="K1" s="64"/>
      <c r="L1" s="64"/>
      <c r="M1" s="64"/>
      <c r="N1" s="64"/>
      <c r="O1" s="64"/>
    </row>
    <row r="2" spans="1:18" ht="15.5">
      <c r="A2" s="102"/>
      <c r="B2" s="103"/>
      <c r="C2" s="259" t="s">
        <v>316</v>
      </c>
      <c r="D2" s="259"/>
      <c r="E2" s="104" t="s">
        <v>0</v>
      </c>
      <c r="F2" s="105">
        <v>45838</v>
      </c>
      <c r="G2" s="106"/>
      <c r="H2" s="106"/>
      <c r="I2" s="106"/>
      <c r="J2" s="107"/>
      <c r="K2" s="107"/>
      <c r="L2" s="107"/>
      <c r="M2" s="107"/>
      <c r="N2" s="107"/>
      <c r="O2" s="107"/>
      <c r="P2" s="108"/>
      <c r="Q2" s="108"/>
      <c r="R2" s="108" t="s">
        <v>275</v>
      </c>
    </row>
    <row r="3" spans="1:18" ht="13.5" customHeight="1">
      <c r="A3" s="260" t="s">
        <v>264</v>
      </c>
      <c r="B3" s="261"/>
      <c r="C3" s="261"/>
      <c r="D3" s="260" t="s">
        <v>265</v>
      </c>
      <c r="E3" s="263" t="s">
        <v>8</v>
      </c>
      <c r="F3" s="264"/>
      <c r="G3" s="264"/>
      <c r="H3" s="264"/>
      <c r="I3" s="264"/>
      <c r="J3" s="264"/>
      <c r="K3" s="264"/>
      <c r="L3" s="264"/>
      <c r="M3" s="264"/>
      <c r="N3" s="264"/>
      <c r="O3" s="264"/>
      <c r="P3" s="253" t="s">
        <v>16</v>
      </c>
      <c r="Q3" s="255"/>
      <c r="R3" s="253" t="s">
        <v>164</v>
      </c>
    </row>
    <row r="4" spans="1:18" ht="54">
      <c r="A4" s="261"/>
      <c r="B4" s="261"/>
      <c r="C4" s="261"/>
      <c r="D4" s="262"/>
      <c r="E4" s="66" t="s">
        <v>12</v>
      </c>
      <c r="F4" s="66" t="s">
        <v>154</v>
      </c>
      <c r="G4" s="66" t="s">
        <v>155</v>
      </c>
      <c r="H4" s="66" t="s">
        <v>266</v>
      </c>
      <c r="I4" s="66" t="s">
        <v>156</v>
      </c>
      <c r="J4" s="67" t="s">
        <v>157</v>
      </c>
      <c r="K4" s="67" t="s">
        <v>158</v>
      </c>
      <c r="L4" s="67" t="s">
        <v>159</v>
      </c>
      <c r="M4" s="67" t="s">
        <v>160</v>
      </c>
      <c r="N4" s="67" t="s">
        <v>161</v>
      </c>
      <c r="O4" s="67" t="s">
        <v>162</v>
      </c>
      <c r="P4" s="68" t="s">
        <v>156</v>
      </c>
      <c r="Q4" s="68" t="s">
        <v>163</v>
      </c>
      <c r="R4" s="253"/>
    </row>
    <row r="5" spans="1:18">
      <c r="A5" s="254">
        <v>1</v>
      </c>
      <c r="B5" s="254"/>
      <c r="C5" s="254"/>
      <c r="D5" s="69">
        <v>2</v>
      </c>
      <c r="E5" s="68" t="s">
        <v>5</v>
      </c>
      <c r="F5" s="70" t="s">
        <v>6</v>
      </c>
      <c r="G5" s="68" t="s">
        <v>178</v>
      </c>
      <c r="H5" s="70" t="s">
        <v>179</v>
      </c>
      <c r="I5" s="68" t="s">
        <v>180</v>
      </c>
      <c r="J5" s="70" t="s">
        <v>181</v>
      </c>
      <c r="K5" s="70" t="s">
        <v>182</v>
      </c>
      <c r="L5" s="70" t="s">
        <v>9</v>
      </c>
      <c r="M5" s="70" t="s">
        <v>183</v>
      </c>
      <c r="N5" s="70" t="s">
        <v>184</v>
      </c>
      <c r="O5" s="70" t="s">
        <v>185</v>
      </c>
      <c r="P5" s="68" t="s">
        <v>186</v>
      </c>
      <c r="Q5" s="68" t="s">
        <v>187</v>
      </c>
      <c r="R5" s="70" t="s">
        <v>188</v>
      </c>
    </row>
    <row r="6" spans="1:18" ht="12.75" customHeight="1">
      <c r="A6" s="248" t="s">
        <v>165</v>
      </c>
      <c r="B6" s="249"/>
      <c r="C6" s="249"/>
      <c r="D6" s="57">
        <v>1</v>
      </c>
      <c r="E6" s="52">
        <v>850068233</v>
      </c>
      <c r="F6" s="52">
        <v>465253749</v>
      </c>
      <c r="G6" s="52">
        <v>0</v>
      </c>
      <c r="H6" s="52">
        <v>1996305</v>
      </c>
      <c r="I6" s="52">
        <v>-4906307</v>
      </c>
      <c r="J6" s="52">
        <v>526085074</v>
      </c>
      <c r="K6" s="52">
        <v>0</v>
      </c>
      <c r="L6" s="52">
        <v>61175022</v>
      </c>
      <c r="M6" s="52">
        <v>-268442</v>
      </c>
      <c r="N6" s="52">
        <v>449641499</v>
      </c>
      <c r="O6" s="52">
        <v>0</v>
      </c>
      <c r="P6" s="52">
        <v>0</v>
      </c>
      <c r="Q6" s="52">
        <v>0</v>
      </c>
      <c r="R6" s="71">
        <f>SUM(E6:Q6)</f>
        <v>2349045133</v>
      </c>
    </row>
    <row r="7" spans="1:18" ht="30" customHeight="1">
      <c r="A7" s="251" t="s">
        <v>166</v>
      </c>
      <c r="B7" s="252"/>
      <c r="C7" s="252"/>
      <c r="D7" s="57">
        <v>2</v>
      </c>
      <c r="E7" s="52">
        <v>0</v>
      </c>
      <c r="F7" s="52">
        <v>0</v>
      </c>
      <c r="G7" s="52">
        <v>0</v>
      </c>
      <c r="H7" s="52">
        <v>0</v>
      </c>
      <c r="I7" s="52">
        <v>0</v>
      </c>
      <c r="J7" s="52">
        <v>0</v>
      </c>
      <c r="K7" s="52">
        <v>0</v>
      </c>
      <c r="L7" s="52">
        <v>0</v>
      </c>
      <c r="M7" s="52">
        <v>0</v>
      </c>
      <c r="N7" s="52">
        <v>0</v>
      </c>
      <c r="O7" s="52">
        <v>0</v>
      </c>
      <c r="P7" s="52">
        <v>0</v>
      </c>
      <c r="Q7" s="52">
        <v>0</v>
      </c>
      <c r="R7" s="71">
        <f t="shared" ref="R7:R26" si="0">SUM(E7:Q7)</f>
        <v>0</v>
      </c>
    </row>
    <row r="8" spans="1:18" ht="27" customHeight="1">
      <c r="A8" s="248" t="s">
        <v>167</v>
      </c>
      <c r="B8" s="249"/>
      <c r="C8" s="249"/>
      <c r="D8" s="57">
        <v>3</v>
      </c>
      <c r="E8" s="52">
        <v>0</v>
      </c>
      <c r="F8" s="52">
        <v>0</v>
      </c>
      <c r="G8" s="52">
        <v>0</v>
      </c>
      <c r="H8" s="52">
        <v>0</v>
      </c>
      <c r="I8" s="52">
        <v>-6570</v>
      </c>
      <c r="J8" s="52">
        <v>0</v>
      </c>
      <c r="K8" s="52">
        <v>0</v>
      </c>
      <c r="L8" s="52">
        <v>0</v>
      </c>
      <c r="M8" s="52">
        <v>0</v>
      </c>
      <c r="N8" s="52">
        <v>0</v>
      </c>
      <c r="O8" s="52">
        <v>0</v>
      </c>
      <c r="P8" s="52">
        <v>0</v>
      </c>
      <c r="Q8" s="52">
        <v>0</v>
      </c>
      <c r="R8" s="71">
        <f t="shared" si="0"/>
        <v>-6570</v>
      </c>
    </row>
    <row r="9" spans="1:18" ht="18" customHeight="1">
      <c r="A9" s="256" t="s">
        <v>168</v>
      </c>
      <c r="B9" s="256"/>
      <c r="C9" s="256"/>
      <c r="D9" s="59">
        <v>4</v>
      </c>
      <c r="E9" s="72">
        <f>E6+E7+E8</f>
        <v>850068233</v>
      </c>
      <c r="F9" s="72">
        <f t="shared" ref="F9:Q9" si="1">F6+F7+F8</f>
        <v>465253749</v>
      </c>
      <c r="G9" s="72">
        <f t="shared" si="1"/>
        <v>0</v>
      </c>
      <c r="H9" s="72">
        <f t="shared" si="1"/>
        <v>1996305</v>
      </c>
      <c r="I9" s="72">
        <f t="shared" si="1"/>
        <v>-4912877</v>
      </c>
      <c r="J9" s="72">
        <f t="shared" si="1"/>
        <v>526085074</v>
      </c>
      <c r="K9" s="72">
        <f t="shared" si="1"/>
        <v>0</v>
      </c>
      <c r="L9" s="72">
        <f t="shared" si="1"/>
        <v>61175022</v>
      </c>
      <c r="M9" s="72">
        <f t="shared" si="1"/>
        <v>-268442</v>
      </c>
      <c r="N9" s="72">
        <f t="shared" si="1"/>
        <v>449641499</v>
      </c>
      <c r="O9" s="72">
        <f t="shared" si="1"/>
        <v>0</v>
      </c>
      <c r="P9" s="72">
        <f t="shared" si="1"/>
        <v>0</v>
      </c>
      <c r="Q9" s="72">
        <f t="shared" si="1"/>
        <v>0</v>
      </c>
      <c r="R9" s="71">
        <f t="shared" si="0"/>
        <v>2349038563</v>
      </c>
    </row>
    <row r="10" spans="1:18" ht="33" customHeight="1">
      <c r="A10" s="251" t="s">
        <v>169</v>
      </c>
      <c r="B10" s="252"/>
      <c r="C10" s="252"/>
      <c r="D10" s="57">
        <v>5</v>
      </c>
      <c r="E10" s="52">
        <v>0</v>
      </c>
      <c r="F10" s="52">
        <v>177727</v>
      </c>
      <c r="G10" s="52">
        <v>0</v>
      </c>
      <c r="H10" s="52">
        <v>0</v>
      </c>
      <c r="I10" s="52">
        <v>0</v>
      </c>
      <c r="J10" s="52">
        <v>0</v>
      </c>
      <c r="K10" s="52">
        <v>0</v>
      </c>
      <c r="L10" s="52">
        <v>0</v>
      </c>
      <c r="M10" s="52">
        <v>0</v>
      </c>
      <c r="N10" s="52">
        <v>0</v>
      </c>
      <c r="O10" s="52">
        <v>0</v>
      </c>
      <c r="P10" s="52">
        <v>0</v>
      </c>
      <c r="Q10" s="52">
        <v>0</v>
      </c>
      <c r="R10" s="71">
        <f t="shared" si="0"/>
        <v>177727</v>
      </c>
    </row>
    <row r="11" spans="1:18" ht="23.25" customHeight="1">
      <c r="A11" s="251" t="s">
        <v>170</v>
      </c>
      <c r="B11" s="252"/>
      <c r="C11" s="252"/>
      <c r="D11" s="57">
        <v>6</v>
      </c>
      <c r="E11" s="52">
        <v>0</v>
      </c>
      <c r="F11" s="52">
        <v>0</v>
      </c>
      <c r="G11" s="52">
        <v>0</v>
      </c>
      <c r="H11" s="52">
        <v>0</v>
      </c>
      <c r="I11" s="52">
        <v>0</v>
      </c>
      <c r="J11" s="52">
        <v>0</v>
      </c>
      <c r="K11" s="52">
        <v>0</v>
      </c>
      <c r="L11" s="52">
        <v>0</v>
      </c>
      <c r="M11" s="52">
        <v>0</v>
      </c>
      <c r="N11" s="52">
        <v>0</v>
      </c>
      <c r="O11" s="52">
        <v>0</v>
      </c>
      <c r="P11" s="52">
        <v>0</v>
      </c>
      <c r="Q11" s="52">
        <v>0</v>
      </c>
      <c r="R11" s="71">
        <f t="shared" si="0"/>
        <v>0</v>
      </c>
    </row>
    <row r="12" spans="1:18" ht="27" customHeight="1">
      <c r="A12" s="251" t="s">
        <v>267</v>
      </c>
      <c r="B12" s="252"/>
      <c r="C12" s="252"/>
      <c r="D12" s="57">
        <v>7</v>
      </c>
      <c r="E12" s="52">
        <v>0</v>
      </c>
      <c r="F12" s="52">
        <v>0</v>
      </c>
      <c r="G12" s="52">
        <v>0</v>
      </c>
      <c r="H12" s="52">
        <v>0</v>
      </c>
      <c r="I12" s="52">
        <v>0</v>
      </c>
      <c r="J12" s="52">
        <v>0</v>
      </c>
      <c r="K12" s="52">
        <v>0</v>
      </c>
      <c r="L12" s="52">
        <v>0</v>
      </c>
      <c r="M12" s="52">
        <v>0</v>
      </c>
      <c r="N12" s="52">
        <v>0</v>
      </c>
      <c r="O12" s="52">
        <v>0</v>
      </c>
      <c r="P12" s="52">
        <v>0</v>
      </c>
      <c r="Q12" s="52">
        <v>0</v>
      </c>
      <c r="R12" s="71">
        <f t="shared" si="0"/>
        <v>0</v>
      </c>
    </row>
    <row r="13" spans="1:18" ht="24.75" customHeight="1">
      <c r="A13" s="251" t="s">
        <v>171</v>
      </c>
      <c r="B13" s="252"/>
      <c r="C13" s="252"/>
      <c r="D13" s="57">
        <v>8</v>
      </c>
      <c r="E13" s="52">
        <v>0</v>
      </c>
      <c r="F13" s="52">
        <v>0</v>
      </c>
      <c r="G13" s="52">
        <v>0</v>
      </c>
      <c r="H13" s="52">
        <v>0</v>
      </c>
      <c r="I13" s="52">
        <v>0</v>
      </c>
      <c r="J13" s="52">
        <v>0</v>
      </c>
      <c r="K13" s="52">
        <v>0</v>
      </c>
      <c r="L13" s="52">
        <v>0</v>
      </c>
      <c r="M13" s="52">
        <v>0</v>
      </c>
      <c r="N13" s="52">
        <v>0</v>
      </c>
      <c r="O13" s="52">
        <v>0</v>
      </c>
      <c r="P13" s="52">
        <v>0</v>
      </c>
      <c r="Q13" s="52">
        <v>0</v>
      </c>
      <c r="R13" s="71">
        <f t="shared" si="0"/>
        <v>0</v>
      </c>
    </row>
    <row r="14" spans="1:18" ht="12.75" customHeight="1">
      <c r="A14" s="251" t="s">
        <v>268</v>
      </c>
      <c r="B14" s="252"/>
      <c r="C14" s="252"/>
      <c r="D14" s="57">
        <v>9</v>
      </c>
      <c r="E14" s="52">
        <v>0</v>
      </c>
      <c r="F14" s="52">
        <v>0</v>
      </c>
      <c r="G14" s="52">
        <v>0</v>
      </c>
      <c r="H14" s="52">
        <v>0</v>
      </c>
      <c r="I14" s="52">
        <v>0</v>
      </c>
      <c r="J14" s="52">
        <v>0</v>
      </c>
      <c r="K14" s="52">
        <v>0</v>
      </c>
      <c r="L14" s="52">
        <v>0</v>
      </c>
      <c r="M14" s="52">
        <v>0</v>
      </c>
      <c r="N14" s="52">
        <v>0</v>
      </c>
      <c r="O14" s="52">
        <v>0</v>
      </c>
      <c r="P14" s="52">
        <v>0</v>
      </c>
      <c r="Q14" s="52">
        <v>0</v>
      </c>
      <c r="R14" s="71">
        <f t="shared" si="0"/>
        <v>0</v>
      </c>
    </row>
    <row r="15" spans="1:18" ht="24" customHeight="1">
      <c r="A15" s="251" t="s">
        <v>172</v>
      </c>
      <c r="B15" s="252"/>
      <c r="C15" s="252"/>
      <c r="D15" s="57">
        <v>10</v>
      </c>
      <c r="E15" s="52">
        <v>0</v>
      </c>
      <c r="F15" s="52">
        <v>0</v>
      </c>
      <c r="G15" s="52">
        <v>0</v>
      </c>
      <c r="H15" s="52">
        <v>0</v>
      </c>
      <c r="I15" s="52">
        <v>0</v>
      </c>
      <c r="J15" s="52">
        <v>0</v>
      </c>
      <c r="K15" s="52">
        <v>0</v>
      </c>
      <c r="L15" s="52">
        <v>0</v>
      </c>
      <c r="M15" s="52">
        <v>0</v>
      </c>
      <c r="N15" s="52">
        <v>0</v>
      </c>
      <c r="O15" s="52">
        <v>0</v>
      </c>
      <c r="P15" s="52">
        <v>0</v>
      </c>
      <c r="Q15" s="52">
        <v>0</v>
      </c>
      <c r="R15" s="71">
        <f t="shared" si="0"/>
        <v>0</v>
      </c>
    </row>
    <row r="16" spans="1:18" ht="12.75" customHeight="1">
      <c r="A16" s="251" t="s">
        <v>173</v>
      </c>
      <c r="B16" s="252"/>
      <c r="C16" s="252"/>
      <c r="D16" s="57">
        <v>11</v>
      </c>
      <c r="E16" s="52">
        <v>0</v>
      </c>
      <c r="F16" s="52">
        <v>0</v>
      </c>
      <c r="G16" s="52">
        <v>0</v>
      </c>
      <c r="H16" s="52">
        <v>0</v>
      </c>
      <c r="I16" s="52">
        <v>0</v>
      </c>
      <c r="J16" s="52">
        <v>-448338737</v>
      </c>
      <c r="K16" s="52">
        <v>0</v>
      </c>
      <c r="L16" s="52">
        <v>0</v>
      </c>
      <c r="M16" s="52">
        <v>0</v>
      </c>
      <c r="N16" s="52">
        <v>0</v>
      </c>
      <c r="O16" s="52">
        <v>0</v>
      </c>
      <c r="P16" s="52">
        <v>0</v>
      </c>
      <c r="Q16" s="52">
        <v>0</v>
      </c>
      <c r="R16" s="71">
        <f t="shared" si="0"/>
        <v>-448338737</v>
      </c>
    </row>
    <row r="17" spans="1:18" ht="12.75" customHeight="1">
      <c r="A17" s="251" t="s">
        <v>269</v>
      </c>
      <c r="B17" s="252"/>
      <c r="C17" s="252"/>
      <c r="D17" s="57">
        <v>12</v>
      </c>
      <c r="E17" s="52">
        <v>0</v>
      </c>
      <c r="F17" s="52">
        <v>0</v>
      </c>
      <c r="G17" s="52">
        <v>0</v>
      </c>
      <c r="H17" s="52">
        <v>0</v>
      </c>
      <c r="I17" s="52">
        <v>0</v>
      </c>
      <c r="J17" s="52">
        <v>0</v>
      </c>
      <c r="K17" s="52">
        <v>0</v>
      </c>
      <c r="L17" s="52">
        <v>0</v>
      </c>
      <c r="M17" s="52">
        <v>-687500</v>
      </c>
      <c r="N17" s="52">
        <v>0</v>
      </c>
      <c r="O17" s="52">
        <v>0</v>
      </c>
      <c r="P17" s="52">
        <v>0</v>
      </c>
      <c r="Q17" s="52">
        <v>0</v>
      </c>
      <c r="R17" s="71">
        <f t="shared" si="0"/>
        <v>-687500</v>
      </c>
    </row>
    <row r="18" spans="1:18" ht="12.75" customHeight="1">
      <c r="A18" s="251" t="s">
        <v>174</v>
      </c>
      <c r="B18" s="252"/>
      <c r="C18" s="252"/>
      <c r="D18" s="57">
        <v>13</v>
      </c>
      <c r="E18" s="52">
        <v>0</v>
      </c>
      <c r="F18" s="52">
        <v>0</v>
      </c>
      <c r="G18" s="52">
        <v>0</v>
      </c>
      <c r="H18" s="52">
        <v>0</v>
      </c>
      <c r="I18" s="52">
        <v>0</v>
      </c>
      <c r="J18" s="52">
        <v>0</v>
      </c>
      <c r="K18" s="52">
        <v>0</v>
      </c>
      <c r="L18" s="52">
        <v>0</v>
      </c>
      <c r="M18" s="52">
        <v>680842</v>
      </c>
      <c r="N18" s="52">
        <v>0</v>
      </c>
      <c r="O18" s="52">
        <v>0</v>
      </c>
      <c r="P18" s="52">
        <v>0</v>
      </c>
      <c r="Q18" s="52">
        <v>0</v>
      </c>
      <c r="R18" s="71">
        <f t="shared" si="0"/>
        <v>680842</v>
      </c>
    </row>
    <row r="19" spans="1:18" ht="24" customHeight="1">
      <c r="A19" s="251" t="s">
        <v>270</v>
      </c>
      <c r="B19" s="252"/>
      <c r="C19" s="252"/>
      <c r="D19" s="57">
        <v>14</v>
      </c>
      <c r="E19" s="52">
        <v>0</v>
      </c>
      <c r="F19" s="52">
        <v>0</v>
      </c>
      <c r="G19" s="52">
        <v>0</v>
      </c>
      <c r="H19" s="52">
        <v>0</v>
      </c>
      <c r="I19" s="52">
        <v>0</v>
      </c>
      <c r="J19" s="52">
        <v>0</v>
      </c>
      <c r="K19" s="52">
        <v>0</v>
      </c>
      <c r="L19" s="52">
        <v>0</v>
      </c>
      <c r="M19" s="52">
        <v>0</v>
      </c>
      <c r="N19" s="52">
        <v>0</v>
      </c>
      <c r="O19" s="52">
        <v>0</v>
      </c>
      <c r="P19" s="52">
        <v>0</v>
      </c>
      <c r="Q19" s="52">
        <v>0</v>
      </c>
      <c r="R19" s="71">
        <f t="shared" si="0"/>
        <v>0</v>
      </c>
    </row>
    <row r="20" spans="1:18" ht="24" customHeight="1">
      <c r="A20" s="251" t="s">
        <v>271</v>
      </c>
      <c r="B20" s="252"/>
      <c r="C20" s="252"/>
      <c r="D20" s="57">
        <v>15</v>
      </c>
      <c r="E20" s="52">
        <v>0</v>
      </c>
      <c r="F20" s="52">
        <v>0</v>
      </c>
      <c r="G20" s="52">
        <v>0</v>
      </c>
      <c r="H20" s="52">
        <v>0</v>
      </c>
      <c r="I20" s="52">
        <v>0</v>
      </c>
      <c r="J20" s="52">
        <v>0</v>
      </c>
      <c r="K20" s="52">
        <v>0</v>
      </c>
      <c r="L20" s="52">
        <v>0</v>
      </c>
      <c r="M20" s="52">
        <v>0</v>
      </c>
      <c r="N20" s="52">
        <v>0</v>
      </c>
      <c r="O20" s="52">
        <v>0</v>
      </c>
      <c r="P20" s="52">
        <v>0</v>
      </c>
      <c r="Q20" s="52">
        <v>0</v>
      </c>
      <c r="R20" s="71">
        <f t="shared" si="0"/>
        <v>0</v>
      </c>
    </row>
    <row r="21" spans="1:18" ht="20.25" customHeight="1">
      <c r="A21" s="248" t="s">
        <v>272</v>
      </c>
      <c r="B21" s="249"/>
      <c r="C21" s="249"/>
      <c r="D21" s="57">
        <v>16</v>
      </c>
      <c r="E21" s="52">
        <v>0</v>
      </c>
      <c r="F21" s="52">
        <v>0</v>
      </c>
      <c r="G21" s="52">
        <v>0</v>
      </c>
      <c r="H21" s="52">
        <v>0</v>
      </c>
      <c r="I21" s="52">
        <v>0</v>
      </c>
      <c r="J21" s="52">
        <v>449641499</v>
      </c>
      <c r="K21" s="52">
        <v>0</v>
      </c>
      <c r="L21" s="52">
        <v>0</v>
      </c>
      <c r="M21" s="52">
        <v>0</v>
      </c>
      <c r="N21" s="52">
        <v>-449641499</v>
      </c>
      <c r="O21" s="52">
        <v>0</v>
      </c>
      <c r="P21" s="52">
        <v>0</v>
      </c>
      <c r="Q21" s="52">
        <v>0</v>
      </c>
      <c r="R21" s="71">
        <f t="shared" si="0"/>
        <v>0</v>
      </c>
    </row>
    <row r="22" spans="1:18" ht="20.25" customHeight="1">
      <c r="A22" s="248" t="s">
        <v>273</v>
      </c>
      <c r="B22" s="249"/>
      <c r="C22" s="249"/>
      <c r="D22" s="57">
        <v>17</v>
      </c>
      <c r="E22" s="52">
        <v>0</v>
      </c>
      <c r="F22" s="52">
        <v>0</v>
      </c>
      <c r="G22" s="52">
        <v>0</v>
      </c>
      <c r="H22" s="52">
        <v>0</v>
      </c>
      <c r="I22" s="52">
        <v>0</v>
      </c>
      <c r="J22" s="52">
        <v>0</v>
      </c>
      <c r="K22" s="52">
        <v>0</v>
      </c>
      <c r="L22" s="52">
        <v>0</v>
      </c>
      <c r="M22" s="52">
        <v>0</v>
      </c>
      <c r="N22" s="52">
        <v>0</v>
      </c>
      <c r="O22" s="52">
        <v>0</v>
      </c>
      <c r="P22" s="52">
        <v>0</v>
      </c>
      <c r="Q22" s="52">
        <v>0</v>
      </c>
      <c r="R22" s="71">
        <f t="shared" si="0"/>
        <v>0</v>
      </c>
    </row>
    <row r="23" spans="1:18" ht="20.25" customHeight="1">
      <c r="A23" s="248" t="s">
        <v>175</v>
      </c>
      <c r="B23" s="249"/>
      <c r="C23" s="249"/>
      <c r="D23" s="57">
        <v>18</v>
      </c>
      <c r="E23" s="52">
        <v>0</v>
      </c>
      <c r="F23" s="52">
        <v>0</v>
      </c>
      <c r="G23" s="52">
        <v>0</v>
      </c>
      <c r="H23" s="52">
        <v>-858570</v>
      </c>
      <c r="I23" s="52">
        <v>0</v>
      </c>
      <c r="J23" s="52">
        <v>0</v>
      </c>
      <c r="K23" s="52">
        <v>0</v>
      </c>
      <c r="L23" s="52">
        <v>0</v>
      </c>
      <c r="M23" s="52">
        <v>0</v>
      </c>
      <c r="N23" s="52">
        <v>0</v>
      </c>
      <c r="O23" s="52">
        <v>0</v>
      </c>
      <c r="P23" s="52">
        <v>0</v>
      </c>
      <c r="Q23" s="52">
        <v>0</v>
      </c>
      <c r="R23" s="71">
        <f t="shared" si="0"/>
        <v>-858570</v>
      </c>
    </row>
    <row r="24" spans="1:18" ht="20.25" customHeight="1">
      <c r="A24" s="248" t="s">
        <v>274</v>
      </c>
      <c r="B24" s="249"/>
      <c r="C24" s="249"/>
      <c r="D24" s="57">
        <v>19</v>
      </c>
      <c r="E24" s="52">
        <v>0</v>
      </c>
      <c r="F24" s="52">
        <v>0</v>
      </c>
      <c r="G24" s="52">
        <v>0</v>
      </c>
      <c r="H24" s="52">
        <v>0</v>
      </c>
      <c r="I24" s="52">
        <v>0</v>
      </c>
      <c r="J24" s="52">
        <v>149053</v>
      </c>
      <c r="K24" s="52">
        <v>0</v>
      </c>
      <c r="L24" s="52">
        <v>0</v>
      </c>
      <c r="M24" s="52">
        <v>0</v>
      </c>
      <c r="N24" s="52">
        <v>0</v>
      </c>
      <c r="O24" s="52">
        <v>0</v>
      </c>
      <c r="P24" s="52">
        <v>0</v>
      </c>
      <c r="Q24" s="52">
        <v>0</v>
      </c>
      <c r="R24" s="71">
        <f t="shared" si="0"/>
        <v>149053</v>
      </c>
    </row>
    <row r="25" spans="1:18" ht="20.25" customHeight="1">
      <c r="A25" s="248" t="s">
        <v>176</v>
      </c>
      <c r="B25" s="249"/>
      <c r="C25" s="249"/>
      <c r="D25" s="57">
        <v>20</v>
      </c>
      <c r="E25" s="52">
        <v>0</v>
      </c>
      <c r="F25" s="52">
        <v>0</v>
      </c>
      <c r="G25" s="52">
        <v>0</v>
      </c>
      <c r="H25" s="52">
        <v>0</v>
      </c>
      <c r="I25" s="52">
        <v>10231622</v>
      </c>
      <c r="J25" s="52">
        <v>0</v>
      </c>
      <c r="K25" s="52">
        <v>0</v>
      </c>
      <c r="L25" s="52">
        <v>0</v>
      </c>
      <c r="M25" s="52">
        <v>0</v>
      </c>
      <c r="N25" s="52">
        <v>258339929</v>
      </c>
      <c r="O25" s="52">
        <v>0</v>
      </c>
      <c r="P25" s="52">
        <v>0</v>
      </c>
      <c r="Q25" s="52">
        <v>0</v>
      </c>
      <c r="R25" s="71">
        <f t="shared" si="0"/>
        <v>268571551</v>
      </c>
    </row>
    <row r="26" spans="1:18" ht="21" customHeight="1">
      <c r="A26" s="250" t="s">
        <v>177</v>
      </c>
      <c r="B26" s="250"/>
      <c r="C26" s="250"/>
      <c r="D26" s="59">
        <v>21</v>
      </c>
      <c r="E26" s="71">
        <f>SUM(E9:E25)</f>
        <v>850068233</v>
      </c>
      <c r="F26" s="71">
        <f t="shared" ref="F26:Q26" si="2">SUM(F9:F25)</f>
        <v>465431476</v>
      </c>
      <c r="G26" s="71">
        <f t="shared" si="2"/>
        <v>0</v>
      </c>
      <c r="H26" s="71">
        <f t="shared" si="2"/>
        <v>1137735</v>
      </c>
      <c r="I26" s="71">
        <f t="shared" si="2"/>
        <v>5318745</v>
      </c>
      <c r="J26" s="71">
        <f t="shared" si="2"/>
        <v>527536889</v>
      </c>
      <c r="K26" s="71">
        <f t="shared" si="2"/>
        <v>0</v>
      </c>
      <c r="L26" s="71">
        <f t="shared" si="2"/>
        <v>61175022</v>
      </c>
      <c r="M26" s="71">
        <f t="shared" si="2"/>
        <v>-275100</v>
      </c>
      <c r="N26" s="71">
        <f t="shared" si="2"/>
        <v>258339929</v>
      </c>
      <c r="O26" s="71">
        <f t="shared" si="2"/>
        <v>0</v>
      </c>
      <c r="P26" s="71">
        <f t="shared" si="2"/>
        <v>0</v>
      </c>
      <c r="Q26" s="71">
        <f t="shared" si="2"/>
        <v>0</v>
      </c>
      <c r="R26" s="71">
        <f t="shared" si="0"/>
        <v>2168732929</v>
      </c>
    </row>
    <row r="27" spans="1:18" ht="21" customHeight="1">
      <c r="A27" s="73"/>
      <c r="B27" s="74"/>
      <c r="C27" s="74"/>
      <c r="D27" s="75"/>
      <c r="E27" s="76"/>
      <c r="F27" s="76"/>
      <c r="G27" s="76"/>
      <c r="H27" s="76"/>
      <c r="I27" s="76"/>
      <c r="J27" s="76"/>
      <c r="K27" s="76"/>
      <c r="L27" s="76"/>
      <c r="M27" s="76"/>
      <c r="N27" s="76"/>
      <c r="O27" s="76"/>
      <c r="P27" s="76"/>
      <c r="Q27" s="76"/>
      <c r="R27" s="76"/>
    </row>
  </sheetData>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oddHeader>&amp;C&amp;"Calibri"&amp;10&amp;K666666UniCredit - Confidential&amp;1#</oddHeader>
  </headerFooter>
  <rowBreaks count="1" manualBreakCount="1">
    <brk id="2" max="17" man="1"/>
  </rowBreaks>
  <ignoredErrors>
    <ignoredError sqref="R6:R8 R10:R25" formulaRange="1"/>
    <ignoredError sqref="E5:R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Normal="100" workbookViewId="0">
      <selection sqref="A1:I4"/>
    </sheetView>
  </sheetViews>
  <sheetFormatPr defaultRowHeight="12.5"/>
  <cols>
    <col min="9" max="9" width="63.453125" customWidth="1"/>
  </cols>
  <sheetData>
    <row r="1" spans="1:9" ht="12.75" customHeight="1">
      <c r="A1" s="278" t="s">
        <v>325</v>
      </c>
      <c r="B1" s="266"/>
      <c r="C1" s="266"/>
      <c r="D1" s="266"/>
      <c r="E1" s="266"/>
      <c r="F1" s="266"/>
      <c r="G1" s="266"/>
      <c r="H1" s="266"/>
      <c r="I1" s="267"/>
    </row>
    <row r="2" spans="1:9">
      <c r="A2" s="266"/>
      <c r="B2" s="266"/>
      <c r="C2" s="266"/>
      <c r="D2" s="266"/>
      <c r="E2" s="266"/>
      <c r="F2" s="266"/>
      <c r="G2" s="266"/>
      <c r="H2" s="266"/>
      <c r="I2" s="267"/>
    </row>
    <row r="3" spans="1:9">
      <c r="A3" s="266"/>
      <c r="B3" s="266"/>
      <c r="C3" s="266"/>
      <c r="D3" s="266"/>
      <c r="E3" s="266"/>
      <c r="F3" s="266"/>
      <c r="G3" s="266"/>
      <c r="H3" s="266"/>
      <c r="I3" s="267"/>
    </row>
    <row r="4" spans="1:9" ht="114" customHeight="1">
      <c r="A4" s="266"/>
      <c r="B4" s="266"/>
      <c r="C4" s="266"/>
      <c r="D4" s="266"/>
      <c r="E4" s="266"/>
      <c r="F4" s="266"/>
      <c r="G4" s="266"/>
      <c r="H4" s="266"/>
      <c r="I4" s="267"/>
    </row>
    <row r="5" spans="1:9">
      <c r="A5" s="265" t="s">
        <v>327</v>
      </c>
      <c r="B5" s="266"/>
      <c r="C5" s="266"/>
      <c r="D5" s="266"/>
      <c r="E5" s="266"/>
      <c r="F5" s="266"/>
      <c r="G5" s="266"/>
      <c r="H5" s="266"/>
      <c r="I5" s="267"/>
    </row>
    <row r="6" spans="1:9">
      <c r="A6" s="268"/>
      <c r="B6" s="266"/>
      <c r="C6" s="266"/>
      <c r="D6" s="266"/>
      <c r="E6" s="266"/>
      <c r="F6" s="266"/>
      <c r="G6" s="266"/>
      <c r="H6" s="266"/>
      <c r="I6" s="267"/>
    </row>
    <row r="7" spans="1:9">
      <c r="A7" s="268" t="s">
        <v>289</v>
      </c>
      <c r="B7" s="266"/>
      <c r="C7" s="266"/>
      <c r="D7" s="266"/>
      <c r="E7" s="266"/>
      <c r="F7" s="266"/>
      <c r="G7" s="266"/>
      <c r="H7" s="266"/>
      <c r="I7" s="267"/>
    </row>
    <row r="8" spans="1:9" ht="92.25" customHeight="1">
      <c r="A8" s="268" t="s">
        <v>290</v>
      </c>
      <c r="B8" s="266"/>
      <c r="C8" s="266"/>
      <c r="D8" s="266"/>
      <c r="E8" s="266"/>
      <c r="F8" s="266"/>
      <c r="G8" s="266"/>
      <c r="H8" s="266"/>
      <c r="I8" s="267"/>
    </row>
    <row r="9" spans="1:9">
      <c r="A9" s="265" t="s">
        <v>311</v>
      </c>
      <c r="B9" s="266"/>
      <c r="C9" s="266"/>
      <c r="D9" s="266"/>
      <c r="E9" s="266"/>
      <c r="F9" s="266"/>
      <c r="G9" s="266"/>
      <c r="H9" s="266"/>
      <c r="I9" s="267"/>
    </row>
    <row r="10" spans="1:9">
      <c r="A10" s="268"/>
      <c r="B10" s="266"/>
      <c r="C10" s="266"/>
      <c r="D10" s="266"/>
      <c r="E10" s="266"/>
      <c r="F10" s="266"/>
      <c r="G10" s="266"/>
      <c r="H10" s="266"/>
      <c r="I10" s="267"/>
    </row>
    <row r="11" spans="1:9">
      <c r="A11" s="268" t="s">
        <v>291</v>
      </c>
      <c r="B11" s="266"/>
      <c r="C11" s="266"/>
      <c r="D11" s="266"/>
      <c r="E11" s="266"/>
      <c r="F11" s="266"/>
      <c r="G11" s="266"/>
      <c r="H11" s="266"/>
      <c r="I11" s="267"/>
    </row>
    <row r="12" spans="1:9" ht="39.75" customHeight="1">
      <c r="A12" s="268" t="s">
        <v>292</v>
      </c>
      <c r="B12" s="266"/>
      <c r="C12" s="266"/>
      <c r="D12" s="266"/>
      <c r="E12" s="266"/>
      <c r="F12" s="266"/>
      <c r="G12" s="266"/>
      <c r="H12" s="266"/>
      <c r="I12" s="267"/>
    </row>
    <row r="13" spans="1:9">
      <c r="A13" s="265" t="s">
        <v>293</v>
      </c>
      <c r="B13" s="266"/>
      <c r="C13" s="266"/>
      <c r="D13" s="266"/>
      <c r="E13" s="266"/>
      <c r="F13" s="266"/>
      <c r="G13" s="266"/>
      <c r="H13" s="266"/>
      <c r="I13" s="267"/>
    </row>
    <row r="14" spans="1:9">
      <c r="A14" s="268"/>
      <c r="B14" s="266"/>
      <c r="C14" s="266"/>
      <c r="D14" s="266"/>
      <c r="E14" s="266"/>
      <c r="F14" s="266"/>
      <c r="G14" s="266"/>
      <c r="H14" s="266"/>
      <c r="I14" s="267"/>
    </row>
    <row r="15" spans="1:9">
      <c r="A15" s="268"/>
      <c r="B15" s="266"/>
      <c r="C15" s="266"/>
      <c r="D15" s="266"/>
      <c r="E15" s="266"/>
      <c r="F15" s="266"/>
      <c r="G15" s="266"/>
      <c r="H15" s="266"/>
      <c r="I15" s="267"/>
    </row>
    <row r="16" spans="1:9" ht="57.75" customHeight="1">
      <c r="A16" s="268"/>
      <c r="B16" s="266"/>
      <c r="C16" s="266"/>
      <c r="D16" s="266"/>
      <c r="E16" s="266"/>
      <c r="F16" s="266"/>
      <c r="G16" s="266"/>
      <c r="H16" s="266"/>
      <c r="I16" s="267"/>
    </row>
    <row r="17" spans="1:9">
      <c r="A17" s="265" t="s">
        <v>298</v>
      </c>
      <c r="B17" s="266"/>
      <c r="C17" s="266"/>
      <c r="D17" s="266"/>
      <c r="E17" s="266"/>
      <c r="F17" s="266"/>
      <c r="G17" s="266"/>
      <c r="H17" s="266"/>
      <c r="I17" s="267"/>
    </row>
    <row r="18" spans="1:9">
      <c r="A18" s="268"/>
      <c r="B18" s="266"/>
      <c r="C18" s="266"/>
      <c r="D18" s="266"/>
      <c r="E18" s="266"/>
      <c r="F18" s="266"/>
      <c r="G18" s="266"/>
      <c r="H18" s="266"/>
      <c r="I18" s="267"/>
    </row>
    <row r="19" spans="1:9">
      <c r="A19" s="268"/>
      <c r="B19" s="266"/>
      <c r="C19" s="266"/>
      <c r="D19" s="266"/>
      <c r="E19" s="266"/>
      <c r="F19" s="266"/>
      <c r="G19" s="266"/>
      <c r="H19" s="266"/>
      <c r="I19" s="267"/>
    </row>
    <row r="20" spans="1:9" ht="21" customHeight="1">
      <c r="A20" s="268"/>
      <c r="B20" s="266"/>
      <c r="C20" s="266"/>
      <c r="D20" s="266"/>
      <c r="E20" s="266"/>
      <c r="F20" s="266"/>
      <c r="G20" s="266"/>
      <c r="H20" s="266"/>
      <c r="I20" s="267"/>
    </row>
    <row r="21" spans="1:9" ht="12.75" customHeight="1">
      <c r="A21" s="269" t="s">
        <v>299</v>
      </c>
      <c r="B21" s="270"/>
      <c r="C21" s="270"/>
      <c r="D21" s="270"/>
      <c r="E21" s="270"/>
      <c r="F21" s="270"/>
      <c r="G21" s="270"/>
      <c r="H21" s="270"/>
      <c r="I21" s="271"/>
    </row>
    <row r="22" spans="1:9">
      <c r="A22" s="272"/>
      <c r="B22" s="270"/>
      <c r="C22" s="270"/>
      <c r="D22" s="270"/>
      <c r="E22" s="270"/>
      <c r="F22" s="270"/>
      <c r="G22" s="270"/>
      <c r="H22" s="270"/>
      <c r="I22" s="271"/>
    </row>
    <row r="23" spans="1:9" ht="329.25" customHeight="1">
      <c r="A23" s="272"/>
      <c r="B23" s="270"/>
      <c r="C23" s="270"/>
      <c r="D23" s="270"/>
      <c r="E23" s="270"/>
      <c r="F23" s="270"/>
      <c r="G23" s="270"/>
      <c r="H23" s="270"/>
      <c r="I23" s="271"/>
    </row>
    <row r="24" spans="1:9" ht="145" customHeight="1">
      <c r="A24" s="272"/>
      <c r="B24" s="270"/>
      <c r="C24" s="270"/>
      <c r="D24" s="270"/>
      <c r="E24" s="270"/>
      <c r="F24" s="270"/>
      <c r="G24" s="270"/>
      <c r="H24" s="270"/>
      <c r="I24" s="271"/>
    </row>
    <row r="25" spans="1:9">
      <c r="A25" s="265" t="s">
        <v>296</v>
      </c>
      <c r="B25" s="266"/>
      <c r="C25" s="266"/>
      <c r="D25" s="266"/>
      <c r="E25" s="266"/>
      <c r="F25" s="266"/>
      <c r="G25" s="266"/>
      <c r="H25" s="266"/>
      <c r="I25" s="267"/>
    </row>
    <row r="26" spans="1:9">
      <c r="A26" s="268"/>
      <c r="B26" s="266"/>
      <c r="C26" s="266"/>
      <c r="D26" s="266"/>
      <c r="E26" s="266"/>
      <c r="F26" s="266"/>
      <c r="G26" s="266"/>
      <c r="H26" s="266"/>
      <c r="I26" s="267"/>
    </row>
    <row r="27" spans="1:9">
      <c r="A27" s="268"/>
      <c r="B27" s="266"/>
      <c r="C27" s="266"/>
      <c r="D27" s="266"/>
      <c r="E27" s="266"/>
      <c r="F27" s="266"/>
      <c r="G27" s="266"/>
      <c r="H27" s="266"/>
      <c r="I27" s="267"/>
    </row>
    <row r="28" spans="1:9" ht="57.75" customHeight="1">
      <c r="A28" s="268"/>
      <c r="B28" s="266"/>
      <c r="C28" s="266"/>
      <c r="D28" s="266"/>
      <c r="E28" s="266"/>
      <c r="F28" s="266"/>
      <c r="G28" s="266"/>
      <c r="H28" s="266"/>
      <c r="I28" s="267"/>
    </row>
    <row r="29" spans="1:9">
      <c r="A29" s="265" t="s">
        <v>297</v>
      </c>
      <c r="B29" s="266"/>
      <c r="C29" s="266"/>
      <c r="D29" s="266"/>
      <c r="E29" s="266"/>
      <c r="F29" s="266"/>
      <c r="G29" s="266"/>
      <c r="H29" s="266"/>
      <c r="I29" s="267"/>
    </row>
    <row r="30" spans="1:9">
      <c r="A30" s="268"/>
      <c r="B30" s="266"/>
      <c r="C30" s="266"/>
      <c r="D30" s="266"/>
      <c r="E30" s="266"/>
      <c r="F30" s="266"/>
      <c r="G30" s="266"/>
      <c r="H30" s="266"/>
      <c r="I30" s="267"/>
    </row>
    <row r="31" spans="1:9">
      <c r="A31" s="268"/>
      <c r="B31" s="266"/>
      <c r="C31" s="266"/>
      <c r="D31" s="266"/>
      <c r="E31" s="266"/>
      <c r="F31" s="266"/>
      <c r="G31" s="266"/>
      <c r="H31" s="266"/>
      <c r="I31" s="267"/>
    </row>
    <row r="32" spans="1:9" ht="5.25" customHeight="1">
      <c r="A32" s="268"/>
      <c r="B32" s="266"/>
      <c r="C32" s="266"/>
      <c r="D32" s="266"/>
      <c r="E32" s="266"/>
      <c r="F32" s="266"/>
      <c r="G32" s="266"/>
      <c r="H32" s="266"/>
      <c r="I32" s="267"/>
    </row>
    <row r="33" spans="1:10">
      <c r="A33" s="265" t="s">
        <v>314</v>
      </c>
      <c r="B33" s="266"/>
      <c r="C33" s="266"/>
      <c r="D33" s="266"/>
      <c r="E33" s="266"/>
      <c r="F33" s="266"/>
      <c r="G33" s="266"/>
      <c r="H33" s="266"/>
      <c r="I33" s="267"/>
    </row>
    <row r="34" spans="1:10">
      <c r="A34" s="268"/>
      <c r="B34" s="266"/>
      <c r="C34" s="266"/>
      <c r="D34" s="266"/>
      <c r="E34" s="266"/>
      <c r="F34" s="266"/>
      <c r="G34" s="266"/>
      <c r="H34" s="266"/>
      <c r="I34" s="267"/>
    </row>
    <row r="35" spans="1:10">
      <c r="A35" s="268"/>
      <c r="B35" s="266"/>
      <c r="C35" s="266"/>
      <c r="D35" s="266"/>
      <c r="E35" s="266"/>
      <c r="F35" s="266"/>
      <c r="G35" s="266"/>
      <c r="H35" s="266"/>
      <c r="I35" s="267"/>
    </row>
    <row r="36" spans="1:10" ht="30" customHeight="1">
      <c r="A36" s="268"/>
      <c r="B36" s="266"/>
      <c r="C36" s="266"/>
      <c r="D36" s="266"/>
      <c r="E36" s="266"/>
      <c r="F36" s="266"/>
      <c r="G36" s="266"/>
      <c r="H36" s="266"/>
      <c r="I36" s="267"/>
    </row>
    <row r="37" spans="1:10">
      <c r="A37" s="269" t="s">
        <v>307</v>
      </c>
      <c r="B37" s="270"/>
      <c r="C37" s="270"/>
      <c r="D37" s="270"/>
      <c r="E37" s="270"/>
      <c r="F37" s="270"/>
      <c r="G37" s="270"/>
      <c r="H37" s="270"/>
      <c r="I37" s="271"/>
    </row>
    <row r="38" spans="1:10">
      <c r="A38" s="272"/>
      <c r="B38" s="270"/>
      <c r="C38" s="270"/>
      <c r="D38" s="270"/>
      <c r="E38" s="270"/>
      <c r="F38" s="270"/>
      <c r="G38" s="270"/>
      <c r="H38" s="270"/>
      <c r="I38" s="271"/>
      <c r="J38" s="77"/>
    </row>
    <row r="39" spans="1:10" ht="201" customHeight="1">
      <c r="A39" s="272"/>
      <c r="B39" s="270"/>
      <c r="C39" s="270"/>
      <c r="D39" s="270"/>
      <c r="E39" s="270"/>
      <c r="F39" s="270"/>
      <c r="G39" s="270"/>
      <c r="H39" s="270"/>
      <c r="I39" s="271"/>
    </row>
    <row r="40" spans="1:10" ht="350.15" customHeight="1">
      <c r="A40" s="272"/>
      <c r="B40" s="270"/>
      <c r="C40" s="270"/>
      <c r="D40" s="270"/>
      <c r="E40" s="270"/>
      <c r="F40" s="270"/>
      <c r="G40" s="270"/>
      <c r="H40" s="270"/>
      <c r="I40" s="271"/>
    </row>
    <row r="41" spans="1:10">
      <c r="A41" s="265" t="s">
        <v>300</v>
      </c>
      <c r="B41" s="266"/>
      <c r="C41" s="266"/>
      <c r="D41" s="266"/>
      <c r="E41" s="266"/>
      <c r="F41" s="266"/>
      <c r="G41" s="266"/>
      <c r="H41" s="266"/>
      <c r="I41" s="267"/>
    </row>
    <row r="42" spans="1:10">
      <c r="A42" s="268"/>
      <c r="B42" s="266"/>
      <c r="C42" s="266"/>
      <c r="D42" s="266"/>
      <c r="E42" s="266"/>
      <c r="F42" s="266"/>
      <c r="G42" s="266"/>
      <c r="H42" s="266"/>
      <c r="I42" s="267"/>
    </row>
    <row r="43" spans="1:10">
      <c r="A43" s="268"/>
      <c r="B43" s="266"/>
      <c r="C43" s="266"/>
      <c r="D43" s="266"/>
      <c r="E43" s="266"/>
      <c r="F43" s="266"/>
      <c r="G43" s="266"/>
      <c r="H43" s="266"/>
      <c r="I43" s="267"/>
    </row>
    <row r="44" spans="1:10" ht="39.65" customHeight="1">
      <c r="A44" s="268"/>
      <c r="B44" s="266"/>
      <c r="C44" s="266"/>
      <c r="D44" s="266"/>
      <c r="E44" s="266"/>
      <c r="F44" s="266"/>
      <c r="G44" s="266"/>
      <c r="H44" s="266"/>
      <c r="I44" s="267"/>
    </row>
    <row r="45" spans="1:10">
      <c r="A45" s="269" t="s">
        <v>328</v>
      </c>
      <c r="B45" s="270"/>
      <c r="C45" s="270"/>
      <c r="D45" s="270"/>
      <c r="E45" s="270"/>
      <c r="F45" s="270"/>
      <c r="G45" s="270"/>
      <c r="H45" s="270"/>
      <c r="I45" s="271"/>
    </row>
    <row r="46" spans="1:10">
      <c r="A46" s="272"/>
      <c r="B46" s="270"/>
      <c r="C46" s="270"/>
      <c r="D46" s="270"/>
      <c r="E46" s="270"/>
      <c r="F46" s="270"/>
      <c r="G46" s="270"/>
      <c r="H46" s="270"/>
      <c r="I46" s="271"/>
    </row>
    <row r="47" spans="1:10">
      <c r="A47" s="272"/>
      <c r="B47" s="270"/>
      <c r="C47" s="270"/>
      <c r="D47" s="270"/>
      <c r="E47" s="270"/>
      <c r="F47" s="270"/>
      <c r="G47" s="270"/>
      <c r="H47" s="270"/>
      <c r="I47" s="271"/>
    </row>
    <row r="48" spans="1:10" ht="15.75" customHeight="1">
      <c r="A48" s="272"/>
      <c r="B48" s="270"/>
      <c r="C48" s="270"/>
      <c r="D48" s="270"/>
      <c r="E48" s="270"/>
      <c r="F48" s="270"/>
      <c r="G48" s="270"/>
      <c r="H48" s="270"/>
      <c r="I48" s="271"/>
    </row>
    <row r="49" spans="1:13">
      <c r="A49" s="265" t="s">
        <v>301</v>
      </c>
      <c r="B49" s="266"/>
      <c r="C49" s="266"/>
      <c r="D49" s="266"/>
      <c r="E49" s="266"/>
      <c r="F49" s="266"/>
      <c r="G49" s="266"/>
      <c r="H49" s="266"/>
      <c r="I49" s="267"/>
    </row>
    <row r="50" spans="1:13">
      <c r="A50" s="268"/>
      <c r="B50" s="266"/>
      <c r="C50" s="266"/>
      <c r="D50" s="266"/>
      <c r="E50" s="266"/>
      <c r="F50" s="266"/>
      <c r="G50" s="266"/>
      <c r="H50" s="266"/>
      <c r="I50" s="267"/>
    </row>
    <row r="51" spans="1:13">
      <c r="A51" s="268"/>
      <c r="B51" s="266"/>
      <c r="C51" s="266"/>
      <c r="D51" s="266"/>
      <c r="E51" s="266"/>
      <c r="F51" s="266"/>
      <c r="G51" s="266"/>
      <c r="H51" s="266"/>
      <c r="I51" s="267"/>
    </row>
    <row r="52" spans="1:13" ht="37" customHeight="1">
      <c r="A52" s="268"/>
      <c r="B52" s="266"/>
      <c r="C52" s="266"/>
      <c r="D52" s="266"/>
      <c r="E52" s="266"/>
      <c r="F52" s="266"/>
      <c r="G52" s="266"/>
      <c r="H52" s="266"/>
      <c r="I52" s="267"/>
    </row>
    <row r="53" spans="1:13">
      <c r="A53" s="265" t="s">
        <v>302</v>
      </c>
      <c r="B53" s="266"/>
      <c r="C53" s="266"/>
      <c r="D53" s="266"/>
      <c r="E53" s="266"/>
      <c r="F53" s="266"/>
      <c r="G53" s="266"/>
      <c r="H53" s="266"/>
      <c r="I53" s="267"/>
    </row>
    <row r="54" spans="1:13">
      <c r="A54" s="268"/>
      <c r="B54" s="266"/>
      <c r="C54" s="266"/>
      <c r="D54" s="266"/>
      <c r="E54" s="266"/>
      <c r="F54" s="266"/>
      <c r="G54" s="266"/>
      <c r="H54" s="266"/>
      <c r="I54" s="267"/>
    </row>
    <row r="55" spans="1:13">
      <c r="A55" s="268"/>
      <c r="B55" s="266"/>
      <c r="C55" s="266"/>
      <c r="D55" s="266"/>
      <c r="E55" s="266"/>
      <c r="F55" s="266"/>
      <c r="G55" s="266"/>
      <c r="H55" s="266"/>
      <c r="I55" s="267"/>
    </row>
    <row r="56" spans="1:13" ht="17.5" customHeight="1">
      <c r="A56" s="268"/>
      <c r="B56" s="266"/>
      <c r="C56" s="266"/>
      <c r="D56" s="266"/>
      <c r="E56" s="266"/>
      <c r="F56" s="266"/>
      <c r="G56" s="266"/>
      <c r="H56" s="266"/>
      <c r="I56" s="267"/>
    </row>
    <row r="57" spans="1:13">
      <c r="A57" s="265" t="s">
        <v>313</v>
      </c>
      <c r="B57" s="266"/>
      <c r="C57" s="266"/>
      <c r="D57" s="266"/>
      <c r="E57" s="266"/>
      <c r="F57" s="266"/>
      <c r="G57" s="266"/>
      <c r="H57" s="266"/>
      <c r="I57" s="267"/>
    </row>
    <row r="58" spans="1:13">
      <c r="A58" s="268"/>
      <c r="B58" s="266"/>
      <c r="C58" s="266"/>
      <c r="D58" s="266"/>
      <c r="E58" s="266"/>
      <c r="F58" s="266"/>
      <c r="G58" s="266"/>
      <c r="H58" s="266"/>
      <c r="I58" s="267"/>
    </row>
    <row r="59" spans="1:13">
      <c r="A59" s="268"/>
      <c r="B59" s="266"/>
      <c r="C59" s="266"/>
      <c r="D59" s="266"/>
      <c r="E59" s="266"/>
      <c r="F59" s="266"/>
      <c r="G59" s="266"/>
      <c r="H59" s="266"/>
      <c r="I59" s="267"/>
    </row>
    <row r="60" spans="1:13" ht="79.5" customHeight="1">
      <c r="A60" s="268"/>
      <c r="B60" s="266"/>
      <c r="C60" s="266"/>
      <c r="D60" s="266"/>
      <c r="E60" s="266"/>
      <c r="F60" s="266"/>
      <c r="G60" s="266"/>
      <c r="H60" s="266"/>
      <c r="I60" s="267"/>
      <c r="M60" s="77"/>
    </row>
    <row r="61" spans="1:13">
      <c r="A61" s="276" t="s">
        <v>303</v>
      </c>
      <c r="B61" s="270"/>
      <c r="C61" s="270"/>
      <c r="D61" s="270"/>
      <c r="E61" s="270"/>
      <c r="F61" s="270"/>
      <c r="G61" s="270"/>
      <c r="H61" s="270"/>
      <c r="I61" s="270"/>
    </row>
    <row r="62" spans="1:13">
      <c r="A62" s="270"/>
      <c r="B62" s="270"/>
      <c r="C62" s="270"/>
      <c r="D62" s="270"/>
      <c r="E62" s="270"/>
      <c r="F62" s="270"/>
      <c r="G62" s="270"/>
      <c r="H62" s="270"/>
      <c r="I62" s="270"/>
    </row>
    <row r="63" spans="1:13">
      <c r="A63" s="270"/>
      <c r="B63" s="270"/>
      <c r="C63" s="270"/>
      <c r="D63" s="270"/>
      <c r="E63" s="270"/>
      <c r="F63" s="270"/>
      <c r="G63" s="270"/>
      <c r="H63" s="270"/>
      <c r="I63" s="270"/>
    </row>
    <row r="64" spans="1:13" ht="129.65" customHeight="1">
      <c r="A64" s="277"/>
      <c r="B64" s="277"/>
      <c r="C64" s="277"/>
      <c r="D64" s="277"/>
      <c r="E64" s="277"/>
      <c r="F64" s="277"/>
      <c r="G64" s="277"/>
      <c r="H64" s="277"/>
      <c r="I64" s="277"/>
    </row>
    <row r="65" spans="1:10">
      <c r="A65" s="269" t="s">
        <v>304</v>
      </c>
      <c r="B65" s="270"/>
      <c r="C65" s="270"/>
      <c r="D65" s="270"/>
      <c r="E65" s="270"/>
      <c r="F65" s="270"/>
      <c r="G65" s="270"/>
      <c r="H65" s="270"/>
      <c r="I65" s="271"/>
    </row>
    <row r="66" spans="1:10">
      <c r="A66" s="272"/>
      <c r="B66" s="270"/>
      <c r="C66" s="270"/>
      <c r="D66" s="270"/>
      <c r="E66" s="270"/>
      <c r="F66" s="270"/>
      <c r="G66" s="270"/>
      <c r="H66" s="270"/>
      <c r="I66" s="271"/>
    </row>
    <row r="67" spans="1:10">
      <c r="A67" s="272"/>
      <c r="B67" s="270"/>
      <c r="C67" s="270"/>
      <c r="D67" s="270"/>
      <c r="E67" s="270"/>
      <c r="F67" s="270"/>
      <c r="G67" s="270"/>
      <c r="H67" s="270"/>
      <c r="I67" s="271"/>
    </row>
    <row r="68" spans="1:10" ht="10.5" customHeight="1">
      <c r="A68" s="272"/>
      <c r="B68" s="270"/>
      <c r="C68" s="270"/>
      <c r="D68" s="270"/>
      <c r="E68" s="270"/>
      <c r="F68" s="270"/>
      <c r="G68" s="270"/>
      <c r="H68" s="270"/>
      <c r="I68" s="271"/>
    </row>
    <row r="69" spans="1:10">
      <c r="A69" s="265" t="s">
        <v>305</v>
      </c>
      <c r="B69" s="266"/>
      <c r="C69" s="266"/>
      <c r="D69" s="266"/>
      <c r="E69" s="266"/>
      <c r="F69" s="266"/>
      <c r="G69" s="266"/>
      <c r="H69" s="266"/>
      <c r="I69" s="267"/>
    </row>
    <row r="70" spans="1:10">
      <c r="A70" s="268"/>
      <c r="B70" s="266"/>
      <c r="C70" s="266"/>
      <c r="D70" s="266"/>
      <c r="E70" s="266"/>
      <c r="F70" s="266"/>
      <c r="G70" s="266"/>
      <c r="H70" s="266"/>
      <c r="I70" s="267"/>
    </row>
    <row r="71" spans="1:10" ht="20.5" customHeight="1">
      <c r="A71" s="268"/>
      <c r="B71" s="266"/>
      <c r="C71" s="266"/>
      <c r="D71" s="266"/>
      <c r="E71" s="266"/>
      <c r="F71" s="266"/>
      <c r="G71" s="266"/>
      <c r="H71" s="266"/>
      <c r="I71" s="267"/>
    </row>
    <row r="72" spans="1:10" ht="6" customHeight="1">
      <c r="A72" s="268"/>
      <c r="B72" s="266"/>
      <c r="C72" s="266"/>
      <c r="D72" s="266"/>
      <c r="E72" s="266"/>
      <c r="F72" s="266"/>
      <c r="G72" s="266"/>
      <c r="H72" s="266"/>
      <c r="I72" s="267"/>
    </row>
    <row r="73" spans="1:10" s="79" customFormat="1">
      <c r="A73" s="269" t="s">
        <v>308</v>
      </c>
      <c r="B73" s="270"/>
      <c r="C73" s="270"/>
      <c r="D73" s="270"/>
      <c r="E73" s="270"/>
      <c r="F73" s="270"/>
      <c r="G73" s="270"/>
      <c r="H73" s="270"/>
      <c r="I73" s="271"/>
      <c r="J73" s="78"/>
    </row>
    <row r="74" spans="1:10" s="79" customFormat="1">
      <c r="A74" s="272"/>
      <c r="B74" s="270"/>
      <c r="C74" s="270"/>
      <c r="D74" s="270"/>
      <c r="E74" s="270"/>
      <c r="F74" s="270"/>
      <c r="G74" s="270"/>
      <c r="H74" s="270"/>
      <c r="I74" s="271"/>
    </row>
    <row r="75" spans="1:10" s="79" customFormat="1">
      <c r="A75" s="272"/>
      <c r="B75" s="270"/>
      <c r="C75" s="270"/>
      <c r="D75" s="270"/>
      <c r="E75" s="270"/>
      <c r="F75" s="270"/>
      <c r="G75" s="270"/>
      <c r="H75" s="270"/>
      <c r="I75" s="271"/>
    </row>
    <row r="76" spans="1:10" s="79" customFormat="1" ht="18" customHeight="1">
      <c r="A76" s="272"/>
      <c r="B76" s="270"/>
      <c r="C76" s="270"/>
      <c r="D76" s="270"/>
      <c r="E76" s="270"/>
      <c r="F76" s="270"/>
      <c r="G76" s="270"/>
      <c r="H76" s="270"/>
      <c r="I76" s="271"/>
    </row>
    <row r="77" spans="1:10" s="79" customFormat="1">
      <c r="A77" s="265" t="s">
        <v>309</v>
      </c>
      <c r="B77" s="266"/>
      <c r="C77" s="266"/>
      <c r="D77" s="266"/>
      <c r="E77" s="266"/>
      <c r="F77" s="266"/>
      <c r="G77" s="266"/>
      <c r="H77" s="266"/>
      <c r="I77" s="267"/>
    </row>
    <row r="78" spans="1:10" s="79" customFormat="1">
      <c r="A78" s="268"/>
      <c r="B78" s="266"/>
      <c r="C78" s="266"/>
      <c r="D78" s="266"/>
      <c r="E78" s="266"/>
      <c r="F78" s="266"/>
      <c r="G78" s="266"/>
      <c r="H78" s="266"/>
      <c r="I78" s="267"/>
    </row>
    <row r="79" spans="1:10" s="79" customFormat="1">
      <c r="A79" s="268"/>
      <c r="B79" s="266"/>
      <c r="C79" s="266"/>
      <c r="D79" s="266"/>
      <c r="E79" s="266"/>
      <c r="F79" s="266"/>
      <c r="G79" s="266"/>
      <c r="H79" s="266"/>
      <c r="I79" s="267"/>
    </row>
    <row r="80" spans="1:10" s="79" customFormat="1" ht="25" customHeight="1">
      <c r="A80" s="268"/>
      <c r="B80" s="266"/>
      <c r="C80" s="266"/>
      <c r="D80" s="266"/>
      <c r="E80" s="266"/>
      <c r="F80" s="266"/>
      <c r="G80" s="266"/>
      <c r="H80" s="266"/>
      <c r="I80" s="267"/>
    </row>
    <row r="81" spans="1:11">
      <c r="A81" s="269" t="s">
        <v>310</v>
      </c>
      <c r="B81" s="270"/>
      <c r="C81" s="270"/>
      <c r="D81" s="270"/>
      <c r="E81" s="270"/>
      <c r="F81" s="270"/>
      <c r="G81" s="270"/>
      <c r="H81" s="270"/>
      <c r="I81" s="271"/>
    </row>
    <row r="82" spans="1:11">
      <c r="A82" s="272"/>
      <c r="B82" s="270"/>
      <c r="C82" s="270"/>
      <c r="D82" s="270"/>
      <c r="E82" s="270"/>
      <c r="F82" s="270"/>
      <c r="G82" s="270"/>
      <c r="H82" s="270"/>
      <c r="I82" s="271"/>
    </row>
    <row r="83" spans="1:11">
      <c r="A83" s="272"/>
      <c r="B83" s="270"/>
      <c r="C83" s="270"/>
      <c r="D83" s="270"/>
      <c r="E83" s="270"/>
      <c r="F83" s="270"/>
      <c r="G83" s="270"/>
      <c r="H83" s="270"/>
      <c r="I83" s="271"/>
    </row>
    <row r="84" spans="1:11" ht="26.5" customHeight="1">
      <c r="A84" s="272"/>
      <c r="B84" s="270"/>
      <c r="C84" s="270"/>
      <c r="D84" s="270"/>
      <c r="E84" s="270"/>
      <c r="F84" s="270"/>
      <c r="G84" s="270"/>
      <c r="H84" s="270"/>
      <c r="I84" s="271"/>
    </row>
    <row r="85" spans="1:11">
      <c r="A85" s="265" t="s">
        <v>312</v>
      </c>
      <c r="B85" s="266"/>
      <c r="C85" s="266"/>
      <c r="D85" s="266"/>
      <c r="E85" s="266"/>
      <c r="F85" s="266"/>
      <c r="G85" s="266"/>
      <c r="H85" s="266"/>
      <c r="I85" s="267"/>
    </row>
    <row r="86" spans="1:11">
      <c r="A86" s="268"/>
      <c r="B86" s="266"/>
      <c r="C86" s="266"/>
      <c r="D86" s="266"/>
      <c r="E86" s="266"/>
      <c r="F86" s="266"/>
      <c r="G86" s="266"/>
      <c r="H86" s="266"/>
      <c r="I86" s="267"/>
    </row>
    <row r="87" spans="1:11">
      <c r="A87" s="268"/>
      <c r="B87" s="266"/>
      <c r="C87" s="266"/>
      <c r="D87" s="266"/>
      <c r="E87" s="266"/>
      <c r="F87" s="266"/>
      <c r="G87" s="266"/>
      <c r="H87" s="266"/>
      <c r="I87" s="267"/>
    </row>
    <row r="88" spans="1:11" ht="39" customHeight="1">
      <c r="A88" s="268"/>
      <c r="B88" s="266"/>
      <c r="C88" s="266"/>
      <c r="D88" s="266"/>
      <c r="E88" s="266"/>
      <c r="F88" s="266"/>
      <c r="G88" s="266"/>
      <c r="H88" s="266"/>
      <c r="I88" s="267"/>
    </row>
    <row r="89" spans="1:11">
      <c r="A89" s="265" t="s">
        <v>306</v>
      </c>
      <c r="B89" s="266"/>
      <c r="C89" s="266"/>
      <c r="D89" s="266"/>
      <c r="E89" s="266"/>
      <c r="F89" s="266"/>
      <c r="G89" s="266"/>
      <c r="H89" s="266"/>
      <c r="I89" s="267"/>
    </row>
    <row r="90" spans="1:11">
      <c r="A90" s="268"/>
      <c r="B90" s="266"/>
      <c r="C90" s="266"/>
      <c r="D90" s="266"/>
      <c r="E90" s="266"/>
      <c r="F90" s="266"/>
      <c r="G90" s="266"/>
      <c r="H90" s="266"/>
      <c r="I90" s="267"/>
      <c r="K90" s="77"/>
    </row>
    <row r="91" spans="1:11">
      <c r="A91" s="268"/>
      <c r="B91" s="266"/>
      <c r="C91" s="266"/>
      <c r="D91" s="266"/>
      <c r="E91" s="266"/>
      <c r="F91" s="266"/>
      <c r="G91" s="266"/>
      <c r="H91" s="266"/>
      <c r="I91" s="267"/>
    </row>
    <row r="92" spans="1:11" ht="8.25" customHeight="1">
      <c r="A92" s="273"/>
      <c r="B92" s="274"/>
      <c r="C92" s="274"/>
      <c r="D92" s="274"/>
      <c r="E92" s="274"/>
      <c r="F92" s="274"/>
      <c r="G92" s="274"/>
      <c r="H92" s="274"/>
      <c r="I92" s="275"/>
    </row>
  </sheetData>
  <mergeCells count="23">
    <mergeCell ref="A1:I4"/>
    <mergeCell ref="A21:I24"/>
    <mergeCell ref="A25:I28"/>
    <mergeCell ref="A29:I32"/>
    <mergeCell ref="A33:I36"/>
    <mergeCell ref="A5:I8"/>
    <mergeCell ref="A9:I12"/>
    <mergeCell ref="A13:I16"/>
    <mergeCell ref="A17:I20"/>
    <mergeCell ref="A37:I40"/>
    <mergeCell ref="A41:I44"/>
    <mergeCell ref="A45:I48"/>
    <mergeCell ref="A49:I52"/>
    <mergeCell ref="A53:I56"/>
    <mergeCell ref="A77:I80"/>
    <mergeCell ref="A81:I84"/>
    <mergeCell ref="A85:I88"/>
    <mergeCell ref="A89:I92"/>
    <mergeCell ref="A57:I60"/>
    <mergeCell ref="A61:I64"/>
    <mergeCell ref="A65:I68"/>
    <mergeCell ref="A69:I72"/>
    <mergeCell ref="A73:I76"/>
  </mergeCells>
  <pageMargins left="0.7" right="0.7" top="0.75" bottom="0.75" header="0.3" footer="0.3"/>
  <pageSetup paperSize="9" orientation="portrait" r:id="rId1"/>
  <headerFooter>
    <oddHeader>&amp;C&amp;"Calibri"&amp;10&amp;K666666UniCredit - 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2018-04-25T06:49:36Z</cp:lastPrinted>
  <dcterms:created xsi:type="dcterms:W3CDTF">2008-10-17T11:51:54Z</dcterms:created>
  <dcterms:modified xsi:type="dcterms:W3CDTF">2025-07-20T10:11:30Z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4f1d2f1-a4f0-4657-97e1-3f9e482c72f7_Enabled">
    <vt:lpwstr>true</vt:lpwstr>
  </property>
  <property fmtid="{D5CDD505-2E9C-101B-9397-08002B2CF9AE}" pid="4" name="MSIP_Label_84f1d2f1-a4f0-4657-97e1-3f9e482c72f7_SetDate">
    <vt:lpwstr>2025-06-23T10:48:14Z</vt:lpwstr>
  </property>
  <property fmtid="{D5CDD505-2E9C-101B-9397-08002B2CF9AE}" pid="5" name="MSIP_Label_84f1d2f1-a4f0-4657-97e1-3f9e482c72f7_Method">
    <vt:lpwstr>Privileged</vt:lpwstr>
  </property>
  <property fmtid="{D5CDD505-2E9C-101B-9397-08002B2CF9AE}" pid="6" name="MSIP_Label_84f1d2f1-a4f0-4657-97e1-3f9e482c72f7_Name">
    <vt:lpwstr>UniCredit - Confidential</vt:lpwstr>
  </property>
  <property fmtid="{D5CDD505-2E9C-101B-9397-08002B2CF9AE}" pid="7" name="MSIP_Label_84f1d2f1-a4f0-4657-97e1-3f9e482c72f7_SiteId">
    <vt:lpwstr>2cc49ce9-66a1-41ac-a96b-bdc54247696a</vt:lpwstr>
  </property>
  <property fmtid="{D5CDD505-2E9C-101B-9397-08002B2CF9AE}" pid="8" name="MSIP_Label_84f1d2f1-a4f0-4657-97e1-3f9e482c72f7_ActionId">
    <vt:lpwstr>05cf3c38-8d4f-45a2-ad74-5a6b2b02c851</vt:lpwstr>
  </property>
  <property fmtid="{D5CDD505-2E9C-101B-9397-08002B2CF9AE}" pid="9" name="MSIP_Label_84f1d2f1-a4f0-4657-97e1-3f9e482c72f7_ContentBits">
    <vt:lpwstr>1</vt:lpwstr>
  </property>
</Properties>
</file>