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saveExternalLinkValues="0" codeName="ThisWorkbook" defaultThemeVersion="124226"/>
  <mc:AlternateContent xmlns:mc="http://schemas.openxmlformats.org/markup-compatibility/2006">
    <mc:Choice Requires="x15">
      <x15ac:absPath xmlns:x15ac="http://schemas.microsoft.com/office/spreadsheetml/2010/11/ac" url="\\klarafile\users\mjurkovic\My Documents\burza\javna objava 2018\1h 2018\nekonsolidirani\"/>
    </mc:Choice>
  </mc:AlternateContent>
  <xr:revisionPtr revIDLastSave="0" documentId="10_ncr:100000_{4C51E0FA-408A-44E1-9FB1-B184C3226193}" xr6:coauthVersionLast="31" xr6:coauthVersionMax="31" xr10:uidLastSave="{00000000-0000-0000-0000-000000000000}"/>
  <bookViews>
    <workbookView xWindow="0" yWindow="0" windowWidth="19200" windowHeight="10860" activeTab="2" xr2:uid="{00000000-000D-0000-FFFF-FFFF00000000}"/>
  </bookViews>
  <sheets>
    <sheet name="OPĆI PODACI" sheetId="15" r:id="rId1"/>
    <sheet name="Bilanca" sheetId="19" r:id="rId2"/>
    <sheet name="RDG" sheetId="18" r:id="rId3"/>
    <sheet name="NT_I" sheetId="20" r:id="rId4"/>
    <sheet name="NT_D" sheetId="21" r:id="rId5"/>
    <sheet name="PK" sheetId="17" r:id="rId6"/>
    <sheet name="Bilješke" sheetId="16" r:id="rId7"/>
  </sheets>
  <definedNames>
    <definedName name="_xlnm.Print_Area" localSheetId="6">Bilješke!$A$1:$J$53</definedName>
    <definedName name="_xlnm.Print_Area" localSheetId="0">'OPĆI PODACI'!$A$1:$I$63</definedName>
    <definedName name="_xlnm.Print_Area" localSheetId="5">PK!$A$1:$K$25</definedName>
  </definedNames>
  <calcPr calcId="179017"/>
</workbook>
</file>

<file path=xl/calcChain.xml><?xml version="1.0" encoding="utf-8"?>
<calcChain xmlns="http://schemas.openxmlformats.org/spreadsheetml/2006/main">
  <c r="J7" i="18" l="1"/>
  <c r="K7" i="18"/>
  <c r="L7" i="18"/>
  <c r="L42" i="18" s="1"/>
  <c r="M7" i="18"/>
  <c r="M42" i="18" s="1"/>
  <c r="J12" i="18"/>
  <c r="K12" i="18"/>
  <c r="K10" i="18" s="1"/>
  <c r="K43" i="18" s="1"/>
  <c r="L12" i="18"/>
  <c r="L10" i="18"/>
  <c r="L43" i="18" s="1"/>
  <c r="L46" i="18" s="1"/>
  <c r="M12" i="18"/>
  <c r="J16" i="18"/>
  <c r="J10" i="18" s="1"/>
  <c r="J43" i="18" s="1"/>
  <c r="K16" i="18"/>
  <c r="L16" i="18"/>
  <c r="M16" i="18"/>
  <c r="J22" i="18"/>
  <c r="K22" i="18"/>
  <c r="L22" i="18"/>
  <c r="M22" i="18"/>
  <c r="J27" i="18"/>
  <c r="K27" i="18"/>
  <c r="L27" i="18"/>
  <c r="M27" i="18"/>
  <c r="J33" i="18"/>
  <c r="K33" i="18"/>
  <c r="L33" i="18"/>
  <c r="M33" i="18"/>
  <c r="J42" i="18"/>
  <c r="J44" i="18" s="1"/>
  <c r="J48" i="18" s="1"/>
  <c r="K42" i="18"/>
  <c r="K44" i="18" s="1"/>
  <c r="K48" i="18" s="1"/>
  <c r="J21" i="17"/>
  <c r="J14" i="17"/>
  <c r="J52" i="20"/>
  <c r="J44" i="20"/>
  <c r="J46" i="20"/>
  <c r="J38" i="20"/>
  <c r="J45" i="20"/>
  <c r="J31" i="20"/>
  <c r="J32" i="20" s="1"/>
  <c r="J33" i="20"/>
  <c r="J27" i="20"/>
  <c r="J18" i="20"/>
  <c r="J19" i="20" s="1"/>
  <c r="J20" i="20"/>
  <c r="J48" i="20" s="1"/>
  <c r="J13" i="20"/>
  <c r="K57" i="18"/>
  <c r="K66" i="18"/>
  <c r="K67" i="18" s="1"/>
  <c r="J57" i="18"/>
  <c r="J66" i="18"/>
  <c r="J67" i="18"/>
  <c r="J100" i="19"/>
  <c r="J90" i="19"/>
  <c r="J86" i="19"/>
  <c r="J82" i="19"/>
  <c r="J69" i="19" s="1"/>
  <c r="J114" i="19" s="1"/>
  <c r="J79" i="19"/>
  <c r="J72" i="19"/>
  <c r="J56" i="19"/>
  <c r="J49" i="19"/>
  <c r="J41" i="19"/>
  <c r="J40" i="19"/>
  <c r="J35" i="19"/>
  <c r="J26" i="19"/>
  <c r="J16" i="19"/>
  <c r="J9" i="19"/>
  <c r="J8" i="19" s="1"/>
  <c r="J66" i="19" s="1"/>
  <c r="L57" i="18"/>
  <c r="L66" i="18"/>
  <c r="L67" i="18" s="1"/>
  <c r="M57" i="18"/>
  <c r="M66" i="18"/>
  <c r="M67" i="18"/>
  <c r="K53" i="21"/>
  <c r="J53" i="21"/>
  <c r="K19" i="21"/>
  <c r="K21" i="21" s="1"/>
  <c r="K49" i="21" s="1"/>
  <c r="K20" i="21"/>
  <c r="K48" i="21" s="1"/>
  <c r="K12" i="21"/>
  <c r="K32" i="21"/>
  <c r="K34" i="21" s="1"/>
  <c r="K33" i="21"/>
  <c r="K28" i="21"/>
  <c r="K45" i="21"/>
  <c r="K47" i="21" s="1"/>
  <c r="K46" i="21"/>
  <c r="K39" i="21"/>
  <c r="J19" i="21"/>
  <c r="J21" i="21" s="1"/>
  <c r="J12" i="21"/>
  <c r="J20" i="21" s="1"/>
  <c r="J32" i="21"/>
  <c r="J34" i="21" s="1"/>
  <c r="J28" i="21"/>
  <c r="J33" i="21" s="1"/>
  <c r="J45" i="21"/>
  <c r="J47" i="21" s="1"/>
  <c r="J39" i="21"/>
  <c r="J46" i="21" s="1"/>
  <c r="K52" i="20"/>
  <c r="K18" i="20"/>
  <c r="K19" i="20" s="1"/>
  <c r="K13" i="20"/>
  <c r="K31" i="20"/>
  <c r="K27" i="20"/>
  <c r="K32" i="20" s="1"/>
  <c r="K44" i="20"/>
  <c r="K46" i="20" s="1"/>
  <c r="K38" i="20"/>
  <c r="K45" i="20" s="1"/>
  <c r="K72" i="19"/>
  <c r="K79" i="19"/>
  <c r="K82" i="19"/>
  <c r="K69" i="19" s="1"/>
  <c r="K114" i="19" s="1"/>
  <c r="K86" i="19"/>
  <c r="K90" i="19"/>
  <c r="K100" i="19"/>
  <c r="K9" i="19"/>
  <c r="K8" i="19" s="1"/>
  <c r="K66" i="19" s="1"/>
  <c r="K16" i="19"/>
  <c r="K26" i="19"/>
  <c r="K35" i="19"/>
  <c r="K41" i="19"/>
  <c r="K49" i="19"/>
  <c r="K56" i="19"/>
  <c r="K14" i="17"/>
  <c r="K21" i="17"/>
  <c r="K40" i="19"/>
  <c r="M10" i="18"/>
  <c r="M43" i="18"/>
  <c r="K33" i="20"/>
  <c r="J49" i="21" l="1"/>
  <c r="M45" i="18"/>
  <c r="M46" i="18"/>
  <c r="M44" i="18"/>
  <c r="M48" i="18" s="1"/>
  <c r="K50" i="18"/>
  <c r="K49" i="18"/>
  <c r="L44" i="18"/>
  <c r="L48" i="18" s="1"/>
  <c r="L45" i="18"/>
  <c r="J47" i="20"/>
  <c r="J49" i="18"/>
  <c r="J50" i="18"/>
  <c r="J46" i="18"/>
  <c r="J45" i="18"/>
  <c r="K46" i="18"/>
  <c r="K45" i="18"/>
  <c r="J48" i="21"/>
  <c r="K20" i="20"/>
  <c r="K48" i="20" s="1"/>
  <c r="L49" i="18" l="1"/>
  <c r="L50" i="18"/>
  <c r="M50" i="18"/>
  <c r="M49" i="18"/>
  <c r="K47"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A19" authorId="0" shapeId="0" xr:uid="{30834387-A6FC-486B-97EB-AE2C7767FFBB}">
      <text>
        <r>
          <rPr>
            <sz val="8"/>
            <color indexed="81"/>
            <rFont val="Tahoma"/>
            <charset val="238"/>
          </rPr>
          <t xml:space="preserve">Podatak pod </t>
        </r>
        <r>
          <rPr>
            <b/>
            <sz val="8"/>
            <color indexed="81"/>
            <rFont val="Tahoma"/>
            <family val="2"/>
            <charset val="238"/>
          </rPr>
          <t xml:space="preserve"> Neizvjesnosti</t>
        </r>
        <r>
          <rPr>
            <sz val="8"/>
            <color indexed="81"/>
            <rFont val="Tahoma"/>
            <charset val="238"/>
          </rPr>
          <t xml:space="preserve"> obuhvaća opis slučajeva kod kojih postoji neizvjesnost naplate prihoda ili mogućih budućih troškova (neke značajne štete), uz komentar uprave društva s obzirom na prethodno i promatrano tromjesečje te na buduće razdoblje u kojem bi se mogli pojaviti otpisi nenaplativih potraživanja ili neki drugi troškovi. 
</t>
        </r>
      </text>
    </comment>
    <comment ref="A21" authorId="0" shapeId="0" xr:uid="{F82FA6AD-CD99-4789-804B-93B39E12E49E}">
      <text>
        <r>
          <rPr>
            <sz val="8"/>
            <color indexed="81"/>
            <rFont val="Tahoma"/>
            <charset val="238"/>
          </rPr>
          <t xml:space="preserve">Podatak pod </t>
        </r>
        <r>
          <rPr>
            <b/>
            <sz val="8"/>
            <color indexed="81"/>
            <rFont val="Tahoma"/>
            <family val="2"/>
            <charset val="238"/>
          </rPr>
          <t>Rezultati poslovanja</t>
        </r>
        <r>
          <rPr>
            <sz val="8"/>
            <color indexed="81"/>
            <rFont val="Tahoma"/>
            <charset val="238"/>
          </rPr>
          <t xml:space="preserve"> obuhvaća komentar uprave društva o financijskom i poslovnom rezultatu u promatranom tromjesečju i kumulativnom razdoblju u usporedbi s istim razdobljem prethodne godine.
</t>
        </r>
      </text>
    </comment>
    <comment ref="A23" authorId="0" shapeId="0" xr:uid="{0E4D5F61-5879-4A98-9774-8FF01766BE3E}">
      <text>
        <r>
          <rPr>
            <sz val="8"/>
            <color indexed="81"/>
            <rFont val="Tahoma"/>
            <charset val="238"/>
          </rPr>
          <t xml:space="preserve">Podatak pod </t>
        </r>
        <r>
          <rPr>
            <b/>
            <sz val="8"/>
            <color indexed="81"/>
            <rFont val="Tahoma"/>
            <family val="2"/>
            <charset val="238"/>
          </rPr>
          <t>Prihodi po djelatnostima</t>
        </r>
        <r>
          <rPr>
            <sz val="8"/>
            <color indexed="81"/>
            <rFont val="Tahoma"/>
            <charset val="238"/>
          </rPr>
          <t xml:space="preserve"> obuhvaća analizu planiranih i ostvarenih prihoda po temeljnim djelatnostima za promatrano tromjesečje, uz navođenje razloga za eventualna odstupanja.
</t>
        </r>
      </text>
    </comment>
    <comment ref="A25" authorId="0" shapeId="0" xr:uid="{D3B4B3D2-6423-4525-9923-47EBF77CC6BC}">
      <text>
        <r>
          <rPr>
            <sz val="8"/>
            <color indexed="81"/>
            <rFont val="Tahoma"/>
            <charset val="238"/>
          </rPr>
          <t xml:space="preserve">Podatak pod </t>
        </r>
        <r>
          <rPr>
            <b/>
            <sz val="8"/>
            <color indexed="81"/>
            <rFont val="Tahoma"/>
            <family val="2"/>
            <charset val="238"/>
          </rPr>
          <t>Opis usluga</t>
        </r>
        <r>
          <rPr>
            <sz val="8"/>
            <color indexed="81"/>
            <rFont val="Tahoma"/>
            <charset val="238"/>
          </rPr>
          <t xml:space="preserve"> obuhvaća popis osnovnih usluga te opis planiranog uvođenja novih usluga.
</t>
        </r>
      </text>
    </comment>
    <comment ref="A27" authorId="0" shapeId="0" xr:uid="{051C3AD2-1D3B-4D4B-AAFC-789B55B22E2D}">
      <text>
        <r>
          <rPr>
            <sz val="8"/>
            <color indexed="81"/>
            <rFont val="Tahoma"/>
            <charset val="238"/>
          </rPr>
          <t xml:space="preserve">Podatak pod </t>
        </r>
        <r>
          <rPr>
            <b/>
            <sz val="8"/>
            <color indexed="81"/>
            <rFont val="Tahoma"/>
            <family val="2"/>
            <charset val="238"/>
          </rPr>
          <t xml:space="preserve">Operativni i ostali troškovi </t>
        </r>
        <r>
          <rPr>
            <sz val="8"/>
            <color indexed="81"/>
            <rFont val="Tahoma"/>
            <charset val="238"/>
          </rPr>
          <t xml:space="preserve">obuhvaća kratku analizu strukture troškova te analizu ostvarenih i planiranih troškova u promatranom tromjesečju i kumulativnom razdoblju u usporedbi s istim razdobljem prethodne godine.
</t>
        </r>
      </text>
    </comment>
    <comment ref="A29" authorId="0" shapeId="0" xr:uid="{35670AA3-4A4F-4AC5-924C-81E59FF3158E}">
      <text>
        <r>
          <rPr>
            <sz val="8"/>
            <color indexed="81"/>
            <rFont val="Tahoma"/>
            <charset val="238"/>
          </rPr>
          <t xml:space="preserve">Podatak pod </t>
        </r>
        <r>
          <rPr>
            <b/>
            <sz val="8"/>
            <color indexed="81"/>
            <rFont val="Tahoma"/>
            <family val="2"/>
            <charset val="238"/>
          </rPr>
          <t xml:space="preserve">Dobit ili gubitak </t>
        </r>
        <r>
          <rPr>
            <sz val="8"/>
            <color indexed="81"/>
            <rFont val="Tahoma"/>
            <charset val="238"/>
          </rPr>
          <t xml:space="preserve">obuhvaća komentar ostvarene dobiti/gubitka za promatrano tromjesečje u usporedbi s istim razdobljem prethodne godine odnosno s prethodnim tromjesečjem te u usporedbi s planiranim za promatrano tromjesečje. 
</t>
        </r>
      </text>
    </comment>
    <comment ref="A31" authorId="0" shapeId="0" xr:uid="{2BE0B6FE-FD5C-4C5B-9AB6-DB66697E30D9}">
      <text>
        <r>
          <rPr>
            <sz val="8"/>
            <color indexed="81"/>
            <rFont val="Tahoma"/>
            <charset val="238"/>
          </rPr>
          <t xml:space="preserve">Podatak pod </t>
        </r>
        <r>
          <rPr>
            <b/>
            <sz val="8"/>
            <color indexed="81"/>
            <rFont val="Tahoma"/>
            <family val="2"/>
            <charset val="238"/>
          </rPr>
          <t>Likvidnost</t>
        </r>
        <r>
          <rPr>
            <sz val="8"/>
            <color indexed="81"/>
            <rFont val="Tahoma"/>
            <charset val="238"/>
          </rPr>
          <t xml:space="preserve"> obuhvaća komentar uprave o poslovanju društva s obzirom na problematiku likvidnosti i solventnosti, kako u tekućem tromjesečju, tako i u budućim razdobljima.
</t>
        </r>
      </text>
    </comment>
  </commentList>
</comments>
</file>

<file path=xl/sharedStrings.xml><?xml version="1.0" encoding="utf-8"?>
<sst xmlns="http://schemas.openxmlformats.org/spreadsheetml/2006/main" count="421" uniqueCount="370">
  <si>
    <t xml:space="preserve">     3. Obveze prema bankama i drugim financijskim institucijama</t>
  </si>
  <si>
    <t>E) ODGOĐENO PLAĆANJE TROŠKOVA I PRIHOD BUDUĆEGA RAZDOBLJA</t>
  </si>
  <si>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</si>
  <si>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</si>
  <si>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</si>
  <si>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IV. Ukupno novčani izdaci od investicijskih aktivnosti (021 do 023)</t>
  </si>
  <si>
    <t>u razdoblju __.__.____. do __.__.____.</t>
  </si>
  <si>
    <t>Obveznik: _____________________________________________________________</t>
  </si>
  <si>
    <t>1. Pripisano imateljima kapitala matice</t>
  </si>
  <si>
    <t>2. Pripisano manjinskom interesu</t>
  </si>
  <si>
    <t xml:space="preserve">   5. Potraživanja od države i drugih institucija</t>
  </si>
  <si>
    <t xml:space="preserve">   6. Ostala potraživanja</t>
  </si>
  <si>
    <r>
      <t xml:space="preserve">II. POSLOVNI RASHODI </t>
    </r>
    <r>
      <rPr>
        <sz val="9"/>
        <rFont val="Arial"/>
        <family val="2"/>
        <charset val="238"/>
      </rPr>
      <t>(115+116+120+124+125+126+129+130)</t>
    </r>
  </si>
  <si>
    <r>
      <t xml:space="preserve">B)  DUGOTRAJNA IMOVINA </t>
    </r>
    <r>
      <rPr>
        <sz val="9"/>
        <rFont val="Arial"/>
        <family val="2"/>
        <charset val="238"/>
      </rPr>
      <t>(003+010+020+029+033)</t>
    </r>
  </si>
  <si>
    <t xml:space="preserve">   2. Koncesije, patenti, licencije, robne i uslužne marke, softver i ostala prava</t>
  </si>
  <si>
    <t>Ukupno smanjenje novčanog tijeka (015 – 014 + 027 – 026 + 039 – 038)</t>
  </si>
  <si>
    <t xml:space="preserve">   3. Ostali novčani izdaci od investicijskih aktivnosti</t>
  </si>
  <si>
    <t>C1) NETO POVEĆANJE NOVČANOG TIJEKA OD FINANCIJSKIH
       AKTIVNOSTI (030-036)</t>
  </si>
  <si>
    <t>C2) NETO SMANJENJE NOVČANOG TIJEKA OD FINANCIJSKIH
       AKTIVNOSTI (036-030)</t>
  </si>
  <si>
    <r>
      <t xml:space="preserve">B)  REZERVIRANJA </t>
    </r>
    <r>
      <rPr>
        <sz val="9"/>
        <rFont val="Arial"/>
        <family val="2"/>
        <charset val="238"/>
      </rPr>
      <t>(080 do 082)</t>
    </r>
  </si>
  <si>
    <r>
      <t xml:space="preserve">C)  DUGOROČNE OBVEZE </t>
    </r>
    <r>
      <rPr>
        <sz val="9"/>
        <rFont val="Arial"/>
        <family val="2"/>
        <charset val="238"/>
      </rPr>
      <t>(084 do 092)</t>
    </r>
  </si>
  <si>
    <r>
      <t xml:space="preserve">D)  KRATKOROČNE OBVEZE </t>
    </r>
    <r>
      <rPr>
        <sz val="9"/>
        <rFont val="Arial"/>
        <family val="2"/>
        <charset val="238"/>
      </rPr>
      <t>(094 do 105)</t>
    </r>
  </si>
  <si>
    <r>
      <t xml:space="preserve">    2. Materijalni troškovi </t>
    </r>
    <r>
      <rPr>
        <sz val="9"/>
        <rFont val="Arial"/>
        <family val="2"/>
        <charset val="238"/>
      </rPr>
      <t>(117 do 119)</t>
    </r>
  </si>
  <si>
    <r>
      <t xml:space="preserve">   3. Troškovi osoblja </t>
    </r>
    <r>
      <rPr>
        <sz val="9"/>
        <rFont val="Arial"/>
        <family val="2"/>
        <charset val="238"/>
      </rPr>
      <t>(121 do 123)</t>
    </r>
  </si>
  <si>
    <r>
      <t xml:space="preserve">   6. Vrijednosno usklađivanje </t>
    </r>
    <r>
      <rPr>
        <sz val="9"/>
        <rFont val="Arial"/>
        <family val="2"/>
        <charset val="238"/>
      </rPr>
      <t>(127+128)</t>
    </r>
  </si>
  <si>
    <r>
      <t xml:space="preserve">F) UKUPNO – PASIVA </t>
    </r>
    <r>
      <rPr>
        <sz val="9"/>
        <rFont val="Arial"/>
        <family val="2"/>
        <charset val="238"/>
      </rPr>
      <t>(062+079+083+093+106)</t>
    </r>
  </si>
  <si>
    <r>
      <t xml:space="preserve">I. POSLOVNI PRIHODI </t>
    </r>
    <r>
      <rPr>
        <sz val="9"/>
        <rFont val="Arial"/>
        <family val="2"/>
        <charset val="238"/>
      </rPr>
      <t>(112+113)</t>
    </r>
  </si>
  <si>
    <t xml:space="preserve">    4. Alati, pogonski inventar i transportna imovina</t>
  </si>
  <si>
    <t xml:space="preserve">    5. Biološka imovina</t>
  </si>
  <si>
    <t xml:space="preserve">   2. Novčani primici od glavnice kredita, zadužnica, pozajmica i drugih posudbi</t>
  </si>
  <si>
    <t xml:space="preserve">   3. Ostali primici od financijskih aktivnosti</t>
  </si>
  <si>
    <t xml:space="preserve">   1. Novčani izdaci za otplatu glavnice kredita i obveznica</t>
  </si>
  <si>
    <t xml:space="preserve">   2. Novčani izdaci za isplatu dividendi</t>
  </si>
  <si>
    <t xml:space="preserve">   3. Novčani izdaci za financijski najam</t>
  </si>
  <si>
    <t xml:space="preserve">   4. Novčani izdaci za otkup vlastitih dionica</t>
  </si>
  <si>
    <t xml:space="preserve">   5. Ostali novčani izdaci od financijskih aktivnosti</t>
  </si>
  <si>
    <t>A1) NETO POVEĆANJE NOVČANOG TIJEKA OD POSLOVNIH
       AKTIVNOSTI (007-012)</t>
  </si>
  <si>
    <t>A2) NETO SMANJENJE NOVČANOG TIJEKA OD POSLOVNIH
       AKTIVNOSTI (012-007)</t>
  </si>
  <si>
    <t>B1) NETO POVEĆANJE NOVČANOG TIJEKA OD INVESTICIJSKIH
       AKTIVNOSTI (020-024)</t>
  </si>
  <si>
    <t>B2) NETO SMANJENJE NOVČANOG TIJEKA OD INVESTICIJSKIH
       AKTIVNOSTI (024-020)</t>
  </si>
  <si>
    <t xml:space="preserve">   1. Dobit prije poreza</t>
  </si>
  <si>
    <t xml:space="preserve">   2. Amortizacija</t>
  </si>
  <si>
    <t xml:space="preserve">   3. Povećanje kratkoročnih obveza</t>
  </si>
  <si>
    <t xml:space="preserve">   4. Smanjenje kratkotrajnih potraživanja</t>
  </si>
  <si>
    <t xml:space="preserve">   5. Smanjenje zaliha</t>
  </si>
  <si>
    <t xml:space="preserve">    3. Dobit ili gubitak s osnove ponovnog vrednovanja financijske
         imovine raspoložive za prodaju</t>
  </si>
  <si>
    <t xml:space="preserve">     7. Ostala financijska imovina </t>
  </si>
  <si>
    <t>II.  Ukupno novčani izdaci od poslovnih aktivnosti (007 do 012)</t>
  </si>
  <si>
    <t>IV. Ukupno novčani izdaci od investicijskih aktivnosti (022 do 024)</t>
  </si>
  <si>
    <t>V. Ukupno novčani primici od financijskih aktivnosti (028 do 030)</t>
  </si>
  <si>
    <t xml:space="preserve">   8. Ostali poslovni rashodi</t>
  </si>
  <si>
    <t xml:space="preserve">   6. Ostalo povećanje novčanog tijeka</t>
  </si>
  <si>
    <t xml:space="preserve">   1. Smanjenje kratkoročnih obveza</t>
  </si>
  <si>
    <t xml:space="preserve">   2. Povećanje kratkotrajnih potraživanja</t>
  </si>
  <si>
    <t xml:space="preserve">   3. Povećanje zaliha</t>
  </si>
  <si>
    <t xml:space="preserve">   4. Ostalo smanjenje novčanog tijeka</t>
  </si>
  <si>
    <t>D)  PLAĆENI TROŠKOVI BUDUĆEG RAZDOBLJA I OBRAČUNATI PRIHODI</t>
  </si>
  <si>
    <t>G)  IZVANBILANČNI ZAPISI</t>
  </si>
  <si>
    <t>PASIVA</t>
  </si>
  <si>
    <t>Naziv pozicije</t>
  </si>
  <si>
    <t>A)  POTRAŽIVANJA ZA UPISANI A NEUPLAĆENI KAPITAL</t>
  </si>
  <si>
    <t xml:space="preserve">        c) Ostali vanjski troškovi</t>
  </si>
  <si>
    <t xml:space="preserve">        a) Neto plaće i nadnice</t>
  </si>
  <si>
    <t xml:space="preserve">        b) Troškovi poreza i doprinosa iz plaća</t>
  </si>
  <si>
    <t xml:space="preserve">        c) Doprinosi na plaće</t>
  </si>
  <si>
    <t xml:space="preserve">    2. Kamate, tečajne razlike i drugi rashodi iz odnosa s nepovezanim
        poduzetnicima i drugim osobama</t>
  </si>
  <si>
    <t xml:space="preserve">    1. Kamate, tečajne razlike i drugi rashodi s povezanim poduzetnicima</t>
  </si>
  <si>
    <t xml:space="preserve">    4. Ostali financijski rashodi</t>
  </si>
  <si>
    <t>V. Ukupno novčani primici od financijskih aktivnosti (027 do 029)</t>
  </si>
  <si>
    <t>VI. Ukupno novčani izdaci od financijskih aktivnosti (031 do 035)</t>
  </si>
  <si>
    <t>Ukupno povećanje novčanog tijeka (013 – 014 + 025 – 026 + 037 – 038)</t>
  </si>
  <si>
    <t>Ukupno smanjenje novčanog tijeka (014 – 013 + 026 – 025 + 038 – 037)</t>
  </si>
  <si>
    <t xml:space="preserve">    6. Predujmovi za materijalnu imovinu</t>
  </si>
  <si>
    <t xml:space="preserve">    7. Materijalna imovina u pripremi</t>
  </si>
  <si>
    <t xml:space="preserve">    8. Ostala materijalna imovina</t>
  </si>
  <si>
    <t xml:space="preserve">    9. Ulaganje u nekretnine</t>
  </si>
  <si>
    <t xml:space="preserve">     1. Udjeli (dionice) kod povezanih poduzetnika</t>
  </si>
  <si>
    <t xml:space="preserve">     2. Dani zajmovi povezanim poduzetnicima</t>
  </si>
  <si>
    <t xml:space="preserve">     3. Sudjelujući interesi (udjeli)</t>
  </si>
  <si>
    <t xml:space="preserve">     7. Ostala dugotrajna financijska imovina </t>
  </si>
  <si>
    <t xml:space="preserve">     1. Potraživanja od povezanih poduzetnika</t>
  </si>
  <si>
    <t xml:space="preserve">     2. Potraživanja po osnovi prodaje na kredit</t>
  </si>
  <si>
    <t xml:space="preserve">     3. Ostala potraživanja</t>
  </si>
  <si>
    <t xml:space="preserve">     4. Zajmovi dani poduzetnicima u kojima postoje sudjelujući interesi</t>
  </si>
  <si>
    <t xml:space="preserve">     5. Ulaganja u vrijednosne papire</t>
  </si>
  <si>
    <t xml:space="preserve">     6. Dani zajmovi, depoziti i slično</t>
  </si>
  <si>
    <t xml:space="preserve">   3. Gotovi proizvodi</t>
  </si>
  <si>
    <t xml:space="preserve">   4. Trgovačka roba</t>
  </si>
  <si>
    <t xml:space="preserve">   5. Predujmovi za zalihe</t>
  </si>
  <si>
    <t xml:space="preserve">   6. Dugotrajna imovina namijenjena prodaji</t>
  </si>
  <si>
    <t xml:space="preserve">   7. Biološka imovina</t>
  </si>
  <si>
    <t>F)  IZVANBILANČNI ZAPISI</t>
  </si>
  <si>
    <t xml:space="preserve">     8. Ostale dugoročne obveze</t>
  </si>
  <si>
    <t xml:space="preserve">     9. Odgođena porezna obveza</t>
  </si>
  <si>
    <t xml:space="preserve">     7. Obveze prema poduzetnicima u kojima postoje sudjelujući interesi</t>
  </si>
  <si>
    <t xml:space="preserve">     8. Obveze prema zaposlenicima</t>
  </si>
  <si>
    <t xml:space="preserve">     9. Obveze za poreze, doprinose i slična davanja</t>
  </si>
  <si>
    <t xml:space="preserve">   11. Obveze po osnovi dugotrajne imovine namijenjene prodaji</t>
  </si>
  <si>
    <t xml:space="preserve">   12. Ostale kratkoročne obveze</t>
  </si>
  <si>
    <t xml:space="preserve">   10. Obveze s osnove udjela u rezultatu</t>
  </si>
  <si>
    <t>I. ZALIHE (036 do 042)</t>
  </si>
  <si>
    <t>II. POTRAŽIVANJA (044 do 049)</t>
  </si>
  <si>
    <t>III. KRATKOTRAJNA FINANCIJSKA IMOVINA (051 do 057)</t>
  </si>
  <si>
    <t xml:space="preserve">   2. Ostali poslovni prihodi</t>
  </si>
  <si>
    <t xml:space="preserve">    1. Promjene vrijednosti zaliha proizvodnje u tijeku i gotovih proizvoda</t>
  </si>
  <si>
    <t xml:space="preserve">   4. Amortizacija</t>
  </si>
  <si>
    <t xml:space="preserve">   5. Ostali troškovi</t>
  </si>
  <si>
    <t xml:space="preserve">   7. Rezerviranja</t>
  </si>
  <si>
    <t>A1) NETO POVEĆANJE NOVČANOG TIJEKA OD POSLOVNIH 
       AKTIVNOSTI (006-013)</t>
  </si>
  <si>
    <t>A2) NETO SMANJENJE NOVČANOG TIJEKA OD POSLOVNIH 
       AKTIVNOSTI (013-006)</t>
  </si>
  <si>
    <t>B1) NETO POVEĆANJE NOVČANOG TIJEKA OD INVESTICIJSKIH
       AKTIVNOSTI (021-025)</t>
  </si>
  <si>
    <t>B2) NETO SMANJENJE NOVČANOG TIJEKA OD INVESTICIJSKIH
       AKTIVNOSTI (025-021)</t>
  </si>
  <si>
    <t xml:space="preserve">   1. Izdaci za razvoj</t>
  </si>
  <si>
    <t xml:space="preserve">   3. Goodwill</t>
  </si>
  <si>
    <t>III. Ukupno novčani primici od investicijskih aktivnosti (016 do 020)</t>
  </si>
  <si>
    <t xml:space="preserve">   1. Novčani izdaci za kupnju dugotrajne materijalne i nematerijalne imovine</t>
  </si>
  <si>
    <t xml:space="preserve">   2. Novčani izdaci za stjecanje vlasničkih i dužničkih financijskih instrumenata</t>
  </si>
  <si>
    <t xml:space="preserve">   1. Sirovine i materijal</t>
  </si>
  <si>
    <t xml:space="preserve">   2. Proizvodnja u tijeku</t>
  </si>
  <si>
    <t xml:space="preserve">     2. Novčani primici od tantijema, naknada, provizija i sl.</t>
  </si>
  <si>
    <t xml:space="preserve">     3. Novčani primici od osiguranja za naknadu šteta</t>
  </si>
  <si>
    <t xml:space="preserve">     4. Novčani primici s osnove povrata poreza</t>
  </si>
  <si>
    <t xml:space="preserve">     5. Ostali novčani primici</t>
  </si>
  <si>
    <t xml:space="preserve">     1. Novčani izdaci dobavljačima</t>
  </si>
  <si>
    <t xml:space="preserve">     2. Novčani izdaci za zaposlene</t>
  </si>
  <si>
    <t xml:space="preserve">     3. Novčani izdaci za osiguranje za naknade šteta</t>
  </si>
  <si>
    <t xml:space="preserve">     4. Novčani izdaci za kamate</t>
  </si>
  <si>
    <t xml:space="preserve">     5. Novčani izdaci za poreze</t>
  </si>
  <si>
    <t xml:space="preserve">     6. Ostali novčani izdaci</t>
  </si>
  <si>
    <t xml:space="preserve">     1. Rezerviranja za mirovine, otpremnine i slične obveze</t>
  </si>
  <si>
    <t xml:space="preserve">     2. Rezerviranja za porezne obveze</t>
  </si>
  <si>
    <t xml:space="preserve">     3. Druga rezerviranja</t>
  </si>
  <si>
    <t xml:space="preserve">     1. Obveze prema povezanim poduzetnicima</t>
  </si>
  <si>
    <t>3. Vlastite dionice i udjeli (odbitna stavka)</t>
  </si>
  <si>
    <t>4. Statutarne rezerve</t>
  </si>
  <si>
    <t>5. Ostale rezerve</t>
  </si>
  <si>
    <t>IV. REVALORIZACIJSKE REZERVE</t>
  </si>
  <si>
    <t xml:space="preserve">       a) dugotrajne imovine (osim financijske imovine)</t>
  </si>
  <si>
    <t xml:space="preserve">       b) kratkotrajne imovine (osim financijske imovine)</t>
  </si>
  <si>
    <t xml:space="preserve">     3. Dio prihoda od pridruženih poduzetnika i sudjelujućih interesa</t>
  </si>
  <si>
    <t xml:space="preserve">     5. Ostali financijski prihodi</t>
  </si>
  <si>
    <t>I. TEMELJNI (UPISANI) KAPITAL</t>
  </si>
  <si>
    <t>II. KAPITALNE REZERVE</t>
  </si>
  <si>
    <t>III. REZERVE IZ DOBITI (066+067-068+069+070)</t>
  </si>
  <si>
    <t>1. Zakonske rezerve</t>
  </si>
  <si>
    <t>2. Rezerve za vlastite dionice</t>
  </si>
  <si>
    <t xml:space="preserve">        a) Troškovi sirovina i materijala</t>
  </si>
  <si>
    <t xml:space="preserve">        b) Troškovi prodane robe</t>
  </si>
  <si>
    <t>VI. Ukupno novčani izdaci od financijskih aktivnosti (032 do 036)</t>
  </si>
  <si>
    <t>Ukupno povećanje novčanog tijeka (014 – 015 + 026 – 027 + 038 – 039)</t>
  </si>
  <si>
    <t>Prethodna godina</t>
  </si>
  <si>
    <t>Tekuća godina</t>
  </si>
  <si>
    <t xml:space="preserve">   1. Prihodi od prodaje</t>
  </si>
  <si>
    <t>BILANCA</t>
  </si>
  <si>
    <t>RAČUN DOBITI I GUBITKA</t>
  </si>
  <si>
    <t xml:space="preserve">     2. Kamate, tečajne razlike, dividende, slični prihodi iz odnosa s
          nepovezanim poduzetnicima i drugim osobama</t>
  </si>
  <si>
    <t>NOVČANI TIJEK OD POSLOVNIH AKTIVNOSTI</t>
  </si>
  <si>
    <t>I. Ukupno povećanje novčanog tijeka od poslovnih aktivnosti (001 do 006)</t>
  </si>
  <si>
    <t>II. Ukupno smanjenje novčanog tijeka od poslovnih aktivnosti (008 do 011)</t>
  </si>
  <si>
    <t>NOVČANI TIJEK OD INVESTICIJSKIH AKTIVNOSTI</t>
  </si>
  <si>
    <t>NOVČANI TIJEK OD FINANCIJSKIH AKTIVNOSTI</t>
  </si>
  <si>
    <t>Novac i novčani ekvivalenti na početku razdoblja</t>
  </si>
  <si>
    <t>C1) NETO POVEĆANJE NOVČANOG TIJEKA OD FINANCIJSKIH
       AKTIVNOSTI (031-037)</t>
  </si>
  <si>
    <t>C2) NETO SMANJENJE NOVČANOG TIJEKA OD FINANCIJSKIH
       AKTIVNOSTI (037-031)</t>
  </si>
  <si>
    <t>IZVJEŠTAJ O NOVČANOM TIJEKU - Indirektna metoda</t>
  </si>
  <si>
    <t xml:space="preserve">     1. Novčani primici od prodaje dugotrajne materijalne i nematerijalne imovine</t>
  </si>
  <si>
    <t xml:space="preserve">     2. Novčani primici od prodaje vlasničkih i dužničkih instrumenata</t>
  </si>
  <si>
    <t xml:space="preserve">     5. Ostali novčani primici od investicijskih aktivnosti</t>
  </si>
  <si>
    <t>III. Ukupno novčani primici od investicijskih aktivnosti (015 do 019)</t>
  </si>
  <si>
    <t>1. Zadržana dobit</t>
  </si>
  <si>
    <t>2. Preneseni gubitak</t>
  </si>
  <si>
    <t>1. Dobit poslovne godine</t>
  </si>
  <si>
    <t>2. Gubitak poslovne godine</t>
  </si>
  <si>
    <t>VII. MANJINSKI INTERES</t>
  </si>
  <si>
    <t xml:space="preserve">   1. Novčani primici od izdavanja vlasničkih i dužničkih financijskih instrumenata</t>
  </si>
  <si>
    <t>Povećanje  novca i novčanih ekvivalenata</t>
  </si>
  <si>
    <t>Smanjenje novca i novčanih ekvivalenata</t>
  </si>
  <si>
    <t>Novac i novčani ekvivalenti na kraju razdoblja</t>
  </si>
  <si>
    <t xml:space="preserve">   1. Novčani primici od prodaje dugotrajne materijalne i nematerijalne imovine</t>
  </si>
  <si>
    <t xml:space="preserve">   2. Novčani primici od prodaje vlasničkih i dužničkih instrumenata</t>
  </si>
  <si>
    <t xml:space="preserve">   3. Novčani primici od kamata</t>
  </si>
  <si>
    <t xml:space="preserve">   4. Novčani primici od dividendi</t>
  </si>
  <si>
    <t xml:space="preserve">   5. Ostali novčani primici od investicijskih aktivnosti</t>
  </si>
  <si>
    <t xml:space="preserve">     8.  Ulaganja koja se obračunavaju metodom udjela</t>
  </si>
  <si>
    <t>IV. POTRAŽIVANJA (030 do 032)</t>
  </si>
  <si>
    <t>V. ODGOĐENA POREZNA IMOVINA</t>
  </si>
  <si>
    <t>A) KAPITAL I REZERVE</t>
  </si>
  <si>
    <t>XIV. DOBIT ILI GUBITAK RAZDOBLJA</t>
  </si>
  <si>
    <t>VI. SVEOBUHVATNA DOBIT ILI GUBITAK RAZDOBLJA</t>
  </si>
  <si>
    <t>IZVJEŠTAJ O OSTALOJ SVEOBUHVATNOJ DOBITI (popunjava poduzetnik obveznik primjene MSFI-a)</t>
  </si>
  <si>
    <t>III. DUGOTRAJNA FINANCIJSKA IMOVINA (021 do 028)</t>
  </si>
  <si>
    <r>
      <t xml:space="preserve">A)  KAPITAL I REZERVE </t>
    </r>
    <r>
      <rPr>
        <sz val="9"/>
        <rFont val="Arial"/>
        <family val="2"/>
        <charset val="238"/>
      </rPr>
      <t>(063+064+065+071+072+075+078)</t>
    </r>
  </si>
  <si>
    <t xml:space="preserve">  1. Dobit razdoblja (149-151)</t>
  </si>
  <si>
    <r>
      <t>IV. NETO OSTALA SVEOBUHVATNA DOBIT ILI GUBITAK
      RAZDOBLJA</t>
    </r>
    <r>
      <rPr>
        <sz val="9"/>
        <rFont val="Arial"/>
        <family val="2"/>
        <charset val="238"/>
      </rPr>
      <t xml:space="preserve"> (158-166)</t>
    </r>
  </si>
  <si>
    <t>V. SVEOBUHVATNA DOBIT ILI GUBITAK RAZDOBLJA (157+167)</t>
  </si>
  <si>
    <t xml:space="preserve">V.    UDIO U DOBITI OD PRIDRUŽENIH PODUZETNIKA </t>
  </si>
  <si>
    <t xml:space="preserve">VI.   UDIO U GUBITKU OD PRIDRUŽENIH PODUZETNIKA </t>
  </si>
  <si>
    <t>IZVJEŠTAJ O NOVČANOM TIJEKU - Direktna metoda</t>
  </si>
  <si>
    <t>I.  Ukupno novčani primici od poslovnih aktivnosti (001 do 005)</t>
  </si>
  <si>
    <t xml:space="preserve">     1. Novčani primici od kupaca</t>
  </si>
  <si>
    <t xml:space="preserve">   1. Potraživanja od povezanih poduzetnika</t>
  </si>
  <si>
    <t xml:space="preserve">   2. Potraživanja od kupaca</t>
  </si>
  <si>
    <t xml:space="preserve">   3. Potraživanja od sudjelujućih poduzetnika </t>
  </si>
  <si>
    <t xml:space="preserve">   4. Potraživanja od zaposlenika i članova poduzetnika</t>
  </si>
  <si>
    <t>I. DOBIT ILI GUBITAK RAZDOBLJA (= 152)</t>
  </si>
  <si>
    <t>I. NEMATERIJALNA IMOVINA (004 do 009)</t>
  </si>
  <si>
    <t>II. MATERIJALNA IMOVINA (011 do 019)</t>
  </si>
  <si>
    <t>IV. NOVAC U BANCI I BLAGAJNI</t>
  </si>
  <si>
    <t xml:space="preserve">   4. Predujmovi za nabavu nematerijalne imovine</t>
  </si>
  <si>
    <t xml:space="preserve">   5. Nematerijalna imovina u pripremi</t>
  </si>
  <si>
    <t xml:space="preserve">   6. Ostala nematerijalna imovina</t>
  </si>
  <si>
    <t xml:space="preserve">    1. Zemljište</t>
  </si>
  <si>
    <t xml:space="preserve">    3. Postrojenja i oprema </t>
  </si>
  <si>
    <r>
      <t xml:space="preserve">III. FINANCIJSKI PRIHODI </t>
    </r>
    <r>
      <rPr>
        <sz val="9"/>
        <rFont val="Arial"/>
        <family val="2"/>
        <charset val="238"/>
      </rPr>
      <t>(132 do 136)</t>
    </r>
  </si>
  <si>
    <r>
      <t xml:space="preserve">IV. FINANCIJSKI RASHODI </t>
    </r>
    <r>
      <rPr>
        <sz val="9"/>
        <rFont val="Arial"/>
        <family val="2"/>
        <charset val="238"/>
      </rPr>
      <t>(138 do 141)</t>
    </r>
  </si>
  <si>
    <r>
      <t xml:space="preserve">IX.  UKUPNI PRIHODI </t>
    </r>
    <r>
      <rPr>
        <sz val="9"/>
        <rFont val="Arial"/>
        <family val="2"/>
        <charset val="238"/>
      </rPr>
      <t>(111+131+142 + 144)</t>
    </r>
  </si>
  <si>
    <r>
      <t xml:space="preserve">X.   UKUPNI RASHODI </t>
    </r>
    <r>
      <rPr>
        <sz val="9"/>
        <rFont val="Arial"/>
        <family val="2"/>
        <charset val="238"/>
      </rPr>
      <t>(114+137+143 + 145)</t>
    </r>
  </si>
  <si>
    <t>XII.  POREZ NA DOBIT</t>
  </si>
  <si>
    <t xml:space="preserve">  1. Dobit prije oporezivanja (146-147)</t>
  </si>
  <si>
    <t xml:space="preserve">  2. Gubitak prije oporezivanja (147-146)</t>
  </si>
  <si>
    <t xml:space="preserve">  2. Gubitak razdoblja (151-148)</t>
  </si>
  <si>
    <r>
      <t xml:space="preserve">II. OSTALA SVEOBUHVATNA DOBIT/GUBITAK PRIJE POREZA </t>
    </r>
    <r>
      <rPr>
        <sz val="9"/>
        <rFont val="Arial"/>
        <family val="2"/>
        <charset val="238"/>
      </rPr>
      <t>(159 do 165)</t>
    </r>
  </si>
  <si>
    <t>III. POREZ NA OSTALU SVEOBUHVATNU DOBIT RAZDOBLJA</t>
  </si>
  <si>
    <t xml:space="preserve">     4. Nerealizirani dobici (prihodi) od financijske imovine</t>
  </si>
  <si>
    <t xml:space="preserve">    3. Nerealizirani gubici (rashodi) od financijske imovine</t>
  </si>
  <si>
    <t>VII.  IZVANREDNI - OSTALI PRIHODI</t>
  </si>
  <si>
    <t>VIII. IZVANREDNI - OSTALI RASHODI</t>
  </si>
  <si>
    <t xml:space="preserve">     1. Kamate, tečajne razlike, dividende i slični prihodi iz odnosa s
         povezanim poduzetnicima</t>
  </si>
  <si>
    <t xml:space="preserve">    1. Tečajne razlike iz preračuna inozemnog poslovanja</t>
  </si>
  <si>
    <t xml:space="preserve">    2. Promjene revalorizacijskih rezervi dugotrajne materijalne i
         nematerijalne imovine</t>
  </si>
  <si>
    <t xml:space="preserve">    4. Dobit ili gubitak s osnove učinkovite zaštite novčanog toka</t>
  </si>
  <si>
    <t xml:space="preserve">    5. Dobit ili gubitak s osnove učinkovite zaštite neto ulaganja u inozemstvu</t>
  </si>
  <si>
    <t xml:space="preserve">    6. Udio u ostaloj sveobuhvatnoj dobiti/gubitku pridruženih poduzetnika</t>
  </si>
  <si>
    <t xml:space="preserve">    7. Aktuarski dobici/gubici po planovima definiranih primanja</t>
  </si>
  <si>
    <t>1. Pripisana imateljima kapitala matice</t>
  </si>
  <si>
    <t>2. Pripisana manjinskom interesu</t>
  </si>
  <si>
    <r>
      <t xml:space="preserve">XI.  DOBIT ILI GUBITAK PRIJE OPOREZIVANJA </t>
    </r>
    <r>
      <rPr>
        <sz val="9"/>
        <rFont val="Arial"/>
        <family val="2"/>
        <charset val="238"/>
      </rPr>
      <t>(146-147)</t>
    </r>
  </si>
  <si>
    <r>
      <t xml:space="preserve">XIII. DOBIT ILI GUBITAK RAZDOBLJA </t>
    </r>
    <r>
      <rPr>
        <sz val="9"/>
        <rFont val="Arial"/>
        <family val="2"/>
        <charset val="238"/>
      </rPr>
      <t>(148-151)</t>
    </r>
  </si>
  <si>
    <t>V. ZADRŽANA DOBIT ILI PRENESENI GUBITAK (073-074)</t>
  </si>
  <si>
    <t>VI. DOBIT ILI GUBITAK POSLOVNE GODINE (076-077)</t>
  </si>
  <si>
    <r>
      <t xml:space="preserve">C)  KRATKOTRAJNA IMOVINA </t>
    </r>
    <r>
      <rPr>
        <sz val="9"/>
        <rFont val="Arial"/>
        <family val="2"/>
        <charset val="238"/>
      </rPr>
      <t>(035+043+050+058)</t>
    </r>
  </si>
  <si>
    <r>
      <t xml:space="preserve">E)  UKUPNO AKTIVA </t>
    </r>
    <r>
      <rPr>
        <sz val="9"/>
        <rFont val="Arial"/>
        <family val="2"/>
        <charset val="238"/>
      </rPr>
      <t>(001+002+034+059)</t>
    </r>
  </si>
  <si>
    <t xml:space="preserve">     3. Sudjelujući interesi (udjeli) </t>
  </si>
  <si>
    <t xml:space="preserve">     2. Obveze za zajmove, depozite i slično</t>
  </si>
  <si>
    <t xml:space="preserve">     4. Obveze za predujmove</t>
  </si>
  <si>
    <t xml:space="preserve">     5. Obveze prema dobavljačima</t>
  </si>
  <si>
    <t xml:space="preserve">     6. Obveze po vrijednosnim papirima</t>
  </si>
  <si>
    <t xml:space="preserve">    2. Građevinski objekti</t>
  </si>
  <si>
    <t>Prilog 1.</t>
  </si>
  <si>
    <t>Razdoblje izvještavanja:</t>
  </si>
  <si>
    <t>do</t>
  </si>
  <si>
    <t>Matični broj (MB):</t>
  </si>
  <si>
    <t>Matični broj subjekta (MBS):</t>
  </si>
  <si>
    <t>Osobni identifikacijski broj (OIB):</t>
  </si>
  <si>
    <t>Tvrtka izdavatelja:</t>
  </si>
  <si>
    <t>Poštanski broj i mjesto:</t>
  </si>
  <si>
    <t>Ulica i kućni broj:</t>
  </si>
  <si>
    <t>Adresa e-pošte:</t>
  </si>
  <si>
    <t>Internet adresa:</t>
  </si>
  <si>
    <t>Šifra i naziv općine/grada:</t>
  </si>
  <si>
    <t>Šifra i naziv županije:</t>
  </si>
  <si>
    <t>Broj zaposlenih:</t>
  </si>
  <si>
    <t>Konsolidirani izvještaj:</t>
  </si>
  <si>
    <t>Šifra NKD-a:</t>
  </si>
  <si>
    <t>Tvrtke subjekata konsolidacije (prema MSFI):</t>
  </si>
  <si>
    <t>Sjedište:</t>
  </si>
  <si>
    <t>MB:</t>
  </si>
  <si>
    <t>Knjigovodstveni servis:</t>
  </si>
  <si>
    <t>Osoba za kontakt:</t>
  </si>
  <si>
    <t>(unosi se samo prezime i ime osobe za kontakt)</t>
  </si>
  <si>
    <t>Telefon:</t>
  </si>
  <si>
    <t>Telefaks:</t>
  </si>
  <si>
    <t>Prezime i ime:</t>
  </si>
  <si>
    <t>(osoba ovlaštene za zastupanje)</t>
  </si>
  <si>
    <t xml:space="preserve">Dokumentacija za objavu: </t>
  </si>
  <si>
    <t/>
  </si>
  <si>
    <t>M.P.</t>
  </si>
  <si>
    <t>(potpis osobe ovlaštene za zastupanje)</t>
  </si>
  <si>
    <r>
      <t xml:space="preserve">AOP
</t>
    </r>
    <r>
      <rPr>
        <b/>
        <sz val="7"/>
        <rFont val="Arial"/>
        <family val="2"/>
        <charset val="238"/>
      </rPr>
      <t>oznaka</t>
    </r>
  </si>
  <si>
    <r>
      <t xml:space="preserve">AOP
</t>
    </r>
    <r>
      <rPr>
        <b/>
        <sz val="8"/>
        <rFont val="Arial"/>
        <family val="2"/>
        <charset val="238"/>
      </rPr>
      <t>oznaka</t>
    </r>
  </si>
  <si>
    <t>IZVJEŠTAJ O PROMJENAMA KAPITALA</t>
  </si>
  <si>
    <t>za razdoblje od</t>
  </si>
  <si>
    <t>3</t>
  </si>
  <si>
    <t>4</t>
  </si>
  <si>
    <t xml:space="preserve">  1. Upisani kapital</t>
  </si>
  <si>
    <t xml:space="preserve">  2. Kapitalne rezerve</t>
  </si>
  <si>
    <t xml:space="preserve">  3. Rezerve iz dobiti</t>
  </si>
  <si>
    <t xml:space="preserve">  4. Zadržana dobit ili preneseni gubitak</t>
  </si>
  <si>
    <t xml:space="preserve">  5. Dobit ili gubitak tekuće godine</t>
  </si>
  <si>
    <t xml:space="preserve">  6. Revalorizacija dugotrajne materijalne imovine</t>
  </si>
  <si>
    <t xml:space="preserve">  7. Revalorizacija nematerijalne imovine</t>
  </si>
  <si>
    <t xml:space="preserve">  8. Revalorizacija financijske imovine raspoložive za prodaju</t>
  </si>
  <si>
    <t xml:space="preserve">  9. Ostala revalorizacija</t>
  </si>
  <si>
    <t>10. Ukupno kapital i rezerve (AOP 001 do 009)</t>
  </si>
  <si>
    <t>11. Tečajne razlike s naslova neto ulaganja u inozemno poslovanje</t>
  </si>
  <si>
    <t>12. Tekući i odgođeni porezi (dio)</t>
  </si>
  <si>
    <t>13. Zaštita novčanog tijeka</t>
  </si>
  <si>
    <t>14. Promjene računovodstvenih politika</t>
  </si>
  <si>
    <t>15. Ispravak značajnih pogrešaka prethodnog razdoblja</t>
  </si>
  <si>
    <t>16. Ostale promjene kapitala</t>
  </si>
  <si>
    <t>17. Ukupno povećanje ili smanjenje kapitala (AOP 011 do 016)</t>
  </si>
  <si>
    <t>17 a. Pripisano imateljima kapitala matice</t>
  </si>
  <si>
    <t>17 b. Pripisano manjinskom interesu</t>
  </si>
  <si>
    <t>Stavke koje umanjuju kapital upisuju se s negativnim predznakom 
Podaci pod AOP oznakama 001 do 009 upisuju se kao stanje na datum bilance</t>
  </si>
  <si>
    <r>
      <t xml:space="preserve">AOP
</t>
    </r>
    <r>
      <rPr>
        <b/>
        <sz val="8"/>
        <rFont val="Arial"/>
        <charset val="238"/>
      </rPr>
      <t>oznaka</t>
    </r>
  </si>
  <si>
    <t>1. Financijski izvjštaji (bilanca, račun dobiti i gubitka, izvještaj o novčanom tijeku, izvještaj o promjenama</t>
  </si>
  <si>
    <t xml:space="preserve">  kapitala i bilješke uz financijske izvještaje)</t>
  </si>
  <si>
    <t>2. Međuizvještaj poslovodstva,</t>
  </si>
  <si>
    <t>3. Izjavu osoba odgovornih za sastavljanje izvještaja izdavatelja.</t>
  </si>
  <si>
    <r>
      <t>DODATAK BILANCI</t>
    </r>
    <r>
      <rPr>
        <b/>
        <sz val="8"/>
        <rFont val="Arial"/>
        <family val="2"/>
        <charset val="238"/>
      </rPr>
      <t xml:space="preserve"> (popunjava poduzetnik koji sastavlja konsolidirani financijski izvještaj)</t>
    </r>
  </si>
  <si>
    <t>Napomena 1.: Dodatak bilanci popunjavaju poduzetnici koji sastavljaju konsolidirane financijske izvještaje.</t>
  </si>
  <si>
    <t>DODATAK RDG-u (popunjava poduzetnik koji sastavlja konsolidirani financijski izvještaj)</t>
  </si>
  <si>
    <t>DODATAK Izvještaju o  ostaloj sveobuhvatnoj dobiti (popunjava poduzetnik koji sastavlja konsolidirani financijski izvještaj)</t>
  </si>
  <si>
    <t>Kumulativno</t>
  </si>
  <si>
    <t>Tromjesečje</t>
  </si>
  <si>
    <t>Tromjesečni financijski izvještaj poduzetnika TFI-POD</t>
  </si>
  <si>
    <t>(krajem izvještajnog razdoblja)</t>
  </si>
  <si>
    <t>Prethodno razdoblje</t>
  </si>
  <si>
    <t>Tekuće razdoblje</t>
  </si>
  <si>
    <t xml:space="preserve">     3. Novčani primici od kamata</t>
  </si>
  <si>
    <t xml:space="preserve">     4. Novčani primici od dividendi</t>
  </si>
  <si>
    <t>03277780</t>
  </si>
  <si>
    <t>080015097</t>
  </si>
  <si>
    <t>76842508189</t>
  </si>
  <si>
    <t>ZAGREBAČKE PEKARNE KLARA d.d.</t>
  </si>
  <si>
    <t>ZAGREB</t>
  </si>
  <si>
    <t>UTINJSKA 48</t>
  </si>
  <si>
    <t>klara@klara.hr</t>
  </si>
  <si>
    <t>www.klara-hr</t>
  </si>
  <si>
    <t>GRAD ZAGREB</t>
  </si>
  <si>
    <t>NE</t>
  </si>
  <si>
    <t>1071</t>
  </si>
  <si>
    <t>DARINKA FIŠTREK</t>
  </si>
  <si>
    <t>013688418</t>
  </si>
  <si>
    <t>stanje na dan 31.03.2018</t>
  </si>
  <si>
    <r>
      <t xml:space="preserve">Obveznik: </t>
    </r>
    <r>
      <rPr>
        <b/>
        <u/>
        <sz val="10"/>
        <rFont val="Arial"/>
        <family val="2"/>
        <charset val="238"/>
      </rPr>
      <t>ZAGREBAČKE PEKARNE KLARA D.D.</t>
    </r>
  </si>
  <si>
    <t>u razdoblju 01.01.2018 do 30.06.2018</t>
  </si>
  <si>
    <t>u razdoblju 01.01.2018. do 30.06.2018</t>
  </si>
  <si>
    <r>
      <t xml:space="preserve">Obveznik: </t>
    </r>
    <r>
      <rPr>
        <b/>
        <u/>
        <sz val="8"/>
        <rFont val="Arial"/>
        <family val="2"/>
        <charset val="238"/>
      </rPr>
      <t>ZAGREBAČKE PEKARNE KLARA D.D.</t>
    </r>
  </si>
  <si>
    <t>01322384</t>
  </si>
  <si>
    <t xml:space="preserve"> ZAGREBAČKE PEKARNE KLARA d.d.</t>
  </si>
  <si>
    <t>BILJEŠKE UZ IZVJEŠĆA</t>
  </si>
  <si>
    <t>Za razdoblje:</t>
  </si>
  <si>
    <t>1. Podjela dionica</t>
  </si>
  <si>
    <t>NIJE BILO PODJELA DIONICA.</t>
  </si>
  <si>
    <t>2. Zarada po dionici</t>
  </si>
  <si>
    <t>3. Promjena vlasničke strukture</t>
  </si>
  <si>
    <t>4. Pripajanja i spajanja</t>
  </si>
  <si>
    <t>NIJE BILO SPAJANJA NI PRIPAJANJA.</t>
  </si>
  <si>
    <t>5. Neizvjesnost (opis slučajeva kod kojih postoji neizvjesnost naplate prihoda ili mogućih budućih troškova)</t>
  </si>
  <si>
    <t xml:space="preserve">NEMA BITNIH PROMJENA. </t>
  </si>
  <si>
    <t>6. Rezultati poslovanja</t>
  </si>
  <si>
    <t>7. Opis proizvoda i usluga</t>
  </si>
  <si>
    <t>PROIZVODNJA KRUHA I PECIVA I SRODNIH PROIZVODA I MALOPRODAJA.</t>
  </si>
  <si>
    <t>8. Dobit ili gubitak</t>
  </si>
  <si>
    <t>9. Likvidnost</t>
  </si>
  <si>
    <t>ZBOG STALNOG POVEĆANJA ULAZNIH TROŠKOVA, OPOREZIVANJA KRUHA STOPOM PDV-A OD 5%, OBVEZE SU SVE VEĆE, KOLIČINSKA PRODAJA JE VEĆA, A FINANCIJSKI MANJA.</t>
  </si>
  <si>
    <t>10. Promjene računovodstvenih politika</t>
  </si>
  <si>
    <t>NIJE BILO PROMJENA RAČUNOVODSTVENIH POLITIKA.</t>
  </si>
  <si>
    <t>11.NAPOMENA</t>
  </si>
  <si>
    <t>Osoba ovlaštena za zastupanje</t>
  </si>
  <si>
    <r>
      <t>Petar Th</t>
    </r>
    <r>
      <rPr>
        <sz val="9"/>
        <rFont val="Calibri"/>
        <family val="2"/>
        <charset val="238"/>
      </rPr>
      <t>ür, prof.</t>
    </r>
  </si>
  <si>
    <t>01.01.2018. - 30.06.2018.</t>
  </si>
  <si>
    <t>DOBIT PO DIONICI 1,93 KN.</t>
  </si>
  <si>
    <t>U ODNOSU NA ISTO RAZDOBLJE PROŠLE GODINE UKUPNI PRIHOD VEĆI JE ZA 5,5%,A UKUPNI TROŠKOVI VEĆI SU ZA 7,12% . REZULTAT TOGA JE  MANJA DOBIT U POSLOVANJU.</t>
  </si>
  <si>
    <t>U ZAGREBU,25.07.2018.</t>
  </si>
  <si>
    <t>SVI TROŠKOVI NA KOJE UPRAVA MOŽE UTJECATI SU SMANJENI, ALI POVEĆANJE CIJENA SIROVINA, A SMANJENJE PRODAJNIH CIJENA I UVOĐENJE PDV-A NA KRUH RAZLOG SU LOŠIJIH REZULTATA POSLOVANJA.</t>
  </si>
  <si>
    <t>darinka.fistrek@klara.hr</t>
  </si>
  <si>
    <t>PETAR THÜR</t>
  </si>
  <si>
    <t>U STRUKTURI VLASNIŠTVA PROMJENA JE PRIJENOS DIJELA DIONICA SA CERP-a HRVATSKIM BRANITELJIMA.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</si>
</sst>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9" x14ac:knownFonts="1">
    <font>
      <sz val="10"/>
      <name val="Arial"/>
      <charset val="238"/>
    </font>
    <font>
      <sz val="10"/>
      <name val="Arial"/>
      <charset val="238"/>
    </font>
    <font>
      <sz val="8"/>
      <name val="Arial"/>
      <family val="2"/>
      <charset val="238"/>
    </font>
    <font>
      <sz val="8"/>
      <name val="Arial"/>
      <charset val="238"/>
    </font>
    <font>
      <b/>
      <sz val="9"/>
      <name val="Arial"/>
      <family val="2"/>
      <charset val="238"/>
    </font>
    <font>
      <sz val="9"/>
      <name val="Arial"/>
      <family val="2"/>
      <charset val="238"/>
    </font>
    <font>
      <u/>
      <sz val="10"/>
      <color indexed="12"/>
      <name val="Arial"/>
      <charset val="238"/>
    </font>
    <font>
      <sz val="9"/>
      <name val="Arial"/>
      <charset val="238"/>
    </font>
    <font>
      <b/>
      <sz val="8"/>
      <name val="Arial"/>
      <family val="2"/>
      <charset val="238"/>
    </font>
    <font>
      <b/>
      <sz val="10"/>
      <name val="Arial"/>
      <family val="2"/>
      <charset val="238"/>
    </font>
    <font>
      <sz val="8"/>
      <color indexed="16"/>
      <name val="Arial"/>
      <family val="2"/>
      <charset val="238"/>
    </font>
    <font>
      <sz val="10"/>
      <color indexed="8"/>
      <name val="ARIAL"/>
      <charset val="1"/>
    </font>
    <font>
      <b/>
      <sz val="12"/>
      <name val="Arial"/>
      <family val="2"/>
      <charset val="238"/>
    </font>
    <font>
      <b/>
      <sz val="12"/>
      <name val="Arial Rounded MT Bold"/>
      <family val="2"/>
    </font>
    <font>
      <b/>
      <sz val="9"/>
      <name val="Arial Rounded MT Bold"/>
      <family val="2"/>
    </font>
    <font>
      <sz val="9"/>
      <color indexed="8"/>
      <name val="Arial"/>
      <charset val="238"/>
    </font>
    <font>
      <sz val="10"/>
      <name val="Arial"/>
      <family val="2"/>
      <charset val="238"/>
    </font>
    <font>
      <b/>
      <sz val="7"/>
      <name val="Arial"/>
      <family val="2"/>
      <charset val="238"/>
    </font>
    <font>
      <b/>
      <sz val="12"/>
      <name val="Arial"/>
      <charset val="238"/>
    </font>
    <font>
      <b/>
      <sz val="10"/>
      <name val="Arial"/>
      <charset val="238"/>
    </font>
    <font>
      <b/>
      <sz val="9"/>
      <name val="Arial"/>
      <charset val="238"/>
    </font>
    <font>
      <b/>
      <sz val="8"/>
      <name val="Arial"/>
      <charset val="238"/>
    </font>
    <font>
      <b/>
      <sz val="9"/>
      <color indexed="8"/>
      <name val="Arial"/>
      <family val="2"/>
      <charset val="238"/>
    </font>
    <font>
      <b/>
      <sz val="10"/>
      <color indexed="8"/>
      <name val="Arial"/>
      <family val="2"/>
      <charset val="238"/>
    </font>
    <font>
      <sz val="8"/>
      <color indexed="8"/>
      <name val="Arial"/>
      <family val="2"/>
      <charset val="238"/>
    </font>
    <font>
      <b/>
      <u/>
      <sz val="10"/>
      <name val="Arial"/>
      <family val="2"/>
      <charset val="238"/>
    </font>
    <font>
      <b/>
      <u/>
      <sz val="8"/>
      <name val="Arial"/>
      <family val="2"/>
      <charset val="238"/>
    </font>
    <font>
      <b/>
      <sz val="14"/>
      <color indexed="12"/>
      <name val="Arial"/>
      <family val="2"/>
      <charset val="238"/>
    </font>
    <font>
      <sz val="12"/>
      <name val="Arial"/>
      <family val="2"/>
      <charset val="238"/>
    </font>
    <font>
      <i/>
      <sz val="12"/>
      <name val="Arial"/>
      <family val="2"/>
      <charset val="238"/>
    </font>
    <font>
      <b/>
      <i/>
      <sz val="12"/>
      <name val="Arial"/>
      <family val="2"/>
      <charset val="238"/>
    </font>
    <font>
      <b/>
      <i/>
      <sz val="10"/>
      <name val="Arial"/>
      <family val="2"/>
      <charset val="238"/>
    </font>
    <font>
      <i/>
      <sz val="8"/>
      <name val="Arial"/>
      <family val="2"/>
      <charset val="238"/>
    </font>
    <font>
      <b/>
      <i/>
      <sz val="10"/>
      <color indexed="10"/>
      <name val="Arial"/>
      <family val="2"/>
      <charset val="238"/>
    </font>
    <font>
      <i/>
      <sz val="10"/>
      <name val="Arial"/>
      <family val="2"/>
      <charset val="238"/>
    </font>
    <font>
      <i/>
      <sz val="9"/>
      <name val="Arial"/>
      <family val="2"/>
      <charset val="238"/>
    </font>
    <font>
      <sz val="9"/>
      <name val="Calibri"/>
      <family val="2"/>
      <charset val="238"/>
    </font>
    <font>
      <sz val="8"/>
      <color indexed="81"/>
      <name val="Tahoma"/>
      <charset val="238"/>
    </font>
    <font>
      <b/>
      <sz val="8"/>
      <color indexed="81"/>
      <name val="Tahoma"/>
      <family val="2"/>
      <charset val="238"/>
    </font>
  </fonts>
  <fills count="2">
    <fill>
      <patternFill patternType="none"/>
    </fill>
    <fill>
      <patternFill patternType="gray125"/>
    </fill>
  </fills>
  <borders count="37">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s>
  <cellStyleXfs count="6">
    <xf numFmtId="0" fontId="0" fillId="0" borderId="0"/>
    <xf numFmtId="0" fontId="6" fillId="0" borderId="0" applyNumberFormat="0" applyFill="0" applyBorder="0" applyAlignment="0" applyProtection="0">
      <alignment vertical="top"/>
      <protection locked="0"/>
    </xf>
    <xf numFmtId="0" fontId="11" fillId="0" borderId="0">
      <alignment vertical="top"/>
    </xf>
    <xf numFmtId="0" fontId="7" fillId="0" borderId="0"/>
    <xf numFmtId="0" fontId="11" fillId="0" borderId="0">
      <alignment vertical="top"/>
    </xf>
    <xf numFmtId="0" fontId="1" fillId="0" borderId="0"/>
  </cellStyleXfs>
  <cellXfs count="314">
    <xf numFmtId="0" fontId="0" fillId="0" borderId="0" xfId="0"/>
    <xf numFmtId="164" fontId="4" fillId="0" borderId="1" xfId="0" applyNumberFormat="1" applyFont="1" applyFill="1" applyBorder="1" applyAlignment="1">
      <alignment horizontal="center" vertical="center"/>
    </xf>
    <xf numFmtId="164" fontId="4" fillId="0" borderId="2" xfId="0" applyNumberFormat="1" applyFont="1" applyFill="1" applyBorder="1" applyAlignment="1">
      <alignment horizontal="center" vertical="center"/>
    </xf>
    <xf numFmtId="164" fontId="4" fillId="0" borderId="3" xfId="0" applyNumberFormat="1" applyFont="1" applyFill="1" applyBorder="1" applyAlignment="1">
      <alignment horizontal="center" vertical="center"/>
    </xf>
    <xf numFmtId="164" fontId="4" fillId="0" borderId="4" xfId="0" applyNumberFormat="1" applyFont="1" applyFill="1" applyBorder="1" applyAlignment="1">
      <alignment horizontal="center" vertical="center"/>
    </xf>
    <xf numFmtId="3" fontId="2" fillId="0" borderId="5" xfId="0" applyNumberFormat="1" applyFont="1" applyFill="1" applyBorder="1" applyAlignment="1" applyProtection="1">
      <alignment vertical="center"/>
      <protection locked="0"/>
    </xf>
    <xf numFmtId="3" fontId="2" fillId="0" borderId="6" xfId="0" applyNumberFormat="1" applyFont="1" applyFill="1" applyBorder="1" applyAlignment="1" applyProtection="1">
      <alignment vertical="center"/>
      <protection locked="0"/>
    </xf>
    <xf numFmtId="3" fontId="2" fillId="0" borderId="1" xfId="0" applyNumberFormat="1" applyFont="1" applyFill="1" applyBorder="1" applyAlignment="1" applyProtection="1">
      <alignment vertical="center"/>
      <protection locked="0"/>
    </xf>
    <xf numFmtId="3" fontId="2" fillId="0" borderId="4" xfId="0" applyNumberFormat="1" applyFont="1" applyFill="1" applyBorder="1" applyAlignment="1" applyProtection="1">
      <alignment vertical="center"/>
      <protection locked="0"/>
    </xf>
    <xf numFmtId="164" fontId="4" fillId="0" borderId="6" xfId="0" applyNumberFormat="1" applyFont="1" applyFill="1" applyBorder="1" applyAlignment="1">
      <alignment horizontal="center" vertical="center"/>
    </xf>
    <xf numFmtId="0" fontId="7" fillId="0" borderId="0" xfId="2" applyFont="1" applyAlignment="1"/>
    <xf numFmtId="0" fontId="1" fillId="0" borderId="0" xfId="2" applyFont="1" applyAlignment="1"/>
    <xf numFmtId="0" fontId="7" fillId="0" borderId="7" xfId="2" applyFont="1" applyFill="1" applyBorder="1" applyAlignment="1" applyProtection="1">
      <alignment horizontal="center" vertical="center"/>
      <protection locked="0" hidden="1"/>
    </xf>
    <xf numFmtId="0" fontId="4" fillId="0" borderId="0" xfId="2" applyFont="1" applyFill="1" applyBorder="1" applyAlignment="1" applyProtection="1">
      <alignment horizontal="left" vertical="center"/>
      <protection hidden="1"/>
    </xf>
    <xf numFmtId="0" fontId="5" fillId="0" borderId="0" xfId="2" applyFont="1" applyFill="1" applyBorder="1" applyAlignment="1" applyProtection="1">
      <alignment vertical="center"/>
      <protection hidden="1"/>
    </xf>
    <xf numFmtId="0" fontId="5" fillId="0" borderId="0" xfId="2" applyFont="1" applyFill="1" applyBorder="1" applyAlignment="1" applyProtection="1">
      <alignment horizontal="center" vertical="center" wrapText="1"/>
      <protection hidden="1"/>
    </xf>
    <xf numFmtId="0" fontId="7" fillId="0" borderId="0" xfId="2" applyFont="1" applyBorder="1" applyAlignment="1" applyProtection="1">
      <protection hidden="1"/>
    </xf>
    <xf numFmtId="0" fontId="14" fillId="0" borderId="0" xfId="2" applyFont="1" applyBorder="1" applyAlignment="1" applyProtection="1">
      <alignment horizontal="right" vertical="center" wrapText="1"/>
      <protection hidden="1"/>
    </xf>
    <xf numFmtId="0" fontId="14" fillId="0" borderId="0" xfId="2" applyNumberFormat="1" applyFont="1" applyFill="1" applyBorder="1" applyAlignment="1" applyProtection="1">
      <alignment horizontal="right" vertical="center" shrinkToFit="1"/>
      <protection locked="0" hidden="1"/>
    </xf>
    <xf numFmtId="0" fontId="14" fillId="0" borderId="0" xfId="2" applyFont="1" applyFill="1" applyBorder="1" applyAlignment="1" applyProtection="1">
      <alignment horizontal="left" vertical="center"/>
      <protection hidden="1"/>
    </xf>
    <xf numFmtId="0" fontId="7" fillId="0" borderId="0" xfId="2" applyFont="1" applyBorder="1" applyAlignment="1" applyProtection="1">
      <alignment horizontal="left"/>
      <protection hidden="1"/>
    </xf>
    <xf numFmtId="0" fontId="7" fillId="0" borderId="0" xfId="2" applyFont="1" applyBorder="1" applyAlignment="1" applyProtection="1">
      <alignment vertical="top"/>
      <protection hidden="1"/>
    </xf>
    <xf numFmtId="0" fontId="7" fillId="0" borderId="0" xfId="2" applyFont="1" applyBorder="1" applyAlignment="1" applyProtection="1">
      <alignment horizontal="right"/>
      <protection hidden="1"/>
    </xf>
    <xf numFmtId="0" fontId="4" fillId="0" borderId="0" xfId="2" applyFont="1" applyFill="1" applyBorder="1" applyAlignment="1" applyProtection="1">
      <alignment horizontal="right" vertical="center"/>
      <protection locked="0" hidden="1"/>
    </xf>
    <xf numFmtId="0" fontId="5" fillId="0" borderId="0" xfId="2" applyFont="1" applyBorder="1" applyAlignment="1" applyProtection="1">
      <protection hidden="1"/>
    </xf>
    <xf numFmtId="0" fontId="4" fillId="0" borderId="0" xfId="2" applyFont="1" applyBorder="1" applyAlignment="1" applyProtection="1">
      <alignment vertical="top"/>
      <protection hidden="1"/>
    </xf>
    <xf numFmtId="0" fontId="7" fillId="0" borderId="0" xfId="2" applyFont="1" applyFill="1" applyBorder="1" applyAlignment="1" applyProtection="1">
      <protection hidden="1"/>
    </xf>
    <xf numFmtId="0" fontId="7" fillId="0" borderId="0" xfId="2" applyFont="1" applyBorder="1" applyAlignment="1" applyProtection="1">
      <alignment horizontal="center" vertical="center"/>
      <protection locked="0" hidden="1"/>
    </xf>
    <xf numFmtId="0" fontId="7" fillId="0" borderId="0" xfId="2" applyFont="1" applyBorder="1" applyAlignment="1" applyProtection="1">
      <alignment vertical="top" wrapText="1"/>
      <protection hidden="1"/>
    </xf>
    <xf numFmtId="0" fontId="7" fillId="0" borderId="0" xfId="2" applyFont="1" applyBorder="1" applyAlignment="1" applyProtection="1">
      <alignment wrapText="1"/>
      <protection hidden="1"/>
    </xf>
    <xf numFmtId="0" fontId="7" fillId="0" borderId="0" xfId="2" applyFont="1" applyBorder="1" applyAlignment="1" applyProtection="1">
      <alignment horizontal="right" vertical="top"/>
      <protection hidden="1"/>
    </xf>
    <xf numFmtId="0" fontId="7" fillId="0" borderId="0" xfId="2" applyFont="1" applyBorder="1" applyAlignment="1" applyProtection="1">
      <alignment horizontal="center" vertical="top"/>
      <protection hidden="1"/>
    </xf>
    <xf numFmtId="0" fontId="7" fillId="0" borderId="0" xfId="2" applyFont="1" applyBorder="1" applyAlignment="1" applyProtection="1">
      <alignment horizontal="center"/>
      <protection hidden="1"/>
    </xf>
    <xf numFmtId="0" fontId="7" fillId="0" borderId="0" xfId="2" applyFont="1" applyBorder="1" applyAlignment="1"/>
    <xf numFmtId="0" fontId="7" fillId="0" borderId="0" xfId="2" applyFont="1" applyBorder="1" applyAlignment="1" applyProtection="1">
      <alignment horizontal="left" vertical="top"/>
      <protection hidden="1"/>
    </xf>
    <xf numFmtId="0" fontId="7" fillId="0" borderId="8" xfId="2" applyFont="1" applyBorder="1" applyAlignment="1" applyProtection="1">
      <protection hidden="1"/>
    </xf>
    <xf numFmtId="0" fontId="7" fillId="0" borderId="0" xfId="2" applyFont="1" applyBorder="1" applyAlignment="1" applyProtection="1">
      <alignment vertical="center"/>
      <protection hidden="1"/>
    </xf>
    <xf numFmtId="0" fontId="7" fillId="0" borderId="9" xfId="2" applyFont="1" applyBorder="1" applyAlignment="1" applyProtection="1">
      <protection hidden="1"/>
    </xf>
    <xf numFmtId="0" fontId="7" fillId="0" borderId="9" xfId="2" applyFont="1" applyBorder="1" applyAlignment="1"/>
    <xf numFmtId="0" fontId="18" fillId="0" borderId="0" xfId="4" applyFont="1" applyFill="1" applyBorder="1" applyAlignment="1">
      <alignment horizontal="center" vertical="center" wrapText="1"/>
    </xf>
    <xf numFmtId="0" fontId="19" fillId="0" borderId="0" xfId="4" applyFont="1" applyFill="1" applyBorder="1" applyAlignment="1" applyProtection="1">
      <alignment horizontal="center" vertical="center"/>
      <protection hidden="1"/>
    </xf>
    <xf numFmtId="164" fontId="20" fillId="0" borderId="1" xfId="0" applyNumberFormat="1" applyFont="1" applyFill="1" applyBorder="1" applyAlignment="1">
      <alignment horizontal="center" vertical="center"/>
    </xf>
    <xf numFmtId="3" fontId="3" fillId="0" borderId="6" xfId="0" applyNumberFormat="1" applyFont="1" applyFill="1" applyBorder="1" applyAlignment="1" applyProtection="1">
      <alignment vertical="center"/>
      <protection locked="0"/>
    </xf>
    <xf numFmtId="3" fontId="3" fillId="0" borderId="1" xfId="0" applyNumberFormat="1" applyFont="1" applyFill="1" applyBorder="1" applyAlignment="1" applyProtection="1">
      <alignment vertical="center"/>
      <protection locked="0"/>
    </xf>
    <xf numFmtId="164" fontId="20" fillId="0" borderId="6" xfId="0" applyNumberFormat="1" applyFont="1" applyFill="1" applyBorder="1" applyAlignment="1">
      <alignment horizontal="center" vertical="center"/>
    </xf>
    <xf numFmtId="164" fontId="20" fillId="0" borderId="4" xfId="0" applyNumberFormat="1" applyFont="1" applyFill="1" applyBorder="1" applyAlignment="1">
      <alignment horizontal="center" vertical="center"/>
    </xf>
    <xf numFmtId="0" fontId="15" fillId="0" borderId="0" xfId="4" applyFont="1" applyBorder="1" applyAlignment="1" applyProtection="1">
      <alignment vertical="center"/>
      <protection hidden="1"/>
    </xf>
    <xf numFmtId="0" fontId="7" fillId="0" borderId="0" xfId="2" applyFont="1" applyBorder="1" applyAlignment="1" applyProtection="1">
      <alignment horizontal="right" wrapText="1"/>
      <protection hidden="1"/>
    </xf>
    <xf numFmtId="0" fontId="7" fillId="0" borderId="0" xfId="2" applyFont="1" applyBorder="1" applyAlignment="1" applyProtection="1">
      <alignment horizontal="right" vertical="center"/>
      <protection hidden="1"/>
    </xf>
    <xf numFmtId="0" fontId="0" fillId="0" borderId="0" xfId="0" applyFill="1"/>
    <xf numFmtId="3" fontId="2" fillId="0" borderId="1" xfId="0" applyNumberFormat="1" applyFont="1" applyFill="1" applyBorder="1" applyAlignment="1" applyProtection="1">
      <alignment vertical="center"/>
      <protection hidden="1"/>
    </xf>
    <xf numFmtId="3" fontId="2" fillId="0" borderId="6" xfId="0" applyNumberFormat="1" applyFont="1" applyFill="1" applyBorder="1" applyAlignment="1" applyProtection="1">
      <alignment vertical="center"/>
      <protection hidden="1"/>
    </xf>
    <xf numFmtId="0" fontId="16" fillId="0" borderId="10" xfId="0" applyFont="1" applyFill="1" applyBorder="1" applyAlignment="1">
      <alignment vertical="center"/>
    </xf>
    <xf numFmtId="0" fontId="8" fillId="0" borderId="11" xfId="0" applyFont="1" applyFill="1" applyBorder="1" applyAlignment="1" applyProtection="1">
      <alignment horizontal="center" vertical="center" wrapText="1"/>
      <protection hidden="1"/>
    </xf>
    <xf numFmtId="0" fontId="8" fillId="0" borderId="11" xfId="0" applyFont="1" applyFill="1" applyBorder="1" applyAlignment="1" applyProtection="1">
      <alignment horizontal="center" vertical="center"/>
      <protection hidden="1"/>
    </xf>
    <xf numFmtId="0" fontId="4" fillId="0" borderId="12" xfId="0" applyFont="1" applyFill="1" applyBorder="1" applyAlignment="1" applyProtection="1">
      <alignment horizontal="center" vertical="center" wrapText="1"/>
      <protection hidden="1"/>
    </xf>
    <xf numFmtId="0" fontId="8" fillId="0" borderId="13" xfId="0" applyFont="1" applyFill="1" applyBorder="1" applyAlignment="1" applyProtection="1">
      <alignment horizontal="center" vertical="center" wrapText="1"/>
      <protection hidden="1"/>
    </xf>
    <xf numFmtId="0" fontId="8" fillId="0" borderId="12" xfId="0" applyFont="1" applyFill="1" applyBorder="1" applyAlignment="1" applyProtection="1">
      <alignment horizontal="center" vertical="center" wrapText="1"/>
      <protection hidden="1"/>
    </xf>
    <xf numFmtId="3" fontId="2" fillId="0" borderId="4" xfId="0" applyNumberFormat="1" applyFont="1" applyFill="1" applyBorder="1" applyAlignment="1" applyProtection="1">
      <alignment vertical="center"/>
      <protection hidden="1"/>
    </xf>
    <xf numFmtId="0" fontId="0" fillId="0" borderId="10" xfId="0" applyFill="1" applyBorder="1"/>
    <xf numFmtId="0" fontId="8" fillId="0" borderId="12" xfId="0" applyFont="1" applyFill="1" applyBorder="1" applyAlignment="1" applyProtection="1">
      <alignment horizontal="center" vertical="center"/>
      <protection hidden="1"/>
    </xf>
    <xf numFmtId="3" fontId="2" fillId="0" borderId="5" xfId="0" applyNumberFormat="1" applyFont="1" applyFill="1" applyBorder="1" applyAlignment="1" applyProtection="1">
      <alignment vertical="center"/>
      <protection hidden="1"/>
    </xf>
    <xf numFmtId="3" fontId="2" fillId="0" borderId="14" xfId="0" applyNumberFormat="1" applyFont="1" applyFill="1" applyBorder="1" applyAlignment="1" applyProtection="1">
      <alignment vertical="center"/>
      <protection hidden="1"/>
    </xf>
    <xf numFmtId="0" fontId="4" fillId="0" borderId="12"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2" xfId="0" applyFont="1" applyFill="1" applyBorder="1" applyAlignment="1">
      <alignment horizontal="center" vertical="center"/>
    </xf>
    <xf numFmtId="49" fontId="8" fillId="0" borderId="12" xfId="0" applyNumberFormat="1" applyFont="1" applyFill="1" applyBorder="1" applyAlignment="1">
      <alignment horizontal="center" vertical="center" wrapText="1"/>
    </xf>
    <xf numFmtId="0" fontId="8" fillId="0" borderId="0" xfId="0" applyFont="1" applyFill="1"/>
    <xf numFmtId="0" fontId="16" fillId="0" borderId="0" xfId="0" applyFont="1" applyFill="1"/>
    <xf numFmtId="0" fontId="8" fillId="0" borderId="11" xfId="0" applyFont="1" applyFill="1" applyBorder="1" applyAlignment="1">
      <alignment horizontal="center" vertical="center"/>
    </xf>
    <xf numFmtId="49" fontId="8" fillId="0" borderId="11"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4" applyFont="1" applyFill="1" applyAlignment="1">
      <alignment wrapText="1"/>
    </xf>
    <xf numFmtId="0" fontId="1" fillId="0" borderId="0" xfId="0" applyFont="1" applyFill="1"/>
    <xf numFmtId="14" fontId="19" fillId="0" borderId="0" xfId="4" applyNumberFormat="1" applyFont="1" applyFill="1" applyBorder="1" applyAlignment="1" applyProtection="1">
      <alignment horizontal="center" vertical="center"/>
      <protection locked="0" hidden="1"/>
    </xf>
    <xf numFmtId="0" fontId="1" fillId="0" borderId="0" xfId="4" applyFont="1" applyFill="1" applyBorder="1" applyAlignment="1">
      <alignment wrapText="1"/>
    </xf>
    <xf numFmtId="3" fontId="3" fillId="0" borderId="1" xfId="0" applyNumberFormat="1" applyFont="1" applyFill="1" applyBorder="1" applyAlignment="1" applyProtection="1">
      <alignment vertical="center"/>
      <protection hidden="1"/>
    </xf>
    <xf numFmtId="3" fontId="3" fillId="0" borderId="4" xfId="0" applyNumberFormat="1" applyFont="1" applyFill="1" applyBorder="1" applyAlignment="1" applyProtection="1">
      <alignment vertical="center"/>
      <protection hidden="1"/>
    </xf>
    <xf numFmtId="0" fontId="20" fillId="0" borderId="12" xfId="0" applyFont="1" applyFill="1" applyBorder="1" applyAlignment="1">
      <alignment horizontal="center" vertical="center" wrapText="1"/>
    </xf>
    <xf numFmtId="0" fontId="21" fillId="0" borderId="12" xfId="0" applyFont="1" applyFill="1" applyBorder="1" applyAlignment="1">
      <alignment horizontal="center" vertical="center" wrapText="1"/>
    </xf>
    <xf numFmtId="49" fontId="21" fillId="0" borderId="12" xfId="0" applyNumberFormat="1" applyFont="1" applyFill="1" applyBorder="1" applyAlignment="1">
      <alignment horizontal="center" vertical="center" wrapText="1"/>
    </xf>
    <xf numFmtId="49" fontId="21" fillId="0" borderId="12" xfId="0" applyNumberFormat="1" applyFont="1" applyFill="1" applyBorder="1" applyAlignment="1">
      <alignment horizontal="center" vertical="center"/>
    </xf>
    <xf numFmtId="0" fontId="7" fillId="0" borderId="8" xfId="2" applyFont="1" applyBorder="1" applyAlignment="1"/>
    <xf numFmtId="0" fontId="7" fillId="0" borderId="15" xfId="2" applyFont="1" applyBorder="1" applyAlignment="1"/>
    <xf numFmtId="0" fontId="5" fillId="0" borderId="16" xfId="2" applyFont="1" applyFill="1" applyBorder="1" applyAlignment="1" applyProtection="1">
      <alignment horizontal="left" vertical="center" wrapText="1"/>
      <protection hidden="1"/>
    </xf>
    <xf numFmtId="0" fontId="5" fillId="0" borderId="7" xfId="2" applyFont="1" applyFill="1" applyBorder="1" applyAlignment="1" applyProtection="1">
      <alignment vertical="center"/>
      <protection hidden="1"/>
    </xf>
    <xf numFmtId="0" fontId="7" fillId="0" borderId="16" xfId="2" applyFont="1" applyBorder="1" applyAlignment="1" applyProtection="1">
      <alignment horizontal="left" vertical="center" wrapText="1"/>
      <protection hidden="1"/>
    </xf>
    <xf numFmtId="0" fontId="7" fillId="0" borderId="7" xfId="2" applyFont="1" applyBorder="1" applyAlignment="1" applyProtection="1">
      <protection hidden="1"/>
    </xf>
    <xf numFmtId="0" fontId="14" fillId="0" borderId="0" xfId="2" applyFont="1" applyBorder="1" applyAlignment="1" applyProtection="1">
      <alignment horizontal="right"/>
      <protection hidden="1"/>
    </xf>
    <xf numFmtId="0" fontId="7" fillId="0" borderId="16" xfId="2" applyFont="1" applyFill="1" applyBorder="1" applyAlignment="1" applyProtection="1">
      <protection hidden="1"/>
    </xf>
    <xf numFmtId="0" fontId="7" fillId="0" borderId="16" xfId="2" applyFont="1" applyBorder="1" applyAlignment="1" applyProtection="1">
      <alignment wrapText="1"/>
      <protection hidden="1"/>
    </xf>
    <xf numFmtId="0" fontId="7" fillId="0" borderId="7" xfId="2" applyFont="1" applyBorder="1" applyAlignment="1" applyProtection="1">
      <alignment horizontal="right"/>
      <protection hidden="1"/>
    </xf>
    <xf numFmtId="0" fontId="7" fillId="0" borderId="16" xfId="2" applyFont="1" applyBorder="1" applyAlignment="1" applyProtection="1">
      <protection hidden="1"/>
    </xf>
    <xf numFmtId="0" fontId="7" fillId="0" borderId="7" xfId="2" applyFont="1" applyBorder="1" applyAlignment="1" applyProtection="1">
      <alignment horizontal="right" wrapText="1"/>
      <protection hidden="1"/>
    </xf>
    <xf numFmtId="0" fontId="4" fillId="0" borderId="16" xfId="2" applyFont="1" applyFill="1" applyBorder="1" applyAlignment="1" applyProtection="1">
      <alignment horizontal="right" vertical="center"/>
      <protection locked="0" hidden="1"/>
    </xf>
    <xf numFmtId="0" fontId="7" fillId="0" borderId="16" xfId="2" applyFont="1" applyBorder="1" applyAlignment="1" applyProtection="1">
      <alignment vertical="top"/>
      <protection hidden="1"/>
    </xf>
    <xf numFmtId="0" fontId="7" fillId="0" borderId="16" xfId="2" applyFont="1" applyBorder="1" applyAlignment="1" applyProtection="1">
      <alignment horizontal="left" vertical="top" wrapText="1"/>
      <protection hidden="1"/>
    </xf>
    <xf numFmtId="0" fontId="7" fillId="0" borderId="7" xfId="2" applyFont="1" applyBorder="1" applyAlignment="1"/>
    <xf numFmtId="0" fontId="7" fillId="0" borderId="16" xfId="2" applyFont="1" applyBorder="1" applyAlignment="1" applyProtection="1">
      <alignment horizontal="left" vertical="top" indent="2"/>
      <protection hidden="1"/>
    </xf>
    <xf numFmtId="0" fontId="7" fillId="0" borderId="16" xfId="2" applyFont="1" applyBorder="1" applyAlignment="1" applyProtection="1">
      <alignment horizontal="left" vertical="top" wrapText="1" indent="2"/>
      <protection hidden="1"/>
    </xf>
    <xf numFmtId="0" fontId="7" fillId="0" borderId="7" xfId="2" applyFont="1" applyBorder="1" applyAlignment="1" applyProtection="1">
      <alignment horizontal="right" vertical="top"/>
      <protection hidden="1"/>
    </xf>
    <xf numFmtId="49" fontId="4" fillId="0" borderId="16" xfId="2" applyNumberFormat="1" applyFont="1" applyBorder="1" applyAlignment="1" applyProtection="1">
      <alignment horizontal="center" vertical="center"/>
      <protection locked="0" hidden="1"/>
    </xf>
    <xf numFmtId="0" fontId="7" fillId="0" borderId="7" xfId="2" applyFont="1" applyBorder="1" applyAlignment="1" applyProtection="1">
      <alignment horizontal="left" vertical="top"/>
      <protection hidden="1"/>
    </xf>
    <xf numFmtId="0" fontId="7" fillId="0" borderId="16" xfId="2" applyFont="1" applyBorder="1" applyAlignment="1" applyProtection="1">
      <alignment horizontal="left"/>
      <protection hidden="1"/>
    </xf>
    <xf numFmtId="0" fontId="7" fillId="0" borderId="15" xfId="2" applyFont="1" applyBorder="1" applyAlignment="1" applyProtection="1">
      <protection hidden="1"/>
    </xf>
    <xf numFmtId="0" fontId="7" fillId="0" borderId="7" xfId="2" applyFont="1" applyBorder="1" applyAlignment="1" applyProtection="1">
      <alignment horizontal="left"/>
      <protection hidden="1"/>
    </xf>
    <xf numFmtId="0" fontId="7" fillId="0" borderId="16" xfId="2" applyFont="1" applyFill="1" applyBorder="1" applyAlignment="1" applyProtection="1">
      <alignment vertical="center"/>
      <protection hidden="1"/>
    </xf>
    <xf numFmtId="0" fontId="15" fillId="0" borderId="16" xfId="4" applyFont="1" applyFill="1" applyBorder="1" applyAlignment="1" applyProtection="1">
      <alignment vertical="center"/>
      <protection hidden="1"/>
    </xf>
    <xf numFmtId="0" fontId="15" fillId="0" borderId="0" xfId="4" applyFont="1" applyBorder="1" applyAlignment="1" applyProtection="1">
      <alignment horizontal="left"/>
      <protection hidden="1"/>
    </xf>
    <xf numFmtId="0" fontId="11" fillId="0" borderId="0" xfId="4" applyBorder="1" applyAlignment="1"/>
    <xf numFmtId="0" fontId="11" fillId="0" borderId="16" xfId="4" applyBorder="1" applyAlignment="1"/>
    <xf numFmtId="0" fontId="4" fillId="0" borderId="7" xfId="2" applyFont="1" applyBorder="1" applyAlignment="1" applyProtection="1">
      <alignment vertical="center"/>
      <protection hidden="1"/>
    </xf>
    <xf numFmtId="0" fontId="7" fillId="0" borderId="17" xfId="2" applyFont="1" applyBorder="1" applyAlignment="1" applyProtection="1">
      <protection hidden="1"/>
    </xf>
    <xf numFmtId="0" fontId="7" fillId="0" borderId="18" xfId="2" applyFont="1" applyFill="1" applyBorder="1" applyAlignment="1" applyProtection="1">
      <alignment horizontal="right" vertical="top" wrapText="1"/>
      <protection hidden="1"/>
    </xf>
    <xf numFmtId="0" fontId="7" fillId="0" borderId="19" xfId="2" applyFont="1" applyFill="1" applyBorder="1" applyAlignment="1" applyProtection="1">
      <alignment horizontal="right" vertical="top" wrapText="1"/>
      <protection hidden="1"/>
    </xf>
    <xf numFmtId="0" fontId="7" fillId="0" borderId="19" xfId="2" applyFont="1" applyFill="1" applyBorder="1" applyAlignment="1" applyProtection="1">
      <protection hidden="1"/>
    </xf>
    <xf numFmtId="0" fontId="7" fillId="0" borderId="20" xfId="2" applyFont="1" applyFill="1" applyBorder="1" applyAlignment="1" applyProtection="1">
      <protection hidden="1"/>
    </xf>
    <xf numFmtId="14" fontId="4" fillId="0" borderId="12" xfId="2" applyNumberFormat="1" applyFont="1" applyFill="1" applyBorder="1" applyAlignment="1" applyProtection="1">
      <alignment horizontal="center" vertical="center"/>
      <protection locked="0" hidden="1"/>
    </xf>
    <xf numFmtId="1" fontId="4" fillId="0" borderId="11" xfId="2" applyNumberFormat="1" applyFont="1" applyFill="1" applyBorder="1" applyAlignment="1" applyProtection="1">
      <alignment horizontal="center" vertical="center"/>
      <protection locked="0" hidden="1"/>
    </xf>
    <xf numFmtId="3" fontId="4" fillId="0" borderId="11" xfId="2" applyNumberFormat="1" applyFont="1" applyFill="1" applyBorder="1" applyAlignment="1" applyProtection="1">
      <alignment horizontal="right" vertical="center"/>
      <protection locked="0" hidden="1"/>
    </xf>
    <xf numFmtId="0" fontId="4" fillId="0" borderId="11" xfId="2" applyFont="1" applyFill="1" applyBorder="1" applyAlignment="1" applyProtection="1">
      <alignment horizontal="center" vertical="center"/>
      <protection locked="0" hidden="1"/>
    </xf>
    <xf numFmtId="49" fontId="4" fillId="0" borderId="11" xfId="2" applyNumberFormat="1" applyFont="1" applyFill="1" applyBorder="1" applyAlignment="1" applyProtection="1">
      <alignment horizontal="right" vertical="center"/>
      <protection locked="0" hidden="1"/>
    </xf>
    <xf numFmtId="0" fontId="4" fillId="0" borderId="7" xfId="2" applyFont="1" applyFill="1" applyBorder="1" applyAlignment="1" applyProtection="1">
      <alignment horizontal="right" vertical="center"/>
      <protection locked="0" hidden="1"/>
    </xf>
    <xf numFmtId="0" fontId="7" fillId="0" borderId="0" xfId="2" applyFont="1" applyFill="1" applyBorder="1" applyAlignment="1"/>
    <xf numFmtId="49" fontId="4" fillId="0" borderId="0" xfId="2" applyNumberFormat="1" applyFont="1" applyFill="1" applyBorder="1" applyAlignment="1" applyProtection="1">
      <alignment horizontal="center" vertical="center"/>
      <protection locked="0" hidden="1"/>
    </xf>
    <xf numFmtId="0" fontId="27" fillId="0" borderId="0" xfId="0" applyFont="1" applyFill="1" applyAlignment="1" applyProtection="1">
      <alignment horizontal="left" vertical="center"/>
    </xf>
    <xf numFmtId="0" fontId="28" fillId="0" borderId="0" xfId="0" applyFont="1" applyFill="1" applyAlignment="1" applyProtection="1">
      <alignment vertical="center"/>
    </xf>
    <xf numFmtId="0" fontId="0" fillId="0" borderId="0" xfId="0" applyFill="1" applyBorder="1" applyAlignment="1" applyProtection="1">
      <alignment vertical="center"/>
    </xf>
    <xf numFmtId="0" fontId="29" fillId="0" borderId="0" xfId="0" applyFont="1" applyFill="1" applyAlignment="1" applyProtection="1">
      <alignment vertical="center"/>
    </xf>
    <xf numFmtId="0" fontId="30" fillId="0" borderId="0" xfId="0" applyFont="1" applyFill="1" applyAlignment="1" applyProtection="1">
      <alignment vertical="center"/>
    </xf>
    <xf numFmtId="0" fontId="31" fillId="0" borderId="0" xfId="0" applyFont="1" applyFill="1" applyAlignment="1" applyProtection="1">
      <alignment vertical="center"/>
    </xf>
    <xf numFmtId="0" fontId="32" fillId="0" borderId="0" xfId="0" applyFont="1" applyFill="1" applyBorder="1" applyAlignment="1"/>
    <xf numFmtId="0" fontId="31" fillId="0" borderId="0" xfId="0" applyFont="1" applyFill="1" applyBorder="1" applyAlignment="1" applyProtection="1"/>
    <xf numFmtId="0" fontId="31" fillId="0" borderId="0" xfId="0" applyFont="1" applyFill="1" applyBorder="1" applyAlignment="1" applyProtection="1">
      <alignment horizontal="right"/>
    </xf>
    <xf numFmtId="0" fontId="31" fillId="0" borderId="0" xfId="0" applyFont="1" applyFill="1" applyBorder="1" applyAlignment="1" applyProtection="1">
      <alignment horizontal="left"/>
    </xf>
    <xf numFmtId="0" fontId="33" fillId="0" borderId="0" xfId="0" applyFont="1" applyFill="1" applyBorder="1" applyAlignment="1" applyProtection="1">
      <alignment horizontal="left"/>
    </xf>
    <xf numFmtId="0" fontId="31" fillId="0" borderId="0" xfId="0" applyFont="1" applyFill="1" applyBorder="1" applyAlignment="1" applyProtection="1">
      <alignment horizontal="right" vertical="top"/>
    </xf>
    <xf numFmtId="0" fontId="31" fillId="0" borderId="0" xfId="0" applyFont="1" applyFill="1" applyBorder="1" applyAlignment="1" applyProtection="1">
      <alignment vertical="top"/>
    </xf>
    <xf numFmtId="0" fontId="29" fillId="0" borderId="0" xfId="0" applyFont="1" applyFill="1" applyBorder="1" applyAlignment="1" applyProtection="1">
      <alignment vertical="center"/>
    </xf>
    <xf numFmtId="0" fontId="33" fillId="0" borderId="0" xfId="0" applyFont="1" applyFill="1" applyBorder="1" applyAlignment="1" applyProtection="1">
      <alignment horizontal="left" vertical="top"/>
    </xf>
    <xf numFmtId="0" fontId="31" fillId="0" borderId="0" xfId="5" applyFont="1" applyFill="1" applyBorder="1" applyAlignment="1">
      <alignment horizontal="left" vertical="top"/>
    </xf>
    <xf numFmtId="0" fontId="34" fillId="0" borderId="0" xfId="5" applyFont="1" applyFill="1" applyBorder="1" applyAlignment="1">
      <alignment horizontal="left" vertical="center"/>
    </xf>
    <xf numFmtId="0" fontId="31" fillId="0" borderId="0" xfId="5" applyFont="1" applyFill="1" applyBorder="1" applyAlignment="1">
      <alignment horizontal="left" vertical="center"/>
    </xf>
    <xf numFmtId="49" fontId="31" fillId="0" borderId="0" xfId="5" applyNumberFormat="1" applyFont="1" applyFill="1" applyBorder="1" applyAlignment="1">
      <alignment horizontal="left" vertical="center"/>
    </xf>
    <xf numFmtId="0" fontId="35" fillId="0" borderId="0" xfId="5" applyFont="1" applyFill="1" applyBorder="1" applyAlignment="1" applyProtection="1">
      <alignment horizontal="left" vertical="top"/>
      <protection locked="0"/>
    </xf>
    <xf numFmtId="0" fontId="0" fillId="0" borderId="0" xfId="0" applyFill="1" applyAlignment="1"/>
    <xf numFmtId="0" fontId="34" fillId="0" borderId="0" xfId="5" applyFont="1" applyFill="1" applyBorder="1" applyAlignment="1">
      <alignment horizontal="left" vertical="top"/>
    </xf>
    <xf numFmtId="0" fontId="32" fillId="0" borderId="0" xfId="0" applyFont="1" applyFill="1" applyAlignment="1"/>
    <xf numFmtId="0" fontId="5" fillId="0" borderId="0" xfId="0" applyFont="1" applyFill="1" applyAlignment="1"/>
    <xf numFmtId="0" fontId="35" fillId="0" borderId="0" xfId="0" applyFont="1" applyFill="1" applyAlignment="1"/>
    <xf numFmtId="0" fontId="5" fillId="0" borderId="0" xfId="0" applyFont="1"/>
    <xf numFmtId="0" fontId="7" fillId="0" borderId="7" xfId="2" applyFont="1" applyBorder="1" applyAlignment="1" applyProtection="1">
      <alignment horizontal="right" vertical="center" wrapText="1"/>
      <protection hidden="1"/>
    </xf>
    <xf numFmtId="0" fontId="7" fillId="0" borderId="0" xfId="2" applyFont="1" applyBorder="1" applyAlignment="1" applyProtection="1">
      <alignment horizontal="right" wrapText="1"/>
      <protection hidden="1"/>
    </xf>
    <xf numFmtId="0" fontId="7" fillId="0" borderId="7" xfId="2" applyFont="1" applyBorder="1" applyAlignment="1" applyProtection="1">
      <alignment horizontal="right" wrapText="1"/>
      <protection hidden="1"/>
    </xf>
    <xf numFmtId="49" fontId="4" fillId="0" borderId="18" xfId="2" applyNumberFormat="1" applyFont="1" applyFill="1" applyBorder="1" applyAlignment="1" applyProtection="1">
      <alignment horizontal="center" vertical="center"/>
      <protection locked="0" hidden="1"/>
    </xf>
    <xf numFmtId="49" fontId="4" fillId="0" borderId="20" xfId="2" applyNumberFormat="1" applyFont="1" applyFill="1" applyBorder="1" applyAlignment="1" applyProtection="1">
      <alignment horizontal="center" vertical="center"/>
      <protection locked="0" hidden="1"/>
    </xf>
    <xf numFmtId="0" fontId="4" fillId="0" borderId="7" xfId="2" applyFont="1" applyFill="1" applyBorder="1" applyAlignment="1" applyProtection="1">
      <alignment horizontal="left" vertical="center" wrapText="1"/>
      <protection hidden="1"/>
    </xf>
    <xf numFmtId="0" fontId="4" fillId="0" borderId="0" xfId="2" applyFont="1" applyFill="1" applyBorder="1" applyAlignment="1" applyProtection="1">
      <alignment horizontal="left" vertical="center" wrapText="1"/>
      <protection hidden="1"/>
    </xf>
    <xf numFmtId="0" fontId="4" fillId="0" borderId="16" xfId="2" applyFont="1" applyFill="1" applyBorder="1" applyAlignment="1" applyProtection="1">
      <alignment horizontal="left" vertical="center" wrapText="1"/>
      <protection hidden="1"/>
    </xf>
    <xf numFmtId="0" fontId="13" fillId="0" borderId="7" xfId="2" applyFont="1" applyBorder="1" applyAlignment="1" applyProtection="1">
      <alignment horizontal="center" vertical="center" wrapText="1"/>
      <protection hidden="1"/>
    </xf>
    <xf numFmtId="0" fontId="13" fillId="0" borderId="0" xfId="2" applyFont="1" applyBorder="1" applyAlignment="1" applyProtection="1">
      <alignment horizontal="center" vertical="center" wrapText="1"/>
      <protection hidden="1"/>
    </xf>
    <xf numFmtId="0" fontId="13" fillId="0" borderId="16" xfId="2" applyFont="1" applyBorder="1" applyAlignment="1" applyProtection="1">
      <alignment horizontal="center" vertical="center" wrapText="1"/>
      <protection hidden="1"/>
    </xf>
    <xf numFmtId="0" fontId="7" fillId="0" borderId="7" xfId="2" applyFont="1" applyBorder="1" applyAlignment="1" applyProtection="1">
      <alignment horizontal="right" vertical="center"/>
      <protection hidden="1"/>
    </xf>
    <xf numFmtId="0" fontId="7" fillId="0" borderId="16" xfId="2" applyFont="1" applyBorder="1" applyAlignment="1" applyProtection="1">
      <alignment horizontal="right"/>
      <protection hidden="1"/>
    </xf>
    <xf numFmtId="0" fontId="3" fillId="0" borderId="7" xfId="2" applyFont="1" applyBorder="1" applyAlignment="1" applyProtection="1">
      <alignment horizontal="right" vertical="center" wrapText="1"/>
      <protection hidden="1"/>
    </xf>
    <xf numFmtId="0" fontId="3" fillId="0" borderId="16" xfId="2" applyFont="1" applyBorder="1" applyAlignment="1" applyProtection="1">
      <alignment horizontal="right" wrapText="1"/>
      <protection hidden="1"/>
    </xf>
    <xf numFmtId="0" fontId="4" fillId="0" borderId="18" xfId="2" applyFont="1" applyFill="1" applyBorder="1" applyAlignment="1" applyProtection="1">
      <alignment horizontal="left" vertical="center"/>
      <protection locked="0" hidden="1"/>
    </xf>
    <xf numFmtId="0" fontId="7" fillId="0" borderId="19" xfId="2" applyFont="1" applyFill="1" applyBorder="1" applyAlignment="1">
      <alignment horizontal="left" vertical="center"/>
    </xf>
    <xf numFmtId="0" fontId="7" fillId="0" borderId="20" xfId="2" applyFont="1" applyFill="1" applyBorder="1" applyAlignment="1">
      <alignment horizontal="left" vertical="center"/>
    </xf>
    <xf numFmtId="1" fontId="4" fillId="0" borderId="18" xfId="2" applyNumberFormat="1" applyFont="1" applyFill="1" applyBorder="1" applyAlignment="1" applyProtection="1">
      <alignment horizontal="center" vertical="center"/>
      <protection locked="0" hidden="1"/>
    </xf>
    <xf numFmtId="1" fontId="4" fillId="0" borderId="20" xfId="2" applyNumberFormat="1" applyFont="1" applyFill="1" applyBorder="1" applyAlignment="1" applyProtection="1">
      <alignment horizontal="center" vertical="center"/>
      <protection locked="0" hidden="1"/>
    </xf>
    <xf numFmtId="0" fontId="6" fillId="0" borderId="18" xfId="1" applyFill="1" applyBorder="1" applyAlignment="1" applyProtection="1">
      <protection locked="0" hidden="1"/>
    </xf>
    <xf numFmtId="0" fontId="4" fillId="0" borderId="19" xfId="2" applyFont="1" applyFill="1" applyBorder="1" applyAlignment="1" applyProtection="1">
      <protection locked="0" hidden="1"/>
    </xf>
    <xf numFmtId="0" fontId="4" fillId="0" borderId="20" xfId="2" applyFont="1" applyFill="1" applyBorder="1" applyAlignment="1" applyProtection="1">
      <protection locked="0" hidden="1"/>
    </xf>
    <xf numFmtId="0" fontId="7" fillId="0" borderId="19" xfId="2" applyFont="1" applyFill="1" applyBorder="1" applyAlignment="1">
      <alignment horizontal="left"/>
    </xf>
    <xf numFmtId="0" fontId="7" fillId="0" borderId="20" xfId="2" applyFont="1" applyFill="1" applyBorder="1" applyAlignment="1">
      <alignment horizontal="left"/>
    </xf>
    <xf numFmtId="0" fontId="7" fillId="0" borderId="0" xfId="2" applyFont="1" applyBorder="1" applyAlignment="1" applyProtection="1">
      <alignment horizontal="right"/>
      <protection hidden="1"/>
    </xf>
    <xf numFmtId="0" fontId="7" fillId="0" borderId="0" xfId="2" applyFont="1" applyBorder="1" applyAlignment="1" applyProtection="1">
      <alignment horizontal="right" vertical="center"/>
      <protection hidden="1"/>
    </xf>
    <xf numFmtId="0" fontId="5" fillId="0" borderId="7" xfId="2" applyFont="1" applyBorder="1" applyAlignment="1" applyProtection="1">
      <alignment horizontal="center" vertical="center"/>
      <protection hidden="1"/>
    </xf>
    <xf numFmtId="0" fontId="5" fillId="0" borderId="0" xfId="2" applyFont="1" applyBorder="1" applyAlignment="1">
      <alignment horizontal="center" vertical="center"/>
    </xf>
    <xf numFmtId="0" fontId="5" fillId="0" borderId="0" xfId="2" applyFont="1" applyBorder="1" applyAlignment="1">
      <alignment horizontal="center"/>
    </xf>
    <xf numFmtId="0" fontId="7" fillId="0" borderId="0" xfId="2" applyFont="1" applyBorder="1" applyAlignment="1">
      <alignment horizontal="center" vertical="center"/>
    </xf>
    <xf numFmtId="0" fontId="7" fillId="0" borderId="0" xfId="2" applyFont="1" applyBorder="1" applyAlignment="1">
      <alignment vertical="center"/>
    </xf>
    <xf numFmtId="0" fontId="7" fillId="0" borderId="0" xfId="2" applyFont="1" applyBorder="1" applyAlignment="1">
      <alignment horizontal="center"/>
    </xf>
    <xf numFmtId="0" fontId="7" fillId="0" borderId="16" xfId="2" applyFont="1" applyBorder="1" applyAlignment="1">
      <alignment horizontal="center"/>
    </xf>
    <xf numFmtId="0" fontId="4" fillId="0" borderId="18" xfId="2" applyFont="1" applyFill="1" applyBorder="1" applyAlignment="1" applyProtection="1">
      <alignment horizontal="right" vertical="center"/>
      <protection locked="0" hidden="1"/>
    </xf>
    <xf numFmtId="0" fontId="7" fillId="0" borderId="19" xfId="2" applyFont="1" applyFill="1" applyBorder="1" applyAlignment="1"/>
    <xf numFmtId="0" fontId="7" fillId="0" borderId="20" xfId="2" applyFont="1" applyFill="1" applyBorder="1" applyAlignment="1"/>
    <xf numFmtId="0" fontId="7" fillId="0" borderId="0" xfId="2" applyFont="1" applyBorder="1" applyAlignment="1" applyProtection="1">
      <alignment vertical="top" wrapText="1"/>
      <protection hidden="1"/>
    </xf>
    <xf numFmtId="0" fontId="7" fillId="0" borderId="0" xfId="2" applyFont="1" applyBorder="1" applyAlignment="1" applyProtection="1">
      <alignment wrapText="1"/>
      <protection hidden="1"/>
    </xf>
    <xf numFmtId="0" fontId="12" fillId="0" borderId="21" xfId="2" applyFont="1" applyBorder="1" applyAlignment="1"/>
    <xf numFmtId="0" fontId="12" fillId="0" borderId="8" xfId="2" applyFont="1" applyBorder="1" applyAlignment="1"/>
    <xf numFmtId="0" fontId="7" fillId="0" borderId="0" xfId="2" applyFont="1" applyBorder="1" applyAlignment="1" applyProtection="1">
      <alignment vertical="center"/>
      <protection hidden="1"/>
    </xf>
    <xf numFmtId="0" fontId="7" fillId="0" borderId="0" xfId="2" applyFont="1" applyBorder="1" applyAlignment="1" applyProtection="1">
      <alignment horizontal="center" vertical="top"/>
      <protection hidden="1"/>
    </xf>
    <xf numFmtId="0" fontId="7" fillId="0" borderId="0" xfId="2" applyFont="1" applyBorder="1" applyAlignment="1" applyProtection="1">
      <alignment horizontal="center"/>
      <protection hidden="1"/>
    </xf>
    <xf numFmtId="0" fontId="7" fillId="0" borderId="8" xfId="2" applyFont="1" applyBorder="1" applyAlignment="1" applyProtection="1">
      <alignment horizontal="center"/>
      <protection hidden="1"/>
    </xf>
    <xf numFmtId="0" fontId="4" fillId="0" borderId="19" xfId="2" applyFont="1" applyFill="1" applyBorder="1" applyAlignment="1" applyProtection="1">
      <alignment horizontal="left" vertical="center"/>
      <protection locked="0" hidden="1"/>
    </xf>
    <xf numFmtId="0" fontId="4" fillId="0" borderId="20" xfId="2" applyFont="1" applyFill="1" applyBorder="1" applyAlignment="1" applyProtection="1">
      <alignment horizontal="left" vertical="center"/>
      <protection locked="0" hidden="1"/>
    </xf>
    <xf numFmtId="0" fontId="7" fillId="0" borderId="16" xfId="2" applyFont="1" applyBorder="1" applyAlignment="1" applyProtection="1">
      <alignment horizontal="right" wrapText="1"/>
      <protection hidden="1"/>
    </xf>
    <xf numFmtId="49" fontId="4" fillId="0" borderId="18" xfId="2" applyNumberFormat="1" applyFont="1" applyFill="1" applyBorder="1" applyAlignment="1" applyProtection="1">
      <alignment horizontal="left" vertical="center"/>
      <protection locked="0" hidden="1"/>
    </xf>
    <xf numFmtId="49" fontId="4" fillId="0" borderId="19" xfId="2" applyNumberFormat="1" applyFont="1" applyFill="1" applyBorder="1" applyAlignment="1" applyProtection="1">
      <alignment horizontal="left" vertical="center"/>
      <protection locked="0" hidden="1"/>
    </xf>
    <xf numFmtId="49" fontId="4" fillId="0" borderId="20" xfId="2" applyNumberFormat="1" applyFont="1" applyFill="1" applyBorder="1" applyAlignment="1" applyProtection="1">
      <alignment horizontal="left" vertical="center"/>
      <protection locked="0" hidden="1"/>
    </xf>
    <xf numFmtId="0" fontId="7" fillId="0" borderId="19" xfId="2" applyFont="1" applyFill="1" applyBorder="1" applyAlignment="1" applyProtection="1">
      <alignment horizontal="center" vertical="top"/>
      <protection hidden="1"/>
    </xf>
    <xf numFmtId="0" fontId="7" fillId="0" borderId="19" xfId="2" applyFont="1" applyFill="1" applyBorder="1" applyAlignment="1" applyProtection="1">
      <alignment horizontal="center"/>
      <protection hidden="1"/>
    </xf>
    <xf numFmtId="49" fontId="6" fillId="0" borderId="18" xfId="1" applyNumberFormat="1" applyFill="1" applyBorder="1" applyAlignment="1" applyProtection="1">
      <alignment horizontal="left" vertical="center"/>
      <protection locked="0" hidden="1"/>
    </xf>
    <xf numFmtId="0" fontId="22" fillId="0" borderId="0" xfId="4" applyFont="1" applyBorder="1" applyAlignment="1" applyProtection="1">
      <alignment horizontal="left"/>
      <protection hidden="1"/>
    </xf>
    <xf numFmtId="0" fontId="23" fillId="0" borderId="0" xfId="4" applyFont="1" applyBorder="1" applyAlignment="1"/>
    <xf numFmtId="0" fontId="15" fillId="0" borderId="0" xfId="4" applyFont="1" applyBorder="1" applyAlignment="1" applyProtection="1">
      <alignment horizontal="left"/>
      <protection hidden="1"/>
    </xf>
    <xf numFmtId="0" fontId="11" fillId="0" borderId="0" xfId="4" applyBorder="1" applyAlignment="1"/>
    <xf numFmtId="0" fontId="11" fillId="0" borderId="16" xfId="4" applyBorder="1" applyAlignment="1"/>
    <xf numFmtId="0" fontId="7" fillId="0" borderId="22" xfId="2" applyFont="1" applyBorder="1" applyAlignment="1" applyProtection="1">
      <alignment horizontal="center" vertical="top"/>
      <protection hidden="1"/>
    </xf>
    <xf numFmtId="0" fontId="7" fillId="0" borderId="22" xfId="2" applyFont="1" applyBorder="1" applyAlignment="1">
      <alignment horizontal="center"/>
    </xf>
    <xf numFmtId="0" fontId="7" fillId="0" borderId="23" xfId="2" applyFont="1" applyBorder="1" applyAlignment="1"/>
    <xf numFmtId="0" fontId="10" fillId="0" borderId="0" xfId="0" applyFont="1" applyFill="1" applyBorder="1" applyAlignment="1">
      <alignment vertical="center" wrapText="1"/>
    </xf>
    <xf numFmtId="0" fontId="10" fillId="0" borderId="0" xfId="0" applyFont="1" applyFill="1" applyAlignment="1">
      <alignment vertical="center"/>
    </xf>
    <xf numFmtId="0" fontId="4" fillId="0" borderId="24"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16" fillId="0" borderId="27" xfId="0" applyFont="1" applyFill="1" applyBorder="1" applyAlignment="1">
      <alignment horizontal="left" vertical="center" wrapText="1"/>
    </xf>
    <xf numFmtId="0" fontId="16" fillId="0" borderId="28"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16" fillId="0" borderId="10" xfId="0" applyFont="1" applyFill="1" applyBorder="1" applyAlignment="1">
      <alignment vertical="center"/>
    </xf>
    <xf numFmtId="0" fontId="16" fillId="0" borderId="30" xfId="0" applyFont="1" applyFill="1" applyBorder="1" applyAlignment="1">
      <alignment vertical="center"/>
    </xf>
    <xf numFmtId="0" fontId="5" fillId="0" borderId="5"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24" fillId="0" borderId="0" xfId="0" applyFont="1" applyFill="1" applyBorder="1" applyAlignment="1">
      <alignment vertical="center" wrapText="1"/>
    </xf>
    <xf numFmtId="0" fontId="24" fillId="0" borderId="0" xfId="0" applyFont="1" applyFill="1" applyAlignment="1">
      <alignment vertical="center"/>
    </xf>
    <xf numFmtId="0" fontId="5" fillId="0" borderId="5" xfId="0" applyFont="1" applyFill="1" applyBorder="1" applyAlignment="1">
      <alignment horizontal="left" vertical="center" wrapText="1" indent="1"/>
    </xf>
    <xf numFmtId="0" fontId="5" fillId="0" borderId="31" xfId="0" applyFont="1" applyFill="1" applyBorder="1" applyAlignment="1">
      <alignment horizontal="left" vertical="center" wrapText="1" indent="1"/>
    </xf>
    <xf numFmtId="0" fontId="5" fillId="0" borderId="32" xfId="0" applyFont="1" applyFill="1" applyBorder="1" applyAlignment="1">
      <alignment horizontal="left" vertical="center" wrapText="1" indent="1"/>
    </xf>
    <xf numFmtId="0" fontId="4" fillId="0" borderId="30"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16" fillId="0" borderId="27" xfId="0" applyFont="1" applyFill="1" applyBorder="1" applyAlignment="1">
      <alignment vertical="center"/>
    </xf>
    <xf numFmtId="0" fontId="16" fillId="0" borderId="28" xfId="0" applyFont="1" applyFill="1" applyBorder="1" applyAlignment="1">
      <alignment vertical="center"/>
    </xf>
    <xf numFmtId="0" fontId="12" fillId="0" borderId="0" xfId="0" applyFont="1" applyFill="1" applyBorder="1" applyAlignment="1" applyProtection="1">
      <alignment horizontal="center" vertical="center" wrapText="1"/>
      <protection hidden="1"/>
    </xf>
    <xf numFmtId="0" fontId="9" fillId="0" borderId="19" xfId="0" applyFont="1" applyFill="1" applyBorder="1" applyAlignment="1" applyProtection="1">
      <alignment horizontal="center" vertical="top" wrapText="1"/>
      <protection hidden="1"/>
    </xf>
    <xf numFmtId="0" fontId="9" fillId="0" borderId="13" xfId="0" applyFont="1" applyFill="1" applyBorder="1" applyAlignment="1" applyProtection="1">
      <alignment vertical="center" wrapText="1"/>
      <protection hidden="1"/>
    </xf>
    <xf numFmtId="0" fontId="9" fillId="0" borderId="27" xfId="0" applyFont="1" applyFill="1" applyBorder="1" applyAlignment="1" applyProtection="1">
      <alignment vertical="center" wrapText="1"/>
      <protection hidden="1"/>
    </xf>
    <xf numFmtId="0" fontId="9" fillId="0" borderId="28" xfId="0" applyFont="1" applyFill="1" applyBorder="1" applyAlignment="1" applyProtection="1">
      <alignment vertical="center" wrapText="1"/>
      <protection hidden="1"/>
    </xf>
    <xf numFmtId="0" fontId="4" fillId="0" borderId="13" xfId="0" applyFont="1" applyFill="1" applyBorder="1" applyAlignment="1" applyProtection="1">
      <alignment horizontal="center" vertical="center" wrapText="1"/>
      <protection hidden="1"/>
    </xf>
    <xf numFmtId="0" fontId="4" fillId="0" borderId="27" xfId="0" applyFont="1" applyFill="1" applyBorder="1" applyAlignment="1" applyProtection="1">
      <alignment horizontal="center" vertical="center" wrapText="1"/>
      <protection hidden="1"/>
    </xf>
    <xf numFmtId="0" fontId="4" fillId="0" borderId="28" xfId="0" applyFont="1" applyFill="1" applyBorder="1" applyAlignment="1" applyProtection="1">
      <alignment horizontal="center" vertical="center" wrapText="1"/>
      <protection hidden="1"/>
    </xf>
    <xf numFmtId="0" fontId="8" fillId="0" borderId="11" xfId="0" applyFont="1" applyFill="1" applyBorder="1" applyAlignment="1" applyProtection="1">
      <alignment horizontal="center" vertical="center" wrapText="1"/>
      <protection hidden="1"/>
    </xf>
    <xf numFmtId="0" fontId="4" fillId="0" borderId="18"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16" fillId="0" borderId="20" xfId="0" applyFont="1" applyFill="1" applyBorder="1" applyAlignment="1">
      <alignment horizontal="left" vertical="center" wrapText="1"/>
    </xf>
    <xf numFmtId="0" fontId="9" fillId="0" borderId="0" xfId="0" applyFont="1" applyFill="1" applyBorder="1" applyAlignment="1" applyProtection="1">
      <alignment horizontal="center" vertical="top" wrapText="1"/>
      <protection hidden="1"/>
    </xf>
    <xf numFmtId="0" fontId="4" fillId="0" borderId="14" xfId="0" applyFont="1" applyFill="1" applyBorder="1" applyAlignment="1">
      <alignment horizontal="left" vertical="center" wrapText="1" indent="1"/>
    </xf>
    <xf numFmtId="0" fontId="4" fillId="0" borderId="33" xfId="0" applyFont="1" applyFill="1" applyBorder="1" applyAlignment="1">
      <alignment horizontal="left" vertical="center" wrapText="1" indent="1"/>
    </xf>
    <xf numFmtId="0" fontId="4" fillId="0" borderId="34" xfId="0" applyFont="1" applyFill="1" applyBorder="1" applyAlignment="1">
      <alignment horizontal="left" vertical="center" wrapText="1" indent="1"/>
    </xf>
    <xf numFmtId="0" fontId="4" fillId="0" borderId="21"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5" xfId="0" applyFont="1" applyFill="1" applyBorder="1" applyAlignment="1">
      <alignment horizontal="left" vertical="center" wrapText="1" indent="1"/>
    </xf>
    <xf numFmtId="0" fontId="4" fillId="0" borderId="31" xfId="0" applyFont="1" applyFill="1" applyBorder="1" applyAlignment="1">
      <alignment horizontal="left" vertical="center" wrapText="1" indent="1"/>
    </xf>
    <xf numFmtId="0" fontId="4" fillId="0" borderId="32" xfId="0" applyFont="1" applyFill="1" applyBorder="1" applyAlignment="1">
      <alignment horizontal="left" vertical="center" wrapText="1" indent="1"/>
    </xf>
    <xf numFmtId="0" fontId="5" fillId="0" borderId="24" xfId="0" applyFont="1" applyFill="1" applyBorder="1" applyAlignment="1">
      <alignment horizontal="left" vertical="center" wrapText="1" indent="1"/>
    </xf>
    <xf numFmtId="0" fontId="5" fillId="0" borderId="25" xfId="0" applyFont="1" applyFill="1" applyBorder="1" applyAlignment="1">
      <alignment horizontal="left" vertical="center" wrapText="1" indent="1"/>
    </xf>
    <xf numFmtId="0" fontId="5" fillId="0" borderId="26" xfId="0" applyFont="1" applyFill="1" applyBorder="1" applyAlignment="1">
      <alignment horizontal="left" vertical="center" wrapText="1" indent="1"/>
    </xf>
    <xf numFmtId="0" fontId="8" fillId="0" borderId="12" xfId="0" applyFont="1" applyFill="1" applyBorder="1" applyAlignment="1" applyProtection="1">
      <alignment horizontal="center" vertical="center" wrapText="1"/>
      <protection hidden="1"/>
    </xf>
    <xf numFmtId="0" fontId="4" fillId="0" borderId="12" xfId="0" applyFont="1" applyFill="1" applyBorder="1" applyAlignment="1" applyProtection="1">
      <alignment horizontal="center" vertical="center" wrapText="1"/>
      <protection hidden="1"/>
    </xf>
    <xf numFmtId="0" fontId="9" fillId="0" borderId="19" xfId="0" applyFont="1" applyFill="1" applyBorder="1" applyAlignment="1" applyProtection="1">
      <alignment horizontal="left" vertical="center" wrapText="1"/>
      <protection hidden="1"/>
    </xf>
    <xf numFmtId="0" fontId="16" fillId="0" borderId="27" xfId="0" applyFont="1" applyFill="1" applyBorder="1" applyAlignment="1">
      <alignment vertical="center" wrapText="1"/>
    </xf>
    <xf numFmtId="0" fontId="16" fillId="0" borderId="28" xfId="0" applyFont="1" applyFill="1" applyBorder="1" applyAlignment="1">
      <alignment vertical="center" wrapText="1"/>
    </xf>
    <xf numFmtId="0" fontId="8" fillId="0" borderId="12" xfId="0" applyFont="1" applyFill="1" applyBorder="1" applyAlignment="1">
      <alignment horizontal="center" vertical="center" wrapText="1"/>
    </xf>
    <xf numFmtId="0" fontId="8" fillId="0" borderId="13" xfId="0" applyFont="1" applyFill="1" applyBorder="1" applyAlignment="1" applyProtection="1">
      <alignment vertical="center" wrapText="1"/>
      <protection hidden="1"/>
    </xf>
    <xf numFmtId="0" fontId="8" fillId="0" borderId="27" xfId="0" applyFont="1" applyFill="1" applyBorder="1" applyAlignment="1" applyProtection="1">
      <alignment vertical="center" wrapText="1"/>
      <protection hidden="1"/>
    </xf>
    <xf numFmtId="0" fontId="8" fillId="0" borderId="28" xfId="0" applyFont="1" applyFill="1" applyBorder="1" applyAlignment="1" applyProtection="1">
      <alignment vertical="center" wrapText="1"/>
      <protection hidden="1"/>
    </xf>
    <xf numFmtId="0" fontId="12" fillId="0" borderId="0" xfId="0" applyFont="1" applyFill="1" applyBorder="1" applyAlignment="1">
      <alignment horizontal="center" vertical="center" wrapText="1"/>
    </xf>
    <xf numFmtId="0" fontId="9" fillId="0" borderId="19" xfId="0" applyFont="1" applyFill="1" applyBorder="1" applyAlignment="1">
      <alignment horizontal="center" vertical="top" wrapText="1"/>
    </xf>
    <xf numFmtId="0" fontId="4" fillId="0" borderId="12" xfId="0" applyFont="1" applyFill="1" applyBorder="1" applyAlignment="1">
      <alignment horizontal="center" vertical="center" wrapText="1"/>
    </xf>
    <xf numFmtId="0" fontId="16" fillId="0" borderId="33" xfId="0" applyFont="1" applyFill="1" applyBorder="1"/>
    <xf numFmtId="0" fontId="16" fillId="0" borderId="34" xfId="0" applyFont="1" applyFill="1" applyBorder="1"/>
    <xf numFmtId="0" fontId="16" fillId="0" borderId="31" xfId="0" applyFont="1" applyFill="1" applyBorder="1"/>
    <xf numFmtId="0" fontId="16" fillId="0" borderId="32" xfId="0" applyFont="1" applyFill="1" applyBorder="1"/>
    <xf numFmtId="0" fontId="9" fillId="0" borderId="0" xfId="0" applyFont="1" applyFill="1" applyBorder="1" applyAlignment="1">
      <alignment horizontal="center" vertical="top" wrapText="1"/>
    </xf>
    <xf numFmtId="0" fontId="8" fillId="0" borderId="11" xfId="0" applyFont="1" applyFill="1" applyBorder="1" applyAlignment="1">
      <alignment horizontal="center" vertical="center" wrapText="1"/>
    </xf>
    <xf numFmtId="0" fontId="8" fillId="0" borderId="12" xfId="0" applyFont="1" applyFill="1" applyBorder="1" applyAlignment="1" applyProtection="1">
      <alignment vertical="center" wrapText="1"/>
      <protection hidden="1"/>
    </xf>
    <xf numFmtId="0" fontId="19" fillId="0" borderId="0" xfId="4" applyFont="1" applyFill="1" applyBorder="1" applyAlignment="1" applyProtection="1">
      <alignment horizontal="center" vertical="center"/>
      <protection hidden="1"/>
    </xf>
    <xf numFmtId="14" fontId="19" fillId="0" borderId="0" xfId="4" applyNumberFormat="1" applyFont="1" applyFill="1" applyBorder="1" applyAlignment="1" applyProtection="1">
      <alignment horizontal="center" vertical="center"/>
      <protection locked="0" hidden="1"/>
    </xf>
    <xf numFmtId="0" fontId="1" fillId="0" borderId="0" xfId="4" applyFont="1" applyFill="1" applyBorder="1" applyAlignment="1">
      <alignment vertical="center"/>
    </xf>
    <xf numFmtId="0" fontId="20" fillId="0" borderId="12" xfId="0" applyFont="1" applyFill="1" applyBorder="1" applyAlignment="1">
      <alignment horizontal="center" vertical="center" wrapText="1"/>
    </xf>
    <xf numFmtId="49" fontId="21" fillId="0" borderId="12" xfId="0" applyNumberFormat="1"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7" fillId="0" borderId="2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18" fillId="0" borderId="0" xfId="4" applyFont="1" applyFill="1" applyBorder="1" applyAlignment="1">
      <alignment horizontal="center" vertical="center" wrapText="1"/>
    </xf>
    <xf numFmtId="0" fontId="1" fillId="0" borderId="0" xfId="0" applyFont="1" applyFill="1" applyBorder="1" applyAlignment="1">
      <alignment horizontal="center" vertical="center" wrapText="1"/>
    </xf>
    <xf numFmtId="0" fontId="20" fillId="0" borderId="5" xfId="0" applyFont="1" applyFill="1" applyBorder="1" applyAlignment="1">
      <alignment horizontal="left" vertical="center" wrapText="1"/>
    </xf>
    <xf numFmtId="0" fontId="20" fillId="0" borderId="31" xfId="0" applyFont="1" applyFill="1" applyBorder="1" applyAlignment="1">
      <alignment horizontal="left" vertical="center" wrapText="1"/>
    </xf>
    <xf numFmtId="0" fontId="20" fillId="0" borderId="13" xfId="0" applyFont="1" applyFill="1" applyBorder="1" applyAlignment="1">
      <alignment horizontal="left" vertical="center" wrapText="1"/>
    </xf>
    <xf numFmtId="0" fontId="20" fillId="0" borderId="27" xfId="0" applyFont="1" applyFill="1" applyBorder="1" applyAlignment="1">
      <alignment horizontal="left" vertical="center" wrapText="1"/>
    </xf>
    <xf numFmtId="0" fontId="1" fillId="0" borderId="27" xfId="0" applyFont="1" applyFill="1" applyBorder="1" applyAlignment="1">
      <alignment vertical="center" wrapText="1"/>
    </xf>
    <xf numFmtId="0" fontId="1" fillId="0" borderId="28" xfId="0" applyFont="1" applyFill="1" applyBorder="1" applyAlignment="1">
      <alignment vertical="center" wrapText="1"/>
    </xf>
    <xf numFmtId="0" fontId="35" fillId="0" borderId="0" xfId="5" applyFont="1" applyFill="1" applyBorder="1" applyAlignment="1" applyProtection="1">
      <alignment horizontal="left" vertical="top" wrapText="1"/>
      <protection locked="0"/>
    </xf>
    <xf numFmtId="0" fontId="31" fillId="0" borderId="0" xfId="5" applyFont="1" applyFill="1" applyBorder="1" applyAlignment="1">
      <alignment horizontal="left" vertical="center" wrapText="1"/>
    </xf>
  </cellXfs>
  <cellStyles count="6">
    <cellStyle name="Hiperveza" xfId="1" builtinId="8"/>
    <cellStyle name="Normal_TFI-FIN" xfId="5" xr:uid="{614F0BCF-88EE-4660-8641-0702ABAA8E64}"/>
    <cellStyle name="Normal_TFI-POD" xfId="2" xr:uid="{00000000-0005-0000-0000-000001000000}"/>
    <cellStyle name="Normalno" xfId="0" builtinId="0"/>
    <cellStyle name="Obično_Knjiga2" xfId="3" xr:uid="{00000000-0005-0000-0000-000003000000}"/>
    <cellStyle name="Style 1" xfId="4" xr:uid="{00000000-0005-0000-0000-000004000000}"/>
  </cellStyles>
  <dxfs count="4">
    <dxf>
      <font>
        <condense val="0"/>
        <extend val="0"/>
        <color indexed="9"/>
      </font>
      <fill>
        <patternFill patternType="solid">
          <bgColor indexed="10"/>
        </patternFill>
      </fill>
    </dxf>
    <dxf>
      <font>
        <condense val="0"/>
        <extend val="0"/>
        <color indexed="9"/>
      </font>
      <fill>
        <patternFill patternType="solid">
          <bgColor indexed="10"/>
        </patternFill>
      </fill>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arinka.fistrek@klara.hr" TargetMode="External"/><Relationship Id="rId2" Type="http://schemas.openxmlformats.org/officeDocument/2006/relationships/hyperlink" Target="http://www.klara-hr/" TargetMode="External"/><Relationship Id="rId1" Type="http://schemas.openxmlformats.org/officeDocument/2006/relationships/hyperlink" Target="mailto:klara@klar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63"/>
  <sheetViews>
    <sheetView topLeftCell="A27" zoomScaleNormal="100" zoomScaleSheetLayoutView="110" workbookViewId="0">
      <selection activeCell="C52" sqref="C52:I52"/>
    </sheetView>
  </sheetViews>
  <sheetFormatPr defaultRowHeight="12.75" x14ac:dyDescent="0.2"/>
  <cols>
    <col min="1" max="1" width="9.140625" style="11"/>
    <col min="2" max="2" width="13" style="11" customWidth="1"/>
    <col min="3" max="4" width="9.140625" style="11"/>
    <col min="5" max="5" width="12.140625" style="11" customWidth="1"/>
    <col min="6" max="6" width="9.140625" style="11"/>
    <col min="7" max="7" width="15.140625" style="11" customWidth="1"/>
    <col min="8" max="8" width="19.28515625" style="11" customWidth="1"/>
    <col min="9" max="9" width="14.42578125" style="11" customWidth="1"/>
    <col min="10" max="16384" width="9.140625" style="11"/>
  </cols>
  <sheetData>
    <row r="1" spans="1:12" ht="15.75" x14ac:dyDescent="0.25">
      <c r="A1" s="190" t="s">
        <v>248</v>
      </c>
      <c r="B1" s="191"/>
      <c r="C1" s="191"/>
      <c r="D1" s="82"/>
      <c r="E1" s="82"/>
      <c r="F1" s="82"/>
      <c r="G1" s="82"/>
      <c r="H1" s="82"/>
      <c r="I1" s="83"/>
      <c r="J1" s="10"/>
      <c r="K1" s="10"/>
      <c r="L1" s="10"/>
    </row>
    <row r="2" spans="1:12" x14ac:dyDescent="0.2">
      <c r="A2" s="156" t="s">
        <v>249</v>
      </c>
      <c r="B2" s="157"/>
      <c r="C2" s="157"/>
      <c r="D2" s="158"/>
      <c r="E2" s="117">
        <v>43101</v>
      </c>
      <c r="F2" s="12"/>
      <c r="G2" s="13" t="s">
        <v>250</v>
      </c>
      <c r="H2" s="117">
        <v>43281</v>
      </c>
      <c r="I2" s="84"/>
      <c r="J2" s="10"/>
      <c r="K2" s="10"/>
      <c r="L2" s="10"/>
    </row>
    <row r="3" spans="1:12" x14ac:dyDescent="0.2">
      <c r="A3" s="85"/>
      <c r="B3" s="14"/>
      <c r="C3" s="14"/>
      <c r="D3" s="14"/>
      <c r="E3" s="15"/>
      <c r="F3" s="15"/>
      <c r="G3" s="14"/>
      <c r="H3" s="14"/>
      <c r="I3" s="86"/>
      <c r="J3" s="10"/>
      <c r="K3" s="10"/>
      <c r="L3" s="10"/>
    </row>
    <row r="4" spans="1:12" ht="15" x14ac:dyDescent="0.2">
      <c r="A4" s="159" t="s">
        <v>315</v>
      </c>
      <c r="B4" s="160"/>
      <c r="C4" s="160"/>
      <c r="D4" s="160"/>
      <c r="E4" s="160"/>
      <c r="F4" s="160"/>
      <c r="G4" s="160"/>
      <c r="H4" s="160"/>
      <c r="I4" s="161"/>
      <c r="J4" s="10"/>
      <c r="K4" s="10"/>
      <c r="L4" s="10"/>
    </row>
    <row r="5" spans="1:12" x14ac:dyDescent="0.2">
      <c r="A5" s="87"/>
      <c r="B5" s="16"/>
      <c r="C5" s="16"/>
      <c r="D5" s="16"/>
      <c r="E5" s="17"/>
      <c r="F5" s="88"/>
      <c r="G5" s="18"/>
      <c r="H5" s="19"/>
      <c r="I5" s="89"/>
      <c r="J5" s="10"/>
      <c r="K5" s="10"/>
      <c r="L5" s="10"/>
    </row>
    <row r="6" spans="1:12" x14ac:dyDescent="0.2">
      <c r="A6" s="162" t="s">
        <v>251</v>
      </c>
      <c r="B6" s="163"/>
      <c r="C6" s="154" t="s">
        <v>321</v>
      </c>
      <c r="D6" s="155"/>
      <c r="E6" s="29"/>
      <c r="F6" s="29"/>
      <c r="G6" s="29"/>
      <c r="H6" s="29"/>
      <c r="I6" s="90"/>
      <c r="J6" s="10"/>
      <c r="K6" s="10"/>
      <c r="L6" s="10"/>
    </row>
    <row r="7" spans="1:12" x14ac:dyDescent="0.2">
      <c r="A7" s="91"/>
      <c r="B7" s="22"/>
      <c r="C7" s="16"/>
      <c r="D7" s="16"/>
      <c r="E7" s="29"/>
      <c r="F7" s="29"/>
      <c r="G7" s="29"/>
      <c r="H7" s="29"/>
      <c r="I7" s="90"/>
      <c r="J7" s="10"/>
      <c r="K7" s="10"/>
      <c r="L7" s="10"/>
    </row>
    <row r="8" spans="1:12" x14ac:dyDescent="0.2">
      <c r="A8" s="164" t="s">
        <v>252</v>
      </c>
      <c r="B8" s="165"/>
      <c r="C8" s="154" t="s">
        <v>322</v>
      </c>
      <c r="D8" s="155"/>
      <c r="E8" s="29"/>
      <c r="F8" s="29"/>
      <c r="G8" s="29"/>
      <c r="H8" s="29"/>
      <c r="I8" s="92"/>
      <c r="J8" s="10"/>
      <c r="K8" s="10"/>
      <c r="L8" s="10"/>
    </row>
    <row r="9" spans="1:12" x14ac:dyDescent="0.2">
      <c r="A9" s="93"/>
      <c r="B9" s="47"/>
      <c r="C9" s="20"/>
      <c r="D9" s="26"/>
      <c r="E9" s="16"/>
      <c r="F9" s="16"/>
      <c r="G9" s="16"/>
      <c r="H9" s="16"/>
      <c r="I9" s="92"/>
      <c r="J9" s="10"/>
      <c r="K9" s="10"/>
      <c r="L9" s="10"/>
    </row>
    <row r="10" spans="1:12" x14ac:dyDescent="0.2">
      <c r="A10" s="151" t="s">
        <v>253</v>
      </c>
      <c r="B10" s="152"/>
      <c r="C10" s="154" t="s">
        <v>323</v>
      </c>
      <c r="D10" s="155"/>
      <c r="E10" s="16"/>
      <c r="F10" s="16"/>
      <c r="G10" s="16"/>
      <c r="H10" s="16"/>
      <c r="I10" s="92"/>
      <c r="J10" s="10"/>
      <c r="K10" s="10"/>
      <c r="L10" s="10"/>
    </row>
    <row r="11" spans="1:12" x14ac:dyDescent="0.2">
      <c r="A11" s="153"/>
      <c r="B11" s="152"/>
      <c r="C11" s="16"/>
      <c r="D11" s="16"/>
      <c r="E11" s="16"/>
      <c r="F11" s="16"/>
      <c r="G11" s="16"/>
      <c r="H11" s="16"/>
      <c r="I11" s="92"/>
      <c r="J11" s="10"/>
      <c r="K11" s="10"/>
      <c r="L11" s="10"/>
    </row>
    <row r="12" spans="1:12" x14ac:dyDescent="0.2">
      <c r="A12" s="162" t="s">
        <v>254</v>
      </c>
      <c r="B12" s="163"/>
      <c r="C12" s="166" t="s">
        <v>324</v>
      </c>
      <c r="D12" s="167"/>
      <c r="E12" s="167"/>
      <c r="F12" s="167"/>
      <c r="G12" s="167"/>
      <c r="H12" s="167"/>
      <c r="I12" s="168"/>
      <c r="J12" s="10"/>
      <c r="K12" s="10"/>
      <c r="L12" s="10"/>
    </row>
    <row r="13" spans="1:12" x14ac:dyDescent="0.2">
      <c r="A13" s="91"/>
      <c r="B13" s="22"/>
      <c r="C13" s="21"/>
      <c r="D13" s="16"/>
      <c r="E13" s="16"/>
      <c r="F13" s="16"/>
      <c r="G13" s="16"/>
      <c r="H13" s="16"/>
      <c r="I13" s="92"/>
      <c r="J13" s="10"/>
      <c r="K13" s="10"/>
      <c r="L13" s="10"/>
    </row>
    <row r="14" spans="1:12" x14ac:dyDescent="0.2">
      <c r="A14" s="162" t="s">
        <v>255</v>
      </c>
      <c r="B14" s="163"/>
      <c r="C14" s="169">
        <v>10020</v>
      </c>
      <c r="D14" s="170"/>
      <c r="E14" s="16"/>
      <c r="F14" s="166" t="s">
        <v>325</v>
      </c>
      <c r="G14" s="167"/>
      <c r="H14" s="167"/>
      <c r="I14" s="168"/>
      <c r="J14" s="10"/>
      <c r="K14" s="10"/>
      <c r="L14" s="10"/>
    </row>
    <row r="15" spans="1:12" x14ac:dyDescent="0.2">
      <c r="A15" s="91"/>
      <c r="B15" s="22"/>
      <c r="C15" s="16"/>
      <c r="D15" s="16"/>
      <c r="E15" s="16"/>
      <c r="F15" s="16"/>
      <c r="G15" s="16"/>
      <c r="H15" s="16"/>
      <c r="I15" s="92"/>
      <c r="J15" s="10"/>
      <c r="K15" s="10"/>
      <c r="L15" s="10"/>
    </row>
    <row r="16" spans="1:12" x14ac:dyDescent="0.2">
      <c r="A16" s="162" t="s">
        <v>256</v>
      </c>
      <c r="B16" s="163"/>
      <c r="C16" s="166" t="s">
        <v>326</v>
      </c>
      <c r="D16" s="167"/>
      <c r="E16" s="167"/>
      <c r="F16" s="167"/>
      <c r="G16" s="167"/>
      <c r="H16" s="167"/>
      <c r="I16" s="168"/>
      <c r="J16" s="10"/>
      <c r="K16" s="10"/>
      <c r="L16" s="10"/>
    </row>
    <row r="17" spans="1:12" x14ac:dyDescent="0.2">
      <c r="A17" s="91"/>
      <c r="B17" s="22"/>
      <c r="C17" s="16"/>
      <c r="D17" s="16"/>
      <c r="E17" s="16"/>
      <c r="F17" s="16"/>
      <c r="G17" s="16"/>
      <c r="H17" s="16"/>
      <c r="I17" s="92"/>
      <c r="J17" s="10"/>
      <c r="K17" s="10"/>
      <c r="L17" s="10"/>
    </row>
    <row r="18" spans="1:12" x14ac:dyDescent="0.2">
      <c r="A18" s="162" t="s">
        <v>257</v>
      </c>
      <c r="B18" s="163"/>
      <c r="C18" s="171" t="s">
        <v>327</v>
      </c>
      <c r="D18" s="172"/>
      <c r="E18" s="172"/>
      <c r="F18" s="172"/>
      <c r="G18" s="172"/>
      <c r="H18" s="172"/>
      <c r="I18" s="173"/>
      <c r="J18" s="10"/>
      <c r="K18" s="10"/>
      <c r="L18" s="10"/>
    </row>
    <row r="19" spans="1:12" x14ac:dyDescent="0.2">
      <c r="A19" s="91"/>
      <c r="B19" s="22"/>
      <c r="C19" s="21"/>
      <c r="D19" s="16"/>
      <c r="E19" s="16"/>
      <c r="F19" s="16"/>
      <c r="G19" s="16"/>
      <c r="H19" s="16"/>
      <c r="I19" s="92"/>
      <c r="J19" s="10"/>
      <c r="K19" s="10"/>
      <c r="L19" s="10"/>
    </row>
    <row r="20" spans="1:12" x14ac:dyDescent="0.2">
      <c r="A20" s="162" t="s">
        <v>258</v>
      </c>
      <c r="B20" s="163"/>
      <c r="C20" s="171" t="s">
        <v>328</v>
      </c>
      <c r="D20" s="172"/>
      <c r="E20" s="172"/>
      <c r="F20" s="172"/>
      <c r="G20" s="172"/>
      <c r="H20" s="172"/>
      <c r="I20" s="173"/>
      <c r="J20" s="10"/>
      <c r="K20" s="10"/>
      <c r="L20" s="10"/>
    </row>
    <row r="21" spans="1:12" x14ac:dyDescent="0.2">
      <c r="A21" s="91"/>
      <c r="B21" s="22"/>
      <c r="C21" s="21"/>
      <c r="D21" s="16"/>
      <c r="E21" s="16"/>
      <c r="F21" s="16"/>
      <c r="G21" s="16"/>
      <c r="H21" s="16"/>
      <c r="I21" s="92"/>
      <c r="J21" s="10"/>
      <c r="K21" s="10"/>
      <c r="L21" s="10"/>
    </row>
    <row r="22" spans="1:12" x14ac:dyDescent="0.2">
      <c r="A22" s="162" t="s">
        <v>259</v>
      </c>
      <c r="B22" s="163"/>
      <c r="C22" s="118">
        <v>133</v>
      </c>
      <c r="D22" s="166" t="s">
        <v>325</v>
      </c>
      <c r="E22" s="174"/>
      <c r="F22" s="175"/>
      <c r="G22" s="162"/>
      <c r="H22" s="176"/>
      <c r="I22" s="94"/>
      <c r="J22" s="10"/>
      <c r="K22" s="10"/>
      <c r="L22" s="10"/>
    </row>
    <row r="23" spans="1:12" x14ac:dyDescent="0.2">
      <c r="A23" s="91"/>
      <c r="B23" s="22"/>
      <c r="C23" s="16"/>
      <c r="D23" s="24"/>
      <c r="E23" s="24"/>
      <c r="F23" s="24"/>
      <c r="G23" s="24"/>
      <c r="H23" s="16"/>
      <c r="I23" s="92"/>
      <c r="J23" s="10"/>
      <c r="K23" s="10"/>
      <c r="L23" s="10"/>
    </row>
    <row r="24" spans="1:12" x14ac:dyDescent="0.2">
      <c r="A24" s="162" t="s">
        <v>260</v>
      </c>
      <c r="B24" s="163"/>
      <c r="C24" s="118">
        <v>21</v>
      </c>
      <c r="D24" s="166" t="s">
        <v>329</v>
      </c>
      <c r="E24" s="174"/>
      <c r="F24" s="174"/>
      <c r="G24" s="175"/>
      <c r="H24" s="48" t="s">
        <v>261</v>
      </c>
      <c r="I24" s="119">
        <v>666</v>
      </c>
      <c r="J24" s="10"/>
      <c r="K24" s="10"/>
      <c r="L24" s="10"/>
    </row>
    <row r="25" spans="1:12" x14ac:dyDescent="0.2">
      <c r="A25" s="91"/>
      <c r="B25" s="22"/>
      <c r="C25" s="16"/>
      <c r="D25" s="24"/>
      <c r="E25" s="24"/>
      <c r="F25" s="24"/>
      <c r="G25" s="22"/>
      <c r="H25" s="22" t="s">
        <v>316</v>
      </c>
      <c r="I25" s="95"/>
      <c r="J25" s="10"/>
      <c r="K25" s="10"/>
      <c r="L25" s="10"/>
    </row>
    <row r="26" spans="1:12" x14ac:dyDescent="0.2">
      <c r="A26" s="162" t="s">
        <v>262</v>
      </c>
      <c r="B26" s="163"/>
      <c r="C26" s="120" t="s">
        <v>330</v>
      </c>
      <c r="D26" s="25"/>
      <c r="E26" s="33"/>
      <c r="F26" s="24"/>
      <c r="G26" s="177" t="s">
        <v>263</v>
      </c>
      <c r="H26" s="163"/>
      <c r="I26" s="121" t="s">
        <v>331</v>
      </c>
      <c r="J26" s="10"/>
      <c r="K26" s="10"/>
      <c r="L26" s="10"/>
    </row>
    <row r="27" spans="1:12" x14ac:dyDescent="0.2">
      <c r="A27" s="91"/>
      <c r="B27" s="22"/>
      <c r="C27" s="16"/>
      <c r="D27" s="24"/>
      <c r="E27" s="24"/>
      <c r="F27" s="24"/>
      <c r="G27" s="24"/>
      <c r="H27" s="16"/>
      <c r="I27" s="96"/>
      <c r="J27" s="10"/>
      <c r="K27" s="10"/>
      <c r="L27" s="10"/>
    </row>
    <row r="28" spans="1:12" x14ac:dyDescent="0.2">
      <c r="A28" s="178" t="s">
        <v>264</v>
      </c>
      <c r="B28" s="179"/>
      <c r="C28" s="180"/>
      <c r="D28" s="180"/>
      <c r="E28" s="181" t="s">
        <v>265</v>
      </c>
      <c r="F28" s="182"/>
      <c r="G28" s="182"/>
      <c r="H28" s="183" t="s">
        <v>266</v>
      </c>
      <c r="I28" s="184"/>
      <c r="J28" s="10"/>
      <c r="K28" s="10"/>
      <c r="L28" s="10"/>
    </row>
    <row r="29" spans="1:12" x14ac:dyDescent="0.2">
      <c r="A29" s="97"/>
      <c r="B29" s="33"/>
      <c r="C29" s="33"/>
      <c r="D29" s="26"/>
      <c r="E29" s="16"/>
      <c r="F29" s="16"/>
      <c r="G29" s="16"/>
      <c r="H29" s="27"/>
      <c r="I29" s="96"/>
      <c r="J29" s="10"/>
      <c r="K29" s="10"/>
      <c r="L29" s="10"/>
    </row>
    <row r="30" spans="1:12" x14ac:dyDescent="0.2">
      <c r="A30" s="185"/>
      <c r="B30" s="186"/>
      <c r="C30" s="186"/>
      <c r="D30" s="187"/>
      <c r="E30" s="185"/>
      <c r="F30" s="186"/>
      <c r="G30" s="186"/>
      <c r="H30" s="154"/>
      <c r="I30" s="155"/>
      <c r="J30" s="10"/>
      <c r="K30" s="10"/>
      <c r="L30" s="10"/>
    </row>
    <row r="31" spans="1:12" x14ac:dyDescent="0.2">
      <c r="A31" s="91"/>
      <c r="B31" s="22"/>
      <c r="C31" s="21"/>
      <c r="D31" s="188"/>
      <c r="E31" s="188"/>
      <c r="F31" s="188"/>
      <c r="G31" s="189"/>
      <c r="H31" s="16"/>
      <c r="I31" s="98"/>
      <c r="J31" s="10"/>
      <c r="K31" s="10"/>
      <c r="L31" s="10"/>
    </row>
    <row r="32" spans="1:12" x14ac:dyDescent="0.2">
      <c r="A32" s="185"/>
      <c r="B32" s="186"/>
      <c r="C32" s="186"/>
      <c r="D32" s="187"/>
      <c r="E32" s="185"/>
      <c r="F32" s="186"/>
      <c r="G32" s="186"/>
      <c r="H32" s="154"/>
      <c r="I32" s="155"/>
      <c r="J32" s="10"/>
      <c r="K32" s="10"/>
      <c r="L32" s="10"/>
    </row>
    <row r="33" spans="1:12" x14ac:dyDescent="0.2">
      <c r="A33" s="91"/>
      <c r="B33" s="22"/>
      <c r="C33" s="21"/>
      <c r="D33" s="28"/>
      <c r="E33" s="28"/>
      <c r="F33" s="28"/>
      <c r="G33" s="29"/>
      <c r="H33" s="16"/>
      <c r="I33" s="99"/>
      <c r="J33" s="10"/>
      <c r="K33" s="10"/>
      <c r="L33" s="10"/>
    </row>
    <row r="34" spans="1:12" x14ac:dyDescent="0.2">
      <c r="A34" s="185"/>
      <c r="B34" s="186"/>
      <c r="C34" s="186"/>
      <c r="D34" s="187"/>
      <c r="E34" s="185"/>
      <c r="F34" s="186"/>
      <c r="G34" s="186"/>
      <c r="H34" s="154"/>
      <c r="I34" s="155"/>
      <c r="J34" s="10"/>
      <c r="K34" s="10"/>
      <c r="L34" s="10"/>
    </row>
    <row r="35" spans="1:12" x14ac:dyDescent="0.2">
      <c r="A35" s="91"/>
      <c r="B35" s="22"/>
      <c r="C35" s="21"/>
      <c r="D35" s="28"/>
      <c r="E35" s="28"/>
      <c r="F35" s="28"/>
      <c r="G35" s="29"/>
      <c r="H35" s="16"/>
      <c r="I35" s="99"/>
      <c r="J35" s="10"/>
      <c r="K35" s="10"/>
      <c r="L35" s="10"/>
    </row>
    <row r="36" spans="1:12" x14ac:dyDescent="0.2">
      <c r="A36" s="185"/>
      <c r="B36" s="186"/>
      <c r="C36" s="186"/>
      <c r="D36" s="187"/>
      <c r="E36" s="185"/>
      <c r="F36" s="186"/>
      <c r="G36" s="186"/>
      <c r="H36" s="154"/>
      <c r="I36" s="155"/>
      <c r="J36" s="10"/>
      <c r="K36" s="10"/>
      <c r="L36" s="10"/>
    </row>
    <row r="37" spans="1:12" x14ac:dyDescent="0.2">
      <c r="A37" s="100"/>
      <c r="B37" s="30"/>
      <c r="C37" s="193"/>
      <c r="D37" s="194"/>
      <c r="E37" s="16"/>
      <c r="F37" s="193"/>
      <c r="G37" s="194"/>
      <c r="H37" s="16"/>
      <c r="I37" s="92"/>
      <c r="J37" s="10"/>
      <c r="K37" s="10"/>
      <c r="L37" s="10"/>
    </row>
    <row r="38" spans="1:12" x14ac:dyDescent="0.2">
      <c r="A38" s="185"/>
      <c r="B38" s="186"/>
      <c r="C38" s="186"/>
      <c r="D38" s="187"/>
      <c r="E38" s="185"/>
      <c r="F38" s="186"/>
      <c r="G38" s="186"/>
      <c r="H38" s="154"/>
      <c r="I38" s="155"/>
      <c r="J38" s="10"/>
      <c r="K38" s="10"/>
      <c r="L38" s="10"/>
    </row>
    <row r="39" spans="1:12" x14ac:dyDescent="0.2">
      <c r="A39" s="100"/>
      <c r="B39" s="30"/>
      <c r="C39" s="31"/>
      <c r="D39" s="32"/>
      <c r="E39" s="16"/>
      <c r="F39" s="31"/>
      <c r="G39" s="32"/>
      <c r="H39" s="16"/>
      <c r="I39" s="92"/>
      <c r="J39" s="10"/>
      <c r="K39" s="10"/>
      <c r="L39" s="10"/>
    </row>
    <row r="40" spans="1:12" x14ac:dyDescent="0.2">
      <c r="A40" s="185"/>
      <c r="B40" s="186"/>
      <c r="C40" s="186"/>
      <c r="D40" s="187"/>
      <c r="E40" s="185"/>
      <c r="F40" s="186"/>
      <c r="G40" s="186"/>
      <c r="H40" s="154"/>
      <c r="I40" s="155"/>
      <c r="J40" s="10"/>
      <c r="K40" s="10"/>
      <c r="L40" s="10"/>
    </row>
    <row r="41" spans="1:12" x14ac:dyDescent="0.2">
      <c r="A41" s="122"/>
      <c r="B41" s="33"/>
      <c r="C41" s="33"/>
      <c r="D41" s="33"/>
      <c r="E41" s="23"/>
      <c r="F41" s="123"/>
      <c r="G41" s="123"/>
      <c r="H41" s="124"/>
      <c r="I41" s="101"/>
      <c r="J41" s="10"/>
      <c r="K41" s="10"/>
      <c r="L41" s="10"/>
    </row>
    <row r="42" spans="1:12" x14ac:dyDescent="0.2">
      <c r="A42" s="100"/>
      <c r="B42" s="30"/>
      <c r="C42" s="31"/>
      <c r="D42" s="32"/>
      <c r="E42" s="16"/>
      <c r="F42" s="31"/>
      <c r="G42" s="32"/>
      <c r="H42" s="16"/>
      <c r="I42" s="92"/>
      <c r="J42" s="10"/>
      <c r="K42" s="10"/>
      <c r="L42" s="10"/>
    </row>
    <row r="43" spans="1:12" x14ac:dyDescent="0.2">
      <c r="A43" s="102"/>
      <c r="B43" s="34"/>
      <c r="C43" s="34"/>
      <c r="D43" s="20"/>
      <c r="E43" s="20"/>
      <c r="F43" s="34"/>
      <c r="G43" s="20"/>
      <c r="H43" s="20"/>
      <c r="I43" s="103"/>
      <c r="J43" s="10"/>
      <c r="K43" s="10"/>
      <c r="L43" s="10"/>
    </row>
    <row r="44" spans="1:12" x14ac:dyDescent="0.2">
      <c r="A44" s="151" t="s">
        <v>267</v>
      </c>
      <c r="B44" s="198"/>
      <c r="C44" s="154"/>
      <c r="D44" s="155"/>
      <c r="E44" s="26"/>
      <c r="F44" s="166"/>
      <c r="G44" s="186"/>
      <c r="H44" s="186"/>
      <c r="I44" s="187"/>
      <c r="J44" s="10"/>
      <c r="K44" s="10"/>
      <c r="L44" s="10"/>
    </row>
    <row r="45" spans="1:12" x14ac:dyDescent="0.2">
      <c r="A45" s="100"/>
      <c r="B45" s="30"/>
      <c r="C45" s="193"/>
      <c r="D45" s="194"/>
      <c r="E45" s="16"/>
      <c r="F45" s="193"/>
      <c r="G45" s="195"/>
      <c r="H45" s="35"/>
      <c r="I45" s="104"/>
      <c r="J45" s="10"/>
      <c r="K45" s="10"/>
      <c r="L45" s="10"/>
    </row>
    <row r="46" spans="1:12" x14ac:dyDescent="0.2">
      <c r="A46" s="151" t="s">
        <v>268</v>
      </c>
      <c r="B46" s="198"/>
      <c r="C46" s="166" t="s">
        <v>332</v>
      </c>
      <c r="D46" s="196"/>
      <c r="E46" s="196"/>
      <c r="F46" s="196"/>
      <c r="G46" s="196"/>
      <c r="H46" s="196"/>
      <c r="I46" s="197"/>
      <c r="J46" s="10"/>
      <c r="K46" s="10"/>
      <c r="L46" s="10"/>
    </row>
    <row r="47" spans="1:12" x14ac:dyDescent="0.2">
      <c r="A47" s="91"/>
      <c r="B47" s="22"/>
      <c r="C47" s="21" t="s">
        <v>269</v>
      </c>
      <c r="D47" s="16"/>
      <c r="E47" s="16"/>
      <c r="F47" s="16"/>
      <c r="G47" s="16"/>
      <c r="H47" s="16"/>
      <c r="I47" s="92"/>
      <c r="J47" s="10"/>
      <c r="K47" s="10"/>
      <c r="L47" s="10"/>
    </row>
    <row r="48" spans="1:12" x14ac:dyDescent="0.2">
      <c r="A48" s="151" t="s">
        <v>270</v>
      </c>
      <c r="B48" s="198"/>
      <c r="C48" s="199" t="s">
        <v>333</v>
      </c>
      <c r="D48" s="200"/>
      <c r="E48" s="201"/>
      <c r="F48" s="16"/>
      <c r="G48" s="48" t="s">
        <v>271</v>
      </c>
      <c r="H48" s="199" t="s">
        <v>339</v>
      </c>
      <c r="I48" s="201"/>
      <c r="J48" s="10"/>
      <c r="K48" s="10"/>
      <c r="L48" s="10"/>
    </row>
    <row r="49" spans="1:12" x14ac:dyDescent="0.2">
      <c r="A49" s="91"/>
      <c r="B49" s="22"/>
      <c r="C49" s="21"/>
      <c r="D49" s="16"/>
      <c r="E49" s="16"/>
      <c r="F49" s="16"/>
      <c r="G49" s="16"/>
      <c r="H49" s="16"/>
      <c r="I49" s="92"/>
      <c r="J49" s="10"/>
      <c r="K49" s="10"/>
      <c r="L49" s="10"/>
    </row>
    <row r="50" spans="1:12" x14ac:dyDescent="0.2">
      <c r="A50" s="151" t="s">
        <v>257</v>
      </c>
      <c r="B50" s="198"/>
      <c r="C50" s="204" t="s">
        <v>367</v>
      </c>
      <c r="D50" s="200"/>
      <c r="E50" s="200"/>
      <c r="F50" s="200"/>
      <c r="G50" s="200"/>
      <c r="H50" s="200"/>
      <c r="I50" s="201"/>
      <c r="J50" s="10"/>
      <c r="K50" s="10"/>
      <c r="L50" s="10"/>
    </row>
    <row r="51" spans="1:12" x14ac:dyDescent="0.2">
      <c r="A51" s="91"/>
      <c r="B51" s="22"/>
      <c r="C51" s="16"/>
      <c r="D51" s="16"/>
      <c r="E51" s="16"/>
      <c r="F51" s="16"/>
      <c r="G51" s="16"/>
      <c r="H51" s="16"/>
      <c r="I51" s="92"/>
      <c r="J51" s="10"/>
      <c r="K51" s="10"/>
      <c r="L51" s="10"/>
    </row>
    <row r="52" spans="1:12" x14ac:dyDescent="0.2">
      <c r="A52" s="162" t="s">
        <v>272</v>
      </c>
      <c r="B52" s="163"/>
      <c r="C52" s="199" t="s">
        <v>368</v>
      </c>
      <c r="D52" s="200"/>
      <c r="E52" s="200"/>
      <c r="F52" s="200"/>
      <c r="G52" s="200"/>
      <c r="H52" s="200"/>
      <c r="I52" s="168"/>
      <c r="J52" s="10"/>
      <c r="K52" s="10"/>
      <c r="L52" s="10"/>
    </row>
    <row r="53" spans="1:12" x14ac:dyDescent="0.2">
      <c r="A53" s="105"/>
      <c r="B53" s="20"/>
      <c r="C53" s="192" t="s">
        <v>273</v>
      </c>
      <c r="D53" s="192"/>
      <c r="E53" s="192"/>
      <c r="F53" s="192"/>
      <c r="G53" s="192"/>
      <c r="H53" s="192"/>
      <c r="I53" s="106"/>
      <c r="J53" s="10"/>
      <c r="K53" s="10"/>
      <c r="L53" s="10"/>
    </row>
    <row r="54" spans="1:12" x14ac:dyDescent="0.2">
      <c r="A54" s="105"/>
      <c r="B54" s="20"/>
      <c r="C54" s="36"/>
      <c r="D54" s="36"/>
      <c r="E54" s="36"/>
      <c r="F54" s="36"/>
      <c r="G54" s="36"/>
      <c r="H54" s="36"/>
      <c r="I54" s="106"/>
      <c r="J54" s="10"/>
      <c r="K54" s="10"/>
      <c r="L54" s="10"/>
    </row>
    <row r="55" spans="1:12" x14ac:dyDescent="0.2">
      <c r="A55" s="105"/>
      <c r="B55" s="205" t="s">
        <v>274</v>
      </c>
      <c r="C55" s="206"/>
      <c r="D55" s="206"/>
      <c r="E55" s="206"/>
      <c r="F55" s="46"/>
      <c r="G55" s="46"/>
      <c r="H55" s="46"/>
      <c r="I55" s="107"/>
      <c r="J55" s="10"/>
      <c r="K55" s="10"/>
      <c r="L55" s="10"/>
    </row>
    <row r="56" spans="1:12" x14ac:dyDescent="0.2">
      <c r="A56" s="105"/>
      <c r="B56" s="207" t="s">
        <v>305</v>
      </c>
      <c r="C56" s="208"/>
      <c r="D56" s="208"/>
      <c r="E56" s="208"/>
      <c r="F56" s="208"/>
      <c r="G56" s="208"/>
      <c r="H56" s="208"/>
      <c r="I56" s="209"/>
      <c r="J56" s="10"/>
      <c r="K56" s="10"/>
      <c r="L56" s="10"/>
    </row>
    <row r="57" spans="1:12" x14ac:dyDescent="0.2">
      <c r="A57" s="105"/>
      <c r="B57" s="207" t="s">
        <v>306</v>
      </c>
      <c r="C57" s="208"/>
      <c r="D57" s="208"/>
      <c r="E57" s="208"/>
      <c r="F57" s="208"/>
      <c r="G57" s="208"/>
      <c r="H57" s="208"/>
      <c r="I57" s="107"/>
      <c r="J57" s="10"/>
      <c r="K57" s="10"/>
      <c r="L57" s="10"/>
    </row>
    <row r="58" spans="1:12" x14ac:dyDescent="0.2">
      <c r="A58" s="105"/>
      <c r="B58" s="207" t="s">
        <v>307</v>
      </c>
      <c r="C58" s="208"/>
      <c r="D58" s="208"/>
      <c r="E58" s="208"/>
      <c r="F58" s="208"/>
      <c r="G58" s="208"/>
      <c r="H58" s="208"/>
      <c r="I58" s="209"/>
      <c r="J58" s="10"/>
      <c r="K58" s="10"/>
      <c r="L58" s="10"/>
    </row>
    <row r="59" spans="1:12" x14ac:dyDescent="0.2">
      <c r="A59" s="105"/>
      <c r="B59" s="207" t="s">
        <v>308</v>
      </c>
      <c r="C59" s="208"/>
      <c r="D59" s="208"/>
      <c r="E59" s="208"/>
      <c r="F59" s="208"/>
      <c r="G59" s="208"/>
      <c r="H59" s="208"/>
      <c r="I59" s="209"/>
      <c r="J59" s="10"/>
      <c r="K59" s="10"/>
      <c r="L59" s="10"/>
    </row>
    <row r="60" spans="1:12" x14ac:dyDescent="0.2">
      <c r="A60" s="105"/>
      <c r="B60" s="108"/>
      <c r="C60" s="109"/>
      <c r="D60" s="109"/>
      <c r="E60" s="109"/>
      <c r="F60" s="109"/>
      <c r="G60" s="109"/>
      <c r="H60" s="109"/>
      <c r="I60" s="110"/>
      <c r="J60" s="10"/>
      <c r="K60" s="10"/>
      <c r="L60" s="10"/>
    </row>
    <row r="61" spans="1:12" ht="13.5" thickBot="1" x14ac:dyDescent="0.25">
      <c r="A61" s="111" t="s">
        <v>275</v>
      </c>
      <c r="B61" s="16"/>
      <c r="C61" s="16"/>
      <c r="D61" s="16"/>
      <c r="E61" s="16"/>
      <c r="F61" s="16"/>
      <c r="G61" s="37"/>
      <c r="H61" s="38"/>
      <c r="I61" s="112"/>
      <c r="J61" s="10"/>
      <c r="K61" s="10"/>
      <c r="L61" s="10"/>
    </row>
    <row r="62" spans="1:12" x14ac:dyDescent="0.2">
      <c r="A62" s="87"/>
      <c r="B62" s="16"/>
      <c r="C62" s="16"/>
      <c r="D62" s="16"/>
      <c r="E62" s="20" t="s">
        <v>276</v>
      </c>
      <c r="F62" s="33"/>
      <c r="G62" s="210" t="s">
        <v>277</v>
      </c>
      <c r="H62" s="211"/>
      <c r="I62" s="212"/>
      <c r="J62" s="10"/>
      <c r="K62" s="10"/>
      <c r="L62" s="10"/>
    </row>
    <row r="63" spans="1:12" x14ac:dyDescent="0.2">
      <c r="A63" s="113"/>
      <c r="B63" s="114"/>
      <c r="C63" s="115"/>
      <c r="D63" s="115"/>
      <c r="E63" s="115"/>
      <c r="F63" s="115"/>
      <c r="G63" s="202"/>
      <c r="H63" s="203"/>
      <c r="I63" s="116"/>
      <c r="J63" s="10"/>
      <c r="K63" s="10"/>
      <c r="L63" s="10"/>
    </row>
  </sheetData>
  <protectedRanges>
    <protectedRange sqref="E2 H2 C6:D6 C8:D8 C10:D10 C12:I12 C14:D14 F14:I14 C16:I16 C18:I18 C20:I20 C24:G24 C22:F22 C26 I26 I24 A30:I30 A32:I32 A34:D34" name="Range1"/>
  </protectedRanges>
  <mergeCells count="73">
    <mergeCell ref="G63:H63"/>
    <mergeCell ref="A50:B50"/>
    <mergeCell ref="C50:I50"/>
    <mergeCell ref="A52:B52"/>
    <mergeCell ref="C52:I52"/>
    <mergeCell ref="B55:E55"/>
    <mergeCell ref="B56:I56"/>
    <mergeCell ref="B57:H57"/>
    <mergeCell ref="B58:I58"/>
    <mergeCell ref="B59:I59"/>
    <mergeCell ref="G62:I62"/>
    <mergeCell ref="A46:B46"/>
    <mergeCell ref="A44:B44"/>
    <mergeCell ref="C44:D44"/>
    <mergeCell ref="F44:I44"/>
    <mergeCell ref="A48:B48"/>
    <mergeCell ref="C48:E48"/>
    <mergeCell ref="H48:I48"/>
    <mergeCell ref="A1:C1"/>
    <mergeCell ref="C53:H53"/>
    <mergeCell ref="C45:D45"/>
    <mergeCell ref="F45:G45"/>
    <mergeCell ref="C46:I46"/>
    <mergeCell ref="C37:D37"/>
    <mergeCell ref="F37:G37"/>
    <mergeCell ref="A38:D38"/>
    <mergeCell ref="E38:G38"/>
    <mergeCell ref="H38:I38"/>
    <mergeCell ref="A40:D40"/>
    <mergeCell ref="E40:G40"/>
    <mergeCell ref="H40:I40"/>
    <mergeCell ref="A34:D34"/>
    <mergeCell ref="E34:G34"/>
    <mergeCell ref="H34:I34"/>
    <mergeCell ref="A36:D36"/>
    <mergeCell ref="E36:G36"/>
    <mergeCell ref="H36:I36"/>
    <mergeCell ref="A30:D30"/>
    <mergeCell ref="E30:G30"/>
    <mergeCell ref="H30:I30"/>
    <mergeCell ref="D31:G31"/>
    <mergeCell ref="A32:D32"/>
    <mergeCell ref="E32:G32"/>
    <mergeCell ref="H32:I32"/>
    <mergeCell ref="A26:B26"/>
    <mergeCell ref="G26:H26"/>
    <mergeCell ref="A28:D28"/>
    <mergeCell ref="E28:G28"/>
    <mergeCell ref="H28:I28"/>
    <mergeCell ref="A22:B22"/>
    <mergeCell ref="D22:F22"/>
    <mergeCell ref="G22:H22"/>
    <mergeCell ref="A24:B24"/>
    <mergeCell ref="D24:G24"/>
    <mergeCell ref="A16:B16"/>
    <mergeCell ref="C16:I16"/>
    <mergeCell ref="A18:B18"/>
    <mergeCell ref="C18:I18"/>
    <mergeCell ref="A20:B20"/>
    <mergeCell ref="C20:I20"/>
    <mergeCell ref="A12:B12"/>
    <mergeCell ref="C12:I12"/>
    <mergeCell ref="A14:B14"/>
    <mergeCell ref="C14:D14"/>
    <mergeCell ref="F14:I14"/>
    <mergeCell ref="A10:B11"/>
    <mergeCell ref="C10:D10"/>
    <mergeCell ref="A2:D2"/>
    <mergeCell ref="A4:I4"/>
    <mergeCell ref="A6:B6"/>
    <mergeCell ref="C6:D6"/>
    <mergeCell ref="A8:B8"/>
    <mergeCell ref="C8:D8"/>
  </mergeCells>
  <phoneticPr fontId="3" type="noConversion"/>
  <conditionalFormatting sqref="H29">
    <cfRule type="cellIs" dxfId="3" priority="1" stopIfTrue="1" operator="equal">
      <formula>"DA"</formula>
    </cfRule>
  </conditionalFormatting>
  <conditionalFormatting sqref="H2">
    <cfRule type="cellIs" dxfId="2" priority="2" stopIfTrue="1" operator="lessThan">
      <formula>#REF!</formula>
    </cfRule>
  </conditionalFormatting>
  <hyperlinks>
    <hyperlink ref="C18" r:id="rId1" xr:uid="{00000000-0004-0000-0000-000000000000}"/>
    <hyperlink ref="C20" r:id="rId2" xr:uid="{00000000-0004-0000-0000-000001000000}"/>
    <hyperlink ref="C50" r:id="rId3" xr:uid="{4B763153-7D44-4676-B1E4-28ACCB190C49}"/>
  </hyperlinks>
  <pageMargins left="0.75" right="0.75" top="1" bottom="1" header="0.5" footer="0.5"/>
  <pageSetup paperSize="9" scale="77"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121"/>
  <sheetViews>
    <sheetView topLeftCell="A88" zoomScaleNormal="100" zoomScaleSheetLayoutView="110" workbookViewId="0">
      <selection activeCell="A122" sqref="A1:A1048576"/>
    </sheetView>
  </sheetViews>
  <sheetFormatPr defaultRowHeight="12.75" x14ac:dyDescent="0.2"/>
  <cols>
    <col min="1" max="6" width="9.140625" style="49"/>
    <col min="7" max="7" width="5.28515625" style="49" customWidth="1"/>
    <col min="8" max="8" width="5.7109375" style="49" hidden="1" customWidth="1"/>
    <col min="9" max="9" width="9.140625" style="49"/>
    <col min="10" max="10" width="10.7109375" style="49" customWidth="1"/>
    <col min="11" max="11" width="10.140625" style="49" customWidth="1"/>
    <col min="12" max="16384" width="9.140625" style="49"/>
  </cols>
  <sheetData>
    <row r="1" spans="1:11" ht="12.75" customHeight="1" x14ac:dyDescent="0.2">
      <c r="A1" s="246" t="s">
        <v>153</v>
      </c>
      <c r="B1" s="246"/>
      <c r="C1" s="246"/>
      <c r="D1" s="246"/>
      <c r="E1" s="246"/>
      <c r="F1" s="246"/>
      <c r="G1" s="246"/>
      <c r="H1" s="246"/>
      <c r="I1" s="246"/>
      <c r="J1" s="246"/>
      <c r="K1" s="246"/>
    </row>
    <row r="2" spans="1:11" ht="12.75" customHeight="1" x14ac:dyDescent="0.2">
      <c r="A2" s="247" t="s">
        <v>334</v>
      </c>
      <c r="B2" s="247"/>
      <c r="C2" s="247"/>
      <c r="D2" s="247"/>
      <c r="E2" s="247"/>
      <c r="F2" s="247"/>
      <c r="G2" s="247"/>
      <c r="H2" s="247"/>
      <c r="I2" s="247"/>
      <c r="J2" s="247"/>
      <c r="K2" s="247"/>
    </row>
    <row r="3" spans="1:11" x14ac:dyDescent="0.2">
      <c r="A3" s="248" t="s">
        <v>335</v>
      </c>
      <c r="B3" s="249"/>
      <c r="C3" s="249"/>
      <c r="D3" s="249"/>
      <c r="E3" s="249"/>
      <c r="F3" s="249"/>
      <c r="G3" s="249"/>
      <c r="H3" s="249"/>
      <c r="I3" s="249"/>
      <c r="J3" s="249"/>
      <c r="K3" s="250"/>
    </row>
    <row r="4" spans="1:11" ht="22.5" x14ac:dyDescent="0.2">
      <c r="A4" s="251" t="s">
        <v>59</v>
      </c>
      <c r="B4" s="252"/>
      <c r="C4" s="252"/>
      <c r="D4" s="252"/>
      <c r="E4" s="252"/>
      <c r="F4" s="252"/>
      <c r="G4" s="252"/>
      <c r="H4" s="253"/>
      <c r="I4" s="55" t="s">
        <v>278</v>
      </c>
      <c r="J4" s="56" t="s">
        <v>317</v>
      </c>
      <c r="K4" s="57" t="s">
        <v>318</v>
      </c>
    </row>
    <row r="5" spans="1:11" x14ac:dyDescent="0.2">
      <c r="A5" s="254">
        <v>1</v>
      </c>
      <c r="B5" s="254"/>
      <c r="C5" s="254"/>
      <c r="D5" s="254"/>
      <c r="E5" s="254"/>
      <c r="F5" s="254"/>
      <c r="G5" s="254"/>
      <c r="H5" s="254"/>
      <c r="I5" s="54">
        <v>2</v>
      </c>
      <c r="J5" s="53">
        <v>3</v>
      </c>
      <c r="K5" s="53">
        <v>4</v>
      </c>
    </row>
    <row r="6" spans="1:11" x14ac:dyDescent="0.2">
      <c r="A6" s="255"/>
      <c r="B6" s="256"/>
      <c r="C6" s="256"/>
      <c r="D6" s="256"/>
      <c r="E6" s="256"/>
      <c r="F6" s="256"/>
      <c r="G6" s="256"/>
      <c r="H6" s="256"/>
      <c r="I6" s="256"/>
      <c r="J6" s="256"/>
      <c r="K6" s="257"/>
    </row>
    <row r="7" spans="1:11" x14ac:dyDescent="0.2">
      <c r="A7" s="222" t="s">
        <v>60</v>
      </c>
      <c r="B7" s="223"/>
      <c r="C7" s="223"/>
      <c r="D7" s="223"/>
      <c r="E7" s="223"/>
      <c r="F7" s="223"/>
      <c r="G7" s="223"/>
      <c r="H7" s="240"/>
      <c r="I7" s="3">
        <v>1</v>
      </c>
      <c r="J7" s="6"/>
      <c r="K7" s="6"/>
    </row>
    <row r="8" spans="1:11" x14ac:dyDescent="0.2">
      <c r="A8" s="229" t="s">
        <v>13</v>
      </c>
      <c r="B8" s="230"/>
      <c r="C8" s="230"/>
      <c r="D8" s="230"/>
      <c r="E8" s="230"/>
      <c r="F8" s="230"/>
      <c r="G8" s="230"/>
      <c r="H8" s="231"/>
      <c r="I8" s="1">
        <v>2</v>
      </c>
      <c r="J8" s="50">
        <f>SUM(J9+J16+J26+J35)</f>
        <v>124416262.88999999</v>
      </c>
      <c r="K8" s="50">
        <f>K9+K16+K26+K35+K39</f>
        <v>127637176.02999999</v>
      </c>
    </row>
    <row r="9" spans="1:11" x14ac:dyDescent="0.2">
      <c r="A9" s="226" t="s">
        <v>205</v>
      </c>
      <c r="B9" s="227"/>
      <c r="C9" s="227"/>
      <c r="D9" s="227"/>
      <c r="E9" s="227"/>
      <c r="F9" s="227"/>
      <c r="G9" s="227"/>
      <c r="H9" s="228"/>
      <c r="I9" s="1">
        <v>3</v>
      </c>
      <c r="J9" s="50">
        <f>SUM(J10:J15)</f>
        <v>1342190.33</v>
      </c>
      <c r="K9" s="50">
        <f>SUM(K10:K15)</f>
        <v>2773068.32</v>
      </c>
    </row>
    <row r="10" spans="1:11" x14ac:dyDescent="0.2">
      <c r="A10" s="226" t="s">
        <v>112</v>
      </c>
      <c r="B10" s="227"/>
      <c r="C10" s="227"/>
      <c r="D10" s="227"/>
      <c r="E10" s="227"/>
      <c r="F10" s="227"/>
      <c r="G10" s="227"/>
      <c r="H10" s="228"/>
      <c r="I10" s="1">
        <v>4</v>
      </c>
      <c r="J10" s="7"/>
      <c r="K10" s="7"/>
    </row>
    <row r="11" spans="1:11" x14ac:dyDescent="0.2">
      <c r="A11" s="226" t="s">
        <v>14</v>
      </c>
      <c r="B11" s="227"/>
      <c r="C11" s="227"/>
      <c r="D11" s="227"/>
      <c r="E11" s="227"/>
      <c r="F11" s="227"/>
      <c r="G11" s="227"/>
      <c r="H11" s="228"/>
      <c r="I11" s="1">
        <v>5</v>
      </c>
      <c r="J11" s="7"/>
      <c r="K11" s="7"/>
    </row>
    <row r="12" spans="1:11" x14ac:dyDescent="0.2">
      <c r="A12" s="226" t="s">
        <v>113</v>
      </c>
      <c r="B12" s="227"/>
      <c r="C12" s="227"/>
      <c r="D12" s="227"/>
      <c r="E12" s="227"/>
      <c r="F12" s="227"/>
      <c r="G12" s="227"/>
      <c r="H12" s="228"/>
      <c r="I12" s="1">
        <v>6</v>
      </c>
      <c r="J12" s="7"/>
      <c r="K12" s="7"/>
    </row>
    <row r="13" spans="1:11" x14ac:dyDescent="0.2">
      <c r="A13" s="226" t="s">
        <v>208</v>
      </c>
      <c r="B13" s="227"/>
      <c r="C13" s="227"/>
      <c r="D13" s="227"/>
      <c r="E13" s="227"/>
      <c r="F13" s="227"/>
      <c r="G13" s="227"/>
      <c r="H13" s="228"/>
      <c r="I13" s="1">
        <v>7</v>
      </c>
      <c r="J13" s="7"/>
      <c r="K13" s="7"/>
    </row>
    <row r="14" spans="1:11" x14ac:dyDescent="0.2">
      <c r="A14" s="226" t="s">
        <v>209</v>
      </c>
      <c r="B14" s="227"/>
      <c r="C14" s="227"/>
      <c r="D14" s="227"/>
      <c r="E14" s="227"/>
      <c r="F14" s="227"/>
      <c r="G14" s="227"/>
      <c r="H14" s="228"/>
      <c r="I14" s="1">
        <v>8</v>
      </c>
      <c r="J14" s="7"/>
      <c r="K14" s="7"/>
    </row>
    <row r="15" spans="1:11" x14ac:dyDescent="0.2">
      <c r="A15" s="226" t="s">
        <v>210</v>
      </c>
      <c r="B15" s="227"/>
      <c r="C15" s="227"/>
      <c r="D15" s="227"/>
      <c r="E15" s="227"/>
      <c r="F15" s="227"/>
      <c r="G15" s="227"/>
      <c r="H15" s="228"/>
      <c r="I15" s="1">
        <v>9</v>
      </c>
      <c r="J15" s="7">
        <v>1342190.33</v>
      </c>
      <c r="K15" s="7">
        <v>2773068.32</v>
      </c>
    </row>
    <row r="16" spans="1:11" x14ac:dyDescent="0.2">
      <c r="A16" s="226" t="s">
        <v>206</v>
      </c>
      <c r="B16" s="227"/>
      <c r="C16" s="227"/>
      <c r="D16" s="227"/>
      <c r="E16" s="227"/>
      <c r="F16" s="227"/>
      <c r="G16" s="227"/>
      <c r="H16" s="228"/>
      <c r="I16" s="1">
        <v>10</v>
      </c>
      <c r="J16" s="50">
        <f>SUM(J17:J25)</f>
        <v>97601150.949999988</v>
      </c>
      <c r="K16" s="50">
        <f>SUM(K17:K25)</f>
        <v>99382686.459999993</v>
      </c>
    </row>
    <row r="17" spans="1:11" x14ac:dyDescent="0.2">
      <c r="A17" s="226" t="s">
        <v>211</v>
      </c>
      <c r="B17" s="227"/>
      <c r="C17" s="227"/>
      <c r="D17" s="227"/>
      <c r="E17" s="227"/>
      <c r="F17" s="227"/>
      <c r="G17" s="227"/>
      <c r="H17" s="228"/>
      <c r="I17" s="1">
        <v>11</v>
      </c>
      <c r="J17" s="7">
        <v>21074423.469999999</v>
      </c>
      <c r="K17" s="7">
        <v>21074423.469999999</v>
      </c>
    </row>
    <row r="18" spans="1:11" x14ac:dyDescent="0.2">
      <c r="A18" s="226" t="s">
        <v>247</v>
      </c>
      <c r="B18" s="227"/>
      <c r="C18" s="227"/>
      <c r="D18" s="227"/>
      <c r="E18" s="227"/>
      <c r="F18" s="227"/>
      <c r="G18" s="227"/>
      <c r="H18" s="228"/>
      <c r="I18" s="1">
        <v>12</v>
      </c>
      <c r="J18" s="7">
        <v>44285334.159999996</v>
      </c>
      <c r="K18" s="7">
        <v>43388440.009999998</v>
      </c>
    </row>
    <row r="19" spans="1:11" x14ac:dyDescent="0.2">
      <c r="A19" s="226" t="s">
        <v>212</v>
      </c>
      <c r="B19" s="227"/>
      <c r="C19" s="227"/>
      <c r="D19" s="227"/>
      <c r="E19" s="227"/>
      <c r="F19" s="227"/>
      <c r="G19" s="227"/>
      <c r="H19" s="228"/>
      <c r="I19" s="1">
        <v>13</v>
      </c>
      <c r="J19" s="7">
        <v>25861313.559999999</v>
      </c>
      <c r="K19" s="7">
        <v>27049711</v>
      </c>
    </row>
    <row r="20" spans="1:11" x14ac:dyDescent="0.2">
      <c r="A20" s="226" t="s">
        <v>27</v>
      </c>
      <c r="B20" s="227"/>
      <c r="C20" s="227"/>
      <c r="D20" s="227"/>
      <c r="E20" s="227"/>
      <c r="F20" s="227"/>
      <c r="G20" s="227"/>
      <c r="H20" s="228"/>
      <c r="I20" s="1">
        <v>14</v>
      </c>
      <c r="J20" s="7">
        <v>4024141.39</v>
      </c>
      <c r="K20" s="7">
        <v>5841408.9299999997</v>
      </c>
    </row>
    <row r="21" spans="1:11" x14ac:dyDescent="0.2">
      <c r="A21" s="226" t="s">
        <v>28</v>
      </c>
      <c r="B21" s="227"/>
      <c r="C21" s="227"/>
      <c r="D21" s="227"/>
      <c r="E21" s="227"/>
      <c r="F21" s="227"/>
      <c r="G21" s="227"/>
      <c r="H21" s="228"/>
      <c r="I21" s="1">
        <v>15</v>
      </c>
      <c r="J21" s="7"/>
      <c r="K21" s="7"/>
    </row>
    <row r="22" spans="1:11" x14ac:dyDescent="0.2">
      <c r="A22" s="226" t="s">
        <v>72</v>
      </c>
      <c r="B22" s="227"/>
      <c r="C22" s="227"/>
      <c r="D22" s="227"/>
      <c r="E22" s="227"/>
      <c r="F22" s="227"/>
      <c r="G22" s="227"/>
      <c r="H22" s="228"/>
      <c r="I22" s="1">
        <v>16</v>
      </c>
      <c r="J22" s="7">
        <v>1639982</v>
      </c>
      <c r="K22" s="7">
        <v>1354549.5</v>
      </c>
    </row>
    <row r="23" spans="1:11" x14ac:dyDescent="0.2">
      <c r="A23" s="226" t="s">
        <v>73</v>
      </c>
      <c r="B23" s="227"/>
      <c r="C23" s="227"/>
      <c r="D23" s="227"/>
      <c r="E23" s="227"/>
      <c r="F23" s="227"/>
      <c r="G23" s="227"/>
      <c r="H23" s="228"/>
      <c r="I23" s="1">
        <v>17</v>
      </c>
      <c r="J23" s="7">
        <v>539348.74</v>
      </c>
      <c r="K23" s="7">
        <v>425738.75</v>
      </c>
    </row>
    <row r="24" spans="1:11" x14ac:dyDescent="0.2">
      <c r="A24" s="226" t="s">
        <v>74</v>
      </c>
      <c r="B24" s="227"/>
      <c r="C24" s="227"/>
      <c r="D24" s="227"/>
      <c r="E24" s="227"/>
      <c r="F24" s="227"/>
      <c r="G24" s="227"/>
      <c r="H24" s="228"/>
      <c r="I24" s="1">
        <v>18</v>
      </c>
      <c r="J24" s="7">
        <v>176607.63</v>
      </c>
      <c r="K24" s="7">
        <v>248414.8</v>
      </c>
    </row>
    <row r="25" spans="1:11" x14ac:dyDescent="0.2">
      <c r="A25" s="226" t="s">
        <v>75</v>
      </c>
      <c r="B25" s="227"/>
      <c r="C25" s="227"/>
      <c r="D25" s="227"/>
      <c r="E25" s="227"/>
      <c r="F25" s="227"/>
      <c r="G25" s="227"/>
      <c r="H25" s="228"/>
      <c r="I25" s="1">
        <v>19</v>
      </c>
      <c r="J25" s="7"/>
      <c r="K25" s="7"/>
    </row>
    <row r="26" spans="1:11" x14ac:dyDescent="0.2">
      <c r="A26" s="226" t="s">
        <v>190</v>
      </c>
      <c r="B26" s="227"/>
      <c r="C26" s="227"/>
      <c r="D26" s="227"/>
      <c r="E26" s="227"/>
      <c r="F26" s="227"/>
      <c r="G26" s="227"/>
      <c r="H26" s="228"/>
      <c r="I26" s="1">
        <v>20</v>
      </c>
      <c r="J26" s="50">
        <f>SUM(J27:J34)</f>
        <v>25472921.609999999</v>
      </c>
      <c r="K26" s="50">
        <f>SUM(K27:K34)</f>
        <v>25481421.25</v>
      </c>
    </row>
    <row r="27" spans="1:11" x14ac:dyDescent="0.2">
      <c r="A27" s="226" t="s">
        <v>76</v>
      </c>
      <c r="B27" s="227"/>
      <c r="C27" s="227"/>
      <c r="D27" s="227"/>
      <c r="E27" s="227"/>
      <c r="F27" s="227"/>
      <c r="G27" s="227"/>
      <c r="H27" s="228"/>
      <c r="I27" s="1">
        <v>21</v>
      </c>
      <c r="J27" s="7">
        <v>17616813.359999999</v>
      </c>
      <c r="K27" s="7">
        <v>17616813</v>
      </c>
    </row>
    <row r="28" spans="1:11" x14ac:dyDescent="0.2">
      <c r="A28" s="226" t="s">
        <v>77</v>
      </c>
      <c r="B28" s="227"/>
      <c r="C28" s="227"/>
      <c r="D28" s="227"/>
      <c r="E28" s="227"/>
      <c r="F28" s="227"/>
      <c r="G28" s="227"/>
      <c r="H28" s="228"/>
      <c r="I28" s="1">
        <v>22</v>
      </c>
      <c r="J28" s="7">
        <v>7827308.25</v>
      </c>
      <c r="K28" s="7">
        <v>7835808.25</v>
      </c>
    </row>
    <row r="29" spans="1:11" x14ac:dyDescent="0.2">
      <c r="A29" s="226" t="s">
        <v>78</v>
      </c>
      <c r="B29" s="227"/>
      <c r="C29" s="227"/>
      <c r="D29" s="227"/>
      <c r="E29" s="227"/>
      <c r="F29" s="227"/>
      <c r="G29" s="227"/>
      <c r="H29" s="228"/>
      <c r="I29" s="1">
        <v>23</v>
      </c>
      <c r="J29" s="7"/>
      <c r="K29" s="7"/>
    </row>
    <row r="30" spans="1:11" x14ac:dyDescent="0.2">
      <c r="A30" s="226" t="s">
        <v>83</v>
      </c>
      <c r="B30" s="227"/>
      <c r="C30" s="227"/>
      <c r="D30" s="227"/>
      <c r="E30" s="227"/>
      <c r="F30" s="227"/>
      <c r="G30" s="227"/>
      <c r="H30" s="228"/>
      <c r="I30" s="1">
        <v>24</v>
      </c>
      <c r="J30" s="7"/>
      <c r="K30" s="7"/>
    </row>
    <row r="31" spans="1:11" x14ac:dyDescent="0.2">
      <c r="A31" s="226" t="s">
        <v>84</v>
      </c>
      <c r="B31" s="227"/>
      <c r="C31" s="227"/>
      <c r="D31" s="227"/>
      <c r="E31" s="227"/>
      <c r="F31" s="227"/>
      <c r="G31" s="227"/>
      <c r="H31" s="228"/>
      <c r="I31" s="1">
        <v>25</v>
      </c>
      <c r="J31" s="7">
        <v>28800</v>
      </c>
      <c r="K31" s="7">
        <v>28800</v>
      </c>
    </row>
    <row r="32" spans="1:11" x14ac:dyDescent="0.2">
      <c r="A32" s="226" t="s">
        <v>85</v>
      </c>
      <c r="B32" s="227"/>
      <c r="C32" s="227"/>
      <c r="D32" s="227"/>
      <c r="E32" s="227"/>
      <c r="F32" s="227"/>
      <c r="G32" s="227"/>
      <c r="H32" s="228"/>
      <c r="I32" s="1">
        <v>26</v>
      </c>
      <c r="J32" s="7"/>
      <c r="K32" s="7"/>
    </row>
    <row r="33" spans="1:11" x14ac:dyDescent="0.2">
      <c r="A33" s="226" t="s">
        <v>79</v>
      </c>
      <c r="B33" s="227"/>
      <c r="C33" s="227"/>
      <c r="D33" s="227"/>
      <c r="E33" s="227"/>
      <c r="F33" s="227"/>
      <c r="G33" s="227"/>
      <c r="H33" s="228"/>
      <c r="I33" s="1">
        <v>27</v>
      </c>
      <c r="J33" s="7"/>
      <c r="K33" s="7"/>
    </row>
    <row r="34" spans="1:11" x14ac:dyDescent="0.2">
      <c r="A34" s="226" t="s">
        <v>183</v>
      </c>
      <c r="B34" s="227"/>
      <c r="C34" s="227"/>
      <c r="D34" s="227"/>
      <c r="E34" s="227"/>
      <c r="F34" s="227"/>
      <c r="G34" s="227"/>
      <c r="H34" s="228"/>
      <c r="I34" s="1">
        <v>28</v>
      </c>
      <c r="J34" s="7"/>
      <c r="K34" s="7"/>
    </row>
    <row r="35" spans="1:11" x14ac:dyDescent="0.2">
      <c r="A35" s="226" t="s">
        <v>184</v>
      </c>
      <c r="B35" s="227"/>
      <c r="C35" s="227"/>
      <c r="D35" s="227"/>
      <c r="E35" s="227"/>
      <c r="F35" s="227"/>
      <c r="G35" s="227"/>
      <c r="H35" s="228"/>
      <c r="I35" s="1">
        <v>29</v>
      </c>
      <c r="J35" s="50">
        <f>SUM(J36:J38)</f>
        <v>0</v>
      </c>
      <c r="K35" s="50">
        <f>SUM(K36:K38)</f>
        <v>0</v>
      </c>
    </row>
    <row r="36" spans="1:11" x14ac:dyDescent="0.2">
      <c r="A36" s="226" t="s">
        <v>80</v>
      </c>
      <c r="B36" s="227"/>
      <c r="C36" s="227"/>
      <c r="D36" s="227"/>
      <c r="E36" s="227"/>
      <c r="F36" s="227"/>
      <c r="G36" s="227"/>
      <c r="H36" s="228"/>
      <c r="I36" s="1">
        <v>30</v>
      </c>
      <c r="J36" s="7"/>
      <c r="K36" s="7"/>
    </row>
    <row r="37" spans="1:11" x14ac:dyDescent="0.2">
      <c r="A37" s="226" t="s">
        <v>81</v>
      </c>
      <c r="B37" s="227"/>
      <c r="C37" s="227"/>
      <c r="D37" s="227"/>
      <c r="E37" s="227"/>
      <c r="F37" s="227"/>
      <c r="G37" s="227"/>
      <c r="H37" s="228"/>
      <c r="I37" s="1">
        <v>31</v>
      </c>
      <c r="J37" s="7"/>
      <c r="K37" s="7"/>
    </row>
    <row r="38" spans="1:11" x14ac:dyDescent="0.2">
      <c r="A38" s="226" t="s">
        <v>82</v>
      </c>
      <c r="B38" s="227"/>
      <c r="C38" s="227"/>
      <c r="D38" s="227"/>
      <c r="E38" s="227"/>
      <c r="F38" s="227"/>
      <c r="G38" s="227"/>
      <c r="H38" s="228"/>
      <c r="I38" s="1">
        <v>32</v>
      </c>
      <c r="J38" s="7"/>
      <c r="K38" s="7"/>
    </row>
    <row r="39" spans="1:11" x14ac:dyDescent="0.2">
      <c r="A39" s="226" t="s">
        <v>185</v>
      </c>
      <c r="B39" s="227"/>
      <c r="C39" s="227"/>
      <c r="D39" s="227"/>
      <c r="E39" s="227"/>
      <c r="F39" s="227"/>
      <c r="G39" s="227"/>
      <c r="H39" s="228"/>
      <c r="I39" s="1">
        <v>33</v>
      </c>
      <c r="J39" s="7"/>
      <c r="K39" s="7"/>
    </row>
    <row r="40" spans="1:11" x14ac:dyDescent="0.2">
      <c r="A40" s="229" t="s">
        <v>240</v>
      </c>
      <c r="B40" s="230"/>
      <c r="C40" s="230"/>
      <c r="D40" s="230"/>
      <c r="E40" s="230"/>
      <c r="F40" s="230"/>
      <c r="G40" s="230"/>
      <c r="H40" s="231"/>
      <c r="I40" s="1">
        <v>34</v>
      </c>
      <c r="J40" s="50">
        <f>SUM(J41+J49+J56+J64)</f>
        <v>70918698.560000017</v>
      </c>
      <c r="K40" s="50">
        <f>K41+K49+K56+K64</f>
        <v>67423562.129999995</v>
      </c>
    </row>
    <row r="41" spans="1:11" x14ac:dyDescent="0.2">
      <c r="A41" s="226" t="s">
        <v>100</v>
      </c>
      <c r="B41" s="227"/>
      <c r="C41" s="227"/>
      <c r="D41" s="227"/>
      <c r="E41" s="227"/>
      <c r="F41" s="227"/>
      <c r="G41" s="227"/>
      <c r="H41" s="228"/>
      <c r="I41" s="1">
        <v>35</v>
      </c>
      <c r="J41" s="50">
        <f>SUM(J42:J48)</f>
        <v>34893373.120000005</v>
      </c>
      <c r="K41" s="50">
        <f>SUM(K42:K48)</f>
        <v>35015248.960000001</v>
      </c>
    </row>
    <row r="42" spans="1:11" x14ac:dyDescent="0.2">
      <c r="A42" s="226" t="s">
        <v>117</v>
      </c>
      <c r="B42" s="227"/>
      <c r="C42" s="227"/>
      <c r="D42" s="227"/>
      <c r="E42" s="227"/>
      <c r="F42" s="227"/>
      <c r="G42" s="227"/>
      <c r="H42" s="228"/>
      <c r="I42" s="1">
        <v>36</v>
      </c>
      <c r="J42" s="7">
        <v>3064796.39</v>
      </c>
      <c r="K42" s="7">
        <v>2946251.23</v>
      </c>
    </row>
    <row r="43" spans="1:11" x14ac:dyDescent="0.2">
      <c r="A43" s="226" t="s">
        <v>118</v>
      </c>
      <c r="B43" s="227"/>
      <c r="C43" s="227"/>
      <c r="D43" s="227"/>
      <c r="E43" s="227"/>
      <c r="F43" s="227"/>
      <c r="G43" s="227"/>
      <c r="H43" s="228"/>
      <c r="I43" s="1">
        <v>37</v>
      </c>
      <c r="J43" s="7"/>
      <c r="K43" s="7"/>
    </row>
    <row r="44" spans="1:11" x14ac:dyDescent="0.2">
      <c r="A44" s="226" t="s">
        <v>86</v>
      </c>
      <c r="B44" s="227"/>
      <c r="C44" s="227"/>
      <c r="D44" s="227"/>
      <c r="E44" s="227"/>
      <c r="F44" s="227"/>
      <c r="G44" s="227"/>
      <c r="H44" s="228"/>
      <c r="I44" s="1">
        <v>38</v>
      </c>
      <c r="J44" s="7">
        <v>1352505.85</v>
      </c>
      <c r="K44" s="7">
        <v>1830313</v>
      </c>
    </row>
    <row r="45" spans="1:11" x14ac:dyDescent="0.2">
      <c r="A45" s="226" t="s">
        <v>87</v>
      </c>
      <c r="B45" s="227"/>
      <c r="C45" s="227"/>
      <c r="D45" s="227"/>
      <c r="E45" s="227"/>
      <c r="F45" s="227"/>
      <c r="G45" s="227"/>
      <c r="H45" s="228"/>
      <c r="I45" s="1">
        <v>39</v>
      </c>
      <c r="J45" s="7">
        <v>2698698.15</v>
      </c>
      <c r="K45" s="7">
        <v>2461312</v>
      </c>
    </row>
    <row r="46" spans="1:11" x14ac:dyDescent="0.2">
      <c r="A46" s="226" t="s">
        <v>88</v>
      </c>
      <c r="B46" s="227"/>
      <c r="C46" s="227"/>
      <c r="D46" s="227"/>
      <c r="E46" s="227"/>
      <c r="F46" s="227"/>
      <c r="G46" s="227"/>
      <c r="H46" s="228"/>
      <c r="I46" s="1">
        <v>40</v>
      </c>
      <c r="J46" s="7"/>
      <c r="K46" s="7"/>
    </row>
    <row r="47" spans="1:11" x14ac:dyDescent="0.2">
      <c r="A47" s="226" t="s">
        <v>89</v>
      </c>
      <c r="B47" s="227"/>
      <c r="C47" s="227"/>
      <c r="D47" s="227"/>
      <c r="E47" s="227"/>
      <c r="F47" s="227"/>
      <c r="G47" s="227"/>
      <c r="H47" s="228"/>
      <c r="I47" s="1">
        <v>41</v>
      </c>
      <c r="J47" s="7">
        <v>27777372.73</v>
      </c>
      <c r="K47" s="7">
        <v>27777372.73</v>
      </c>
    </row>
    <row r="48" spans="1:11" x14ac:dyDescent="0.2">
      <c r="A48" s="226" t="s">
        <v>90</v>
      </c>
      <c r="B48" s="227"/>
      <c r="C48" s="227"/>
      <c r="D48" s="227"/>
      <c r="E48" s="227"/>
      <c r="F48" s="227"/>
      <c r="G48" s="227"/>
      <c r="H48" s="228"/>
      <c r="I48" s="1">
        <v>42</v>
      </c>
      <c r="J48" s="7"/>
      <c r="K48" s="7"/>
    </row>
    <row r="49" spans="1:11" x14ac:dyDescent="0.2">
      <c r="A49" s="226" t="s">
        <v>101</v>
      </c>
      <c r="B49" s="227"/>
      <c r="C49" s="227"/>
      <c r="D49" s="227"/>
      <c r="E49" s="227"/>
      <c r="F49" s="227"/>
      <c r="G49" s="227"/>
      <c r="H49" s="228"/>
      <c r="I49" s="1">
        <v>43</v>
      </c>
      <c r="J49" s="50">
        <f>SUM(J50:J55)</f>
        <v>33107470.390000001</v>
      </c>
      <c r="K49" s="50">
        <f>SUM(K50:K55)</f>
        <v>30858986.02</v>
      </c>
    </row>
    <row r="50" spans="1:11" x14ac:dyDescent="0.2">
      <c r="A50" s="226" t="s">
        <v>200</v>
      </c>
      <c r="B50" s="227"/>
      <c r="C50" s="227"/>
      <c r="D50" s="227"/>
      <c r="E50" s="227"/>
      <c r="F50" s="227"/>
      <c r="G50" s="227"/>
      <c r="H50" s="228"/>
      <c r="I50" s="1">
        <v>44</v>
      </c>
      <c r="J50" s="7">
        <v>1606075.13</v>
      </c>
      <c r="K50" s="7">
        <v>1441494.85</v>
      </c>
    </row>
    <row r="51" spans="1:11" x14ac:dyDescent="0.2">
      <c r="A51" s="226" t="s">
        <v>201</v>
      </c>
      <c r="B51" s="227"/>
      <c r="C51" s="227"/>
      <c r="D51" s="227"/>
      <c r="E51" s="227"/>
      <c r="F51" s="227"/>
      <c r="G51" s="227"/>
      <c r="H51" s="228"/>
      <c r="I51" s="1">
        <v>45</v>
      </c>
      <c r="J51" s="7">
        <v>29922193.190000001</v>
      </c>
      <c r="K51" s="7">
        <v>28667776.739999998</v>
      </c>
    </row>
    <row r="52" spans="1:11" x14ac:dyDescent="0.2">
      <c r="A52" s="226" t="s">
        <v>202</v>
      </c>
      <c r="B52" s="227"/>
      <c r="C52" s="227"/>
      <c r="D52" s="227"/>
      <c r="E52" s="227"/>
      <c r="F52" s="227"/>
      <c r="G52" s="227"/>
      <c r="H52" s="228"/>
      <c r="I52" s="1">
        <v>46</v>
      </c>
      <c r="J52" s="7"/>
      <c r="K52" s="7"/>
    </row>
    <row r="53" spans="1:11" x14ac:dyDescent="0.2">
      <c r="A53" s="226" t="s">
        <v>203</v>
      </c>
      <c r="B53" s="227"/>
      <c r="C53" s="227"/>
      <c r="D53" s="227"/>
      <c r="E53" s="227"/>
      <c r="F53" s="227"/>
      <c r="G53" s="227"/>
      <c r="H53" s="228"/>
      <c r="I53" s="1">
        <v>47</v>
      </c>
      <c r="J53" s="7">
        <v>36754.559999999998</v>
      </c>
      <c r="K53" s="7">
        <v>75030.86</v>
      </c>
    </row>
    <row r="54" spans="1:11" x14ac:dyDescent="0.2">
      <c r="A54" s="226" t="s">
        <v>10</v>
      </c>
      <c r="B54" s="227"/>
      <c r="C54" s="227"/>
      <c r="D54" s="227"/>
      <c r="E54" s="227"/>
      <c r="F54" s="227"/>
      <c r="G54" s="227"/>
      <c r="H54" s="228"/>
      <c r="I54" s="1">
        <v>48</v>
      </c>
      <c r="J54" s="7">
        <v>1542447.51</v>
      </c>
      <c r="K54" s="7">
        <v>674683.57</v>
      </c>
    </row>
    <row r="55" spans="1:11" x14ac:dyDescent="0.2">
      <c r="A55" s="226" t="s">
        <v>11</v>
      </c>
      <c r="B55" s="227"/>
      <c r="C55" s="227"/>
      <c r="D55" s="227"/>
      <c r="E55" s="227"/>
      <c r="F55" s="227"/>
      <c r="G55" s="227"/>
      <c r="H55" s="228"/>
      <c r="I55" s="1">
        <v>49</v>
      </c>
      <c r="J55" s="7"/>
      <c r="K55" s="7"/>
    </row>
    <row r="56" spans="1:11" x14ac:dyDescent="0.2">
      <c r="A56" s="226" t="s">
        <v>102</v>
      </c>
      <c r="B56" s="227"/>
      <c r="C56" s="227"/>
      <c r="D56" s="227"/>
      <c r="E56" s="227"/>
      <c r="F56" s="227"/>
      <c r="G56" s="227"/>
      <c r="H56" s="228"/>
      <c r="I56" s="1">
        <v>50</v>
      </c>
      <c r="J56" s="50">
        <f>SUM(J57:J63)</f>
        <v>138787.9</v>
      </c>
      <c r="K56" s="50">
        <f>SUM(K57:K63)</f>
        <v>97787.9</v>
      </c>
    </row>
    <row r="57" spans="1:11" x14ac:dyDescent="0.2">
      <c r="A57" s="226" t="s">
        <v>76</v>
      </c>
      <c r="B57" s="227"/>
      <c r="C57" s="227"/>
      <c r="D57" s="227"/>
      <c r="E57" s="227"/>
      <c r="F57" s="227"/>
      <c r="G57" s="227"/>
      <c r="H57" s="228"/>
      <c r="I57" s="1">
        <v>51</v>
      </c>
      <c r="J57" s="7"/>
      <c r="K57" s="7"/>
    </row>
    <row r="58" spans="1:11" x14ac:dyDescent="0.2">
      <c r="A58" s="226" t="s">
        <v>77</v>
      </c>
      <c r="B58" s="227"/>
      <c r="C58" s="227"/>
      <c r="D58" s="227"/>
      <c r="E58" s="227"/>
      <c r="F58" s="227"/>
      <c r="G58" s="227"/>
      <c r="H58" s="228"/>
      <c r="I58" s="1">
        <v>52</v>
      </c>
      <c r="J58" s="7"/>
      <c r="K58" s="7"/>
    </row>
    <row r="59" spans="1:11" x14ac:dyDescent="0.2">
      <c r="A59" s="226" t="s">
        <v>242</v>
      </c>
      <c r="B59" s="227"/>
      <c r="C59" s="227"/>
      <c r="D59" s="227"/>
      <c r="E59" s="227"/>
      <c r="F59" s="227"/>
      <c r="G59" s="227"/>
      <c r="H59" s="228"/>
      <c r="I59" s="1">
        <v>53</v>
      </c>
      <c r="J59" s="7"/>
      <c r="K59" s="7"/>
    </row>
    <row r="60" spans="1:11" x14ac:dyDescent="0.2">
      <c r="A60" s="226" t="s">
        <v>83</v>
      </c>
      <c r="B60" s="227"/>
      <c r="C60" s="227"/>
      <c r="D60" s="227"/>
      <c r="E60" s="227"/>
      <c r="F60" s="227"/>
      <c r="G60" s="227"/>
      <c r="H60" s="228"/>
      <c r="I60" s="1">
        <v>54</v>
      </c>
      <c r="J60" s="7"/>
      <c r="K60" s="7"/>
    </row>
    <row r="61" spans="1:11" x14ac:dyDescent="0.2">
      <c r="A61" s="226" t="s">
        <v>84</v>
      </c>
      <c r="B61" s="227"/>
      <c r="C61" s="227"/>
      <c r="D61" s="227"/>
      <c r="E61" s="227"/>
      <c r="F61" s="227"/>
      <c r="G61" s="227"/>
      <c r="H61" s="228"/>
      <c r="I61" s="1">
        <v>55</v>
      </c>
      <c r="J61" s="7"/>
      <c r="K61" s="7"/>
    </row>
    <row r="62" spans="1:11" x14ac:dyDescent="0.2">
      <c r="A62" s="226" t="s">
        <v>85</v>
      </c>
      <c r="B62" s="227"/>
      <c r="C62" s="227"/>
      <c r="D62" s="227"/>
      <c r="E62" s="227"/>
      <c r="F62" s="227"/>
      <c r="G62" s="227"/>
      <c r="H62" s="228"/>
      <c r="I62" s="1">
        <v>56</v>
      </c>
      <c r="J62" s="7">
        <v>138787.9</v>
      </c>
      <c r="K62" s="7">
        <v>97787.9</v>
      </c>
    </row>
    <row r="63" spans="1:11" x14ac:dyDescent="0.2">
      <c r="A63" s="226" t="s">
        <v>46</v>
      </c>
      <c r="B63" s="227"/>
      <c r="C63" s="227"/>
      <c r="D63" s="227"/>
      <c r="E63" s="227"/>
      <c r="F63" s="227"/>
      <c r="G63" s="227"/>
      <c r="H63" s="228"/>
      <c r="I63" s="1">
        <v>57</v>
      </c>
      <c r="J63" s="7"/>
      <c r="K63" s="7"/>
    </row>
    <row r="64" spans="1:11" x14ac:dyDescent="0.2">
      <c r="A64" s="226" t="s">
        <v>207</v>
      </c>
      <c r="B64" s="227"/>
      <c r="C64" s="227"/>
      <c r="D64" s="227"/>
      <c r="E64" s="227"/>
      <c r="F64" s="227"/>
      <c r="G64" s="227"/>
      <c r="H64" s="228"/>
      <c r="I64" s="1">
        <v>58</v>
      </c>
      <c r="J64" s="7">
        <v>2779067.15</v>
      </c>
      <c r="K64" s="7">
        <v>1451539.25</v>
      </c>
    </row>
    <row r="65" spans="1:11" x14ac:dyDescent="0.2">
      <c r="A65" s="229" t="s">
        <v>56</v>
      </c>
      <c r="B65" s="230"/>
      <c r="C65" s="230"/>
      <c r="D65" s="230"/>
      <c r="E65" s="230"/>
      <c r="F65" s="230"/>
      <c r="G65" s="230"/>
      <c r="H65" s="231"/>
      <c r="I65" s="1">
        <v>59</v>
      </c>
      <c r="J65" s="7">
        <v>101841.99</v>
      </c>
      <c r="K65" s="7">
        <v>218041.63</v>
      </c>
    </row>
    <row r="66" spans="1:11" x14ac:dyDescent="0.2">
      <c r="A66" s="229" t="s">
        <v>241</v>
      </c>
      <c r="B66" s="230"/>
      <c r="C66" s="230"/>
      <c r="D66" s="230"/>
      <c r="E66" s="230"/>
      <c r="F66" s="230"/>
      <c r="G66" s="230"/>
      <c r="H66" s="231"/>
      <c r="I66" s="1">
        <v>60</v>
      </c>
      <c r="J66" s="50">
        <f>SUM(J7+J8+J40+J65)</f>
        <v>195436803.44</v>
      </c>
      <c r="K66" s="50">
        <f>K7+K8+K40+K65</f>
        <v>195278779.78999996</v>
      </c>
    </row>
    <row r="67" spans="1:11" x14ac:dyDescent="0.2">
      <c r="A67" s="241" t="s">
        <v>91</v>
      </c>
      <c r="B67" s="242"/>
      <c r="C67" s="242"/>
      <c r="D67" s="242"/>
      <c r="E67" s="242"/>
      <c r="F67" s="242"/>
      <c r="G67" s="242"/>
      <c r="H67" s="243"/>
      <c r="I67" s="4">
        <v>61</v>
      </c>
      <c r="J67" s="8"/>
      <c r="K67" s="8"/>
    </row>
    <row r="68" spans="1:11" x14ac:dyDescent="0.2">
      <c r="A68" s="218" t="s">
        <v>58</v>
      </c>
      <c r="B68" s="244"/>
      <c r="C68" s="244"/>
      <c r="D68" s="244"/>
      <c r="E68" s="244"/>
      <c r="F68" s="244"/>
      <c r="G68" s="244"/>
      <c r="H68" s="244"/>
      <c r="I68" s="244"/>
      <c r="J68" s="244"/>
      <c r="K68" s="245"/>
    </row>
    <row r="69" spans="1:11" x14ac:dyDescent="0.2">
      <c r="A69" s="222" t="s">
        <v>191</v>
      </c>
      <c r="B69" s="223"/>
      <c r="C69" s="223"/>
      <c r="D69" s="223"/>
      <c r="E69" s="223"/>
      <c r="F69" s="223"/>
      <c r="G69" s="223"/>
      <c r="H69" s="240"/>
      <c r="I69" s="3">
        <v>62</v>
      </c>
      <c r="J69" s="51">
        <f>SUM(J70+J71+J72+J78+J79+J82+J85)</f>
        <v>94740428.379999995</v>
      </c>
      <c r="K69" s="51">
        <f>K70+K71+K72+K78+K79+K82+K85</f>
        <v>95287961.079999998</v>
      </c>
    </row>
    <row r="70" spans="1:11" x14ac:dyDescent="0.2">
      <c r="A70" s="226" t="s">
        <v>141</v>
      </c>
      <c r="B70" s="227"/>
      <c r="C70" s="227"/>
      <c r="D70" s="227"/>
      <c r="E70" s="227"/>
      <c r="F70" s="227"/>
      <c r="G70" s="227"/>
      <c r="H70" s="228"/>
      <c r="I70" s="1">
        <v>63</v>
      </c>
      <c r="J70" s="7">
        <v>113504000</v>
      </c>
      <c r="K70" s="7">
        <v>113504000</v>
      </c>
    </row>
    <row r="71" spans="1:11" x14ac:dyDescent="0.2">
      <c r="A71" s="226" t="s">
        <v>142</v>
      </c>
      <c r="B71" s="227"/>
      <c r="C71" s="227"/>
      <c r="D71" s="227"/>
      <c r="E71" s="227"/>
      <c r="F71" s="227"/>
      <c r="G71" s="227"/>
      <c r="H71" s="228"/>
      <c r="I71" s="1">
        <v>64</v>
      </c>
      <c r="J71" s="7">
        <v>5385620.0899999999</v>
      </c>
      <c r="K71" s="7">
        <v>5385620</v>
      </c>
    </row>
    <row r="72" spans="1:11" x14ac:dyDescent="0.2">
      <c r="A72" s="226" t="s">
        <v>143</v>
      </c>
      <c r="B72" s="227"/>
      <c r="C72" s="227"/>
      <c r="D72" s="227"/>
      <c r="E72" s="227"/>
      <c r="F72" s="227"/>
      <c r="G72" s="227"/>
      <c r="H72" s="228"/>
      <c r="I72" s="1">
        <v>65</v>
      </c>
      <c r="J72" s="50">
        <f>SUM(J73+J74-J74+J76+J77)</f>
        <v>7521201.21</v>
      </c>
      <c r="K72" s="50">
        <f>K73+K74-K75+K76+K77</f>
        <v>7521201</v>
      </c>
    </row>
    <row r="73" spans="1:11" x14ac:dyDescent="0.2">
      <c r="A73" s="226" t="s">
        <v>144</v>
      </c>
      <c r="B73" s="227"/>
      <c r="C73" s="227"/>
      <c r="D73" s="227"/>
      <c r="E73" s="227"/>
      <c r="F73" s="227"/>
      <c r="G73" s="227"/>
      <c r="H73" s="228"/>
      <c r="I73" s="1">
        <v>66</v>
      </c>
      <c r="J73" s="7">
        <v>7521201.21</v>
      </c>
      <c r="K73" s="7">
        <v>7521201</v>
      </c>
    </row>
    <row r="74" spans="1:11" x14ac:dyDescent="0.2">
      <c r="A74" s="226" t="s">
        <v>145</v>
      </c>
      <c r="B74" s="227"/>
      <c r="C74" s="227"/>
      <c r="D74" s="227"/>
      <c r="E74" s="227"/>
      <c r="F74" s="227"/>
      <c r="G74" s="227"/>
      <c r="H74" s="228"/>
      <c r="I74" s="1">
        <v>67</v>
      </c>
      <c r="J74" s="7"/>
      <c r="K74" s="7"/>
    </row>
    <row r="75" spans="1:11" x14ac:dyDescent="0.2">
      <c r="A75" s="226" t="s">
        <v>133</v>
      </c>
      <c r="B75" s="227"/>
      <c r="C75" s="227"/>
      <c r="D75" s="227"/>
      <c r="E75" s="227"/>
      <c r="F75" s="227"/>
      <c r="G75" s="227"/>
      <c r="H75" s="228"/>
      <c r="I75" s="1">
        <v>68</v>
      </c>
      <c r="J75" s="7"/>
      <c r="K75" s="7"/>
    </row>
    <row r="76" spans="1:11" x14ac:dyDescent="0.2">
      <c r="A76" s="226" t="s">
        <v>134</v>
      </c>
      <c r="B76" s="227"/>
      <c r="C76" s="227"/>
      <c r="D76" s="227"/>
      <c r="E76" s="227"/>
      <c r="F76" s="227"/>
      <c r="G76" s="227"/>
      <c r="H76" s="228"/>
      <c r="I76" s="1">
        <v>69</v>
      </c>
      <c r="J76" s="7"/>
      <c r="K76" s="7"/>
    </row>
    <row r="77" spans="1:11" x14ac:dyDescent="0.2">
      <c r="A77" s="226" t="s">
        <v>135</v>
      </c>
      <c r="B77" s="227"/>
      <c r="C77" s="227"/>
      <c r="D77" s="227"/>
      <c r="E77" s="227"/>
      <c r="F77" s="227"/>
      <c r="G77" s="227"/>
      <c r="H77" s="228"/>
      <c r="I77" s="1">
        <v>70</v>
      </c>
      <c r="J77" s="7"/>
      <c r="K77" s="7"/>
    </row>
    <row r="78" spans="1:11" x14ac:dyDescent="0.2">
      <c r="A78" s="226" t="s">
        <v>136</v>
      </c>
      <c r="B78" s="227"/>
      <c r="C78" s="227"/>
      <c r="D78" s="227"/>
      <c r="E78" s="227"/>
      <c r="F78" s="227"/>
      <c r="G78" s="227"/>
      <c r="H78" s="228"/>
      <c r="I78" s="1">
        <v>71</v>
      </c>
      <c r="J78" s="7"/>
      <c r="K78" s="7"/>
    </row>
    <row r="79" spans="1:11" x14ac:dyDescent="0.2">
      <c r="A79" s="226" t="s">
        <v>238</v>
      </c>
      <c r="B79" s="227"/>
      <c r="C79" s="227"/>
      <c r="D79" s="227"/>
      <c r="E79" s="227"/>
      <c r="F79" s="227"/>
      <c r="G79" s="227"/>
      <c r="H79" s="228"/>
      <c r="I79" s="1">
        <v>72</v>
      </c>
      <c r="J79" s="50">
        <f>SUM(J80-J81)</f>
        <v>-32806132.920000002</v>
      </c>
      <c r="K79" s="50">
        <f>K80-K81</f>
        <v>-31670392.920000002</v>
      </c>
    </row>
    <row r="80" spans="1:11" x14ac:dyDescent="0.2">
      <c r="A80" s="237" t="s">
        <v>169</v>
      </c>
      <c r="B80" s="238"/>
      <c r="C80" s="238"/>
      <c r="D80" s="238"/>
      <c r="E80" s="238"/>
      <c r="F80" s="238"/>
      <c r="G80" s="238"/>
      <c r="H80" s="239"/>
      <c r="I80" s="1">
        <v>73</v>
      </c>
      <c r="J80" s="7"/>
      <c r="K80" s="7"/>
    </row>
    <row r="81" spans="1:11" x14ac:dyDescent="0.2">
      <c r="A81" s="237" t="s">
        <v>170</v>
      </c>
      <c r="B81" s="238"/>
      <c r="C81" s="238"/>
      <c r="D81" s="238"/>
      <c r="E81" s="238"/>
      <c r="F81" s="238"/>
      <c r="G81" s="238"/>
      <c r="H81" s="239"/>
      <c r="I81" s="1">
        <v>74</v>
      </c>
      <c r="J81" s="7">
        <v>32806132.920000002</v>
      </c>
      <c r="K81" s="7">
        <v>31670392.920000002</v>
      </c>
    </row>
    <row r="82" spans="1:11" x14ac:dyDescent="0.2">
      <c r="A82" s="226" t="s">
        <v>239</v>
      </c>
      <c r="B82" s="227"/>
      <c r="C82" s="227"/>
      <c r="D82" s="227"/>
      <c r="E82" s="227"/>
      <c r="F82" s="227"/>
      <c r="G82" s="227"/>
      <c r="H82" s="228"/>
      <c r="I82" s="1">
        <v>75</v>
      </c>
      <c r="J82" s="50">
        <f>SUM(J83-J84)</f>
        <v>1135740</v>
      </c>
      <c r="K82" s="50">
        <f>K83-K84</f>
        <v>547533</v>
      </c>
    </row>
    <row r="83" spans="1:11" x14ac:dyDescent="0.2">
      <c r="A83" s="237" t="s">
        <v>171</v>
      </c>
      <c r="B83" s="238"/>
      <c r="C83" s="238"/>
      <c r="D83" s="238"/>
      <c r="E83" s="238"/>
      <c r="F83" s="238"/>
      <c r="G83" s="238"/>
      <c r="H83" s="239"/>
      <c r="I83" s="1">
        <v>76</v>
      </c>
      <c r="J83" s="7">
        <v>1135740</v>
      </c>
      <c r="K83" s="7">
        <v>547533</v>
      </c>
    </row>
    <row r="84" spans="1:11" x14ac:dyDescent="0.2">
      <c r="A84" s="237" t="s">
        <v>172</v>
      </c>
      <c r="B84" s="238"/>
      <c r="C84" s="238"/>
      <c r="D84" s="238"/>
      <c r="E84" s="238"/>
      <c r="F84" s="238"/>
      <c r="G84" s="238"/>
      <c r="H84" s="239"/>
      <c r="I84" s="1">
        <v>77</v>
      </c>
      <c r="J84" s="7"/>
      <c r="K84" s="7"/>
    </row>
    <row r="85" spans="1:11" x14ac:dyDescent="0.2">
      <c r="A85" s="226" t="s">
        <v>173</v>
      </c>
      <c r="B85" s="227"/>
      <c r="C85" s="227"/>
      <c r="D85" s="227"/>
      <c r="E85" s="227"/>
      <c r="F85" s="227"/>
      <c r="G85" s="227"/>
      <c r="H85" s="228"/>
      <c r="I85" s="1">
        <v>78</v>
      </c>
      <c r="J85" s="7"/>
      <c r="K85" s="7"/>
    </row>
    <row r="86" spans="1:11" x14ac:dyDescent="0.2">
      <c r="A86" s="229" t="s">
        <v>19</v>
      </c>
      <c r="B86" s="230"/>
      <c r="C86" s="230"/>
      <c r="D86" s="230"/>
      <c r="E86" s="230"/>
      <c r="F86" s="230"/>
      <c r="G86" s="230"/>
      <c r="H86" s="231"/>
      <c r="I86" s="1">
        <v>79</v>
      </c>
      <c r="J86" s="50">
        <f>SUM(J87:J89)</f>
        <v>0</v>
      </c>
      <c r="K86" s="50">
        <f>SUM(K87:K89)</f>
        <v>0</v>
      </c>
    </row>
    <row r="87" spans="1:11" x14ac:dyDescent="0.2">
      <c r="A87" s="226" t="s">
        <v>129</v>
      </c>
      <c r="B87" s="227"/>
      <c r="C87" s="227"/>
      <c r="D87" s="227"/>
      <c r="E87" s="227"/>
      <c r="F87" s="227"/>
      <c r="G87" s="227"/>
      <c r="H87" s="228"/>
      <c r="I87" s="1">
        <v>80</v>
      </c>
      <c r="J87" s="7"/>
      <c r="K87" s="7"/>
    </row>
    <row r="88" spans="1:11" x14ac:dyDescent="0.2">
      <c r="A88" s="226" t="s">
        <v>130</v>
      </c>
      <c r="B88" s="227"/>
      <c r="C88" s="227"/>
      <c r="D88" s="227"/>
      <c r="E88" s="227"/>
      <c r="F88" s="227"/>
      <c r="G88" s="227"/>
      <c r="H88" s="228"/>
      <c r="I88" s="1">
        <v>81</v>
      </c>
      <c r="J88" s="7"/>
      <c r="K88" s="7"/>
    </row>
    <row r="89" spans="1:11" x14ac:dyDescent="0.2">
      <c r="A89" s="226" t="s">
        <v>131</v>
      </c>
      <c r="B89" s="227"/>
      <c r="C89" s="227"/>
      <c r="D89" s="227"/>
      <c r="E89" s="227"/>
      <c r="F89" s="227"/>
      <c r="G89" s="227"/>
      <c r="H89" s="228"/>
      <c r="I89" s="1">
        <v>82</v>
      </c>
      <c r="J89" s="7"/>
      <c r="K89" s="7"/>
    </row>
    <row r="90" spans="1:11" x14ac:dyDescent="0.2">
      <c r="A90" s="229" t="s">
        <v>20</v>
      </c>
      <c r="B90" s="230"/>
      <c r="C90" s="230"/>
      <c r="D90" s="230"/>
      <c r="E90" s="230"/>
      <c r="F90" s="230"/>
      <c r="G90" s="230"/>
      <c r="H90" s="231"/>
      <c r="I90" s="1">
        <v>83</v>
      </c>
      <c r="J90" s="50">
        <f>SUM(J91:J99)</f>
        <v>52791403</v>
      </c>
      <c r="K90" s="50">
        <f>SUM(K91:K99)</f>
        <v>48451568.020000003</v>
      </c>
    </row>
    <row r="91" spans="1:11" x14ac:dyDescent="0.2">
      <c r="A91" s="226" t="s">
        <v>132</v>
      </c>
      <c r="B91" s="227"/>
      <c r="C91" s="227"/>
      <c r="D91" s="227"/>
      <c r="E91" s="227"/>
      <c r="F91" s="227"/>
      <c r="G91" s="227"/>
      <c r="H91" s="228"/>
      <c r="I91" s="1">
        <v>84</v>
      </c>
      <c r="J91" s="7"/>
      <c r="K91" s="7"/>
    </row>
    <row r="92" spans="1:11" x14ac:dyDescent="0.2">
      <c r="A92" s="226" t="s">
        <v>243</v>
      </c>
      <c r="B92" s="227"/>
      <c r="C92" s="227"/>
      <c r="D92" s="227"/>
      <c r="E92" s="227"/>
      <c r="F92" s="227"/>
      <c r="G92" s="227"/>
      <c r="H92" s="228"/>
      <c r="I92" s="1">
        <v>85</v>
      </c>
      <c r="J92" s="7">
        <v>15000000</v>
      </c>
      <c r="K92" s="7">
        <v>13425000</v>
      </c>
    </row>
    <row r="93" spans="1:11" x14ac:dyDescent="0.2">
      <c r="A93" s="226" t="s">
        <v>0</v>
      </c>
      <c r="B93" s="227"/>
      <c r="C93" s="227"/>
      <c r="D93" s="227"/>
      <c r="E93" s="227"/>
      <c r="F93" s="227"/>
      <c r="G93" s="227"/>
      <c r="H93" s="228"/>
      <c r="I93" s="1">
        <v>86</v>
      </c>
      <c r="J93" s="7">
        <v>37791403</v>
      </c>
      <c r="K93" s="7">
        <v>35026568.020000003</v>
      </c>
    </row>
    <row r="94" spans="1:11" x14ac:dyDescent="0.2">
      <c r="A94" s="226" t="s">
        <v>244</v>
      </c>
      <c r="B94" s="227"/>
      <c r="C94" s="227"/>
      <c r="D94" s="227"/>
      <c r="E94" s="227"/>
      <c r="F94" s="227"/>
      <c r="G94" s="227"/>
      <c r="H94" s="228"/>
      <c r="I94" s="1">
        <v>87</v>
      </c>
      <c r="J94" s="7"/>
      <c r="K94" s="7"/>
    </row>
    <row r="95" spans="1:11" x14ac:dyDescent="0.2">
      <c r="A95" s="226" t="s">
        <v>245</v>
      </c>
      <c r="B95" s="227"/>
      <c r="C95" s="227"/>
      <c r="D95" s="227"/>
      <c r="E95" s="227"/>
      <c r="F95" s="227"/>
      <c r="G95" s="227"/>
      <c r="H95" s="228"/>
      <c r="I95" s="1">
        <v>88</v>
      </c>
      <c r="J95" s="7"/>
      <c r="K95" s="7"/>
    </row>
    <row r="96" spans="1:11" x14ac:dyDescent="0.2">
      <c r="A96" s="226" t="s">
        <v>246</v>
      </c>
      <c r="B96" s="227"/>
      <c r="C96" s="227"/>
      <c r="D96" s="227"/>
      <c r="E96" s="227"/>
      <c r="F96" s="227"/>
      <c r="G96" s="227"/>
      <c r="H96" s="228"/>
      <c r="I96" s="1">
        <v>89</v>
      </c>
      <c r="J96" s="7"/>
      <c r="K96" s="7"/>
    </row>
    <row r="97" spans="1:11" x14ac:dyDescent="0.2">
      <c r="A97" s="226" t="s">
        <v>94</v>
      </c>
      <c r="B97" s="227"/>
      <c r="C97" s="227"/>
      <c r="D97" s="227"/>
      <c r="E97" s="227"/>
      <c r="F97" s="227"/>
      <c r="G97" s="227"/>
      <c r="H97" s="228"/>
      <c r="I97" s="1">
        <v>90</v>
      </c>
      <c r="J97" s="7"/>
      <c r="K97" s="7"/>
    </row>
    <row r="98" spans="1:11" x14ac:dyDescent="0.2">
      <c r="A98" s="226" t="s">
        <v>92</v>
      </c>
      <c r="B98" s="227"/>
      <c r="C98" s="227"/>
      <c r="D98" s="227"/>
      <c r="E98" s="227"/>
      <c r="F98" s="227"/>
      <c r="G98" s="227"/>
      <c r="H98" s="228"/>
      <c r="I98" s="1">
        <v>91</v>
      </c>
      <c r="J98" s="7"/>
      <c r="K98" s="7"/>
    </row>
    <row r="99" spans="1:11" x14ac:dyDescent="0.2">
      <c r="A99" s="226" t="s">
        <v>93</v>
      </c>
      <c r="B99" s="227"/>
      <c r="C99" s="227"/>
      <c r="D99" s="227"/>
      <c r="E99" s="227"/>
      <c r="F99" s="227"/>
      <c r="G99" s="227"/>
      <c r="H99" s="228"/>
      <c r="I99" s="1">
        <v>92</v>
      </c>
      <c r="J99" s="7"/>
      <c r="K99" s="7"/>
    </row>
    <row r="100" spans="1:11" x14ac:dyDescent="0.2">
      <c r="A100" s="229" t="s">
        <v>21</v>
      </c>
      <c r="B100" s="230"/>
      <c r="C100" s="230"/>
      <c r="D100" s="230"/>
      <c r="E100" s="230"/>
      <c r="F100" s="230"/>
      <c r="G100" s="230"/>
      <c r="H100" s="231"/>
      <c r="I100" s="1">
        <v>93</v>
      </c>
      <c r="J100" s="50">
        <f>SUM(J101:J112)</f>
        <v>47477108.520000003</v>
      </c>
      <c r="K100" s="50">
        <f>SUM(K101:K112)</f>
        <v>50845140.149999999</v>
      </c>
    </row>
    <row r="101" spans="1:11" x14ac:dyDescent="0.2">
      <c r="A101" s="226" t="s">
        <v>132</v>
      </c>
      <c r="B101" s="227"/>
      <c r="C101" s="227"/>
      <c r="D101" s="227"/>
      <c r="E101" s="227"/>
      <c r="F101" s="227"/>
      <c r="G101" s="227"/>
      <c r="H101" s="228"/>
      <c r="I101" s="1">
        <v>94</v>
      </c>
      <c r="J101" s="7"/>
      <c r="K101" s="7">
        <v>35282.39</v>
      </c>
    </row>
    <row r="102" spans="1:11" x14ac:dyDescent="0.2">
      <c r="A102" s="226" t="s">
        <v>243</v>
      </c>
      <c r="B102" s="227"/>
      <c r="C102" s="227"/>
      <c r="D102" s="227"/>
      <c r="E102" s="227"/>
      <c r="F102" s="227"/>
      <c r="G102" s="227"/>
      <c r="H102" s="228"/>
      <c r="I102" s="1">
        <v>95</v>
      </c>
      <c r="J102" s="7">
        <v>0</v>
      </c>
      <c r="K102" s="7"/>
    </row>
    <row r="103" spans="1:11" x14ac:dyDescent="0.2">
      <c r="A103" s="226" t="s">
        <v>0</v>
      </c>
      <c r="B103" s="227"/>
      <c r="C103" s="227"/>
      <c r="D103" s="227"/>
      <c r="E103" s="227"/>
      <c r="F103" s="227"/>
      <c r="G103" s="227"/>
      <c r="H103" s="228"/>
      <c r="I103" s="1">
        <v>96</v>
      </c>
      <c r="J103" s="7">
        <v>9712666</v>
      </c>
      <c r="K103" s="7">
        <v>9594182.9499999993</v>
      </c>
    </row>
    <row r="104" spans="1:11" x14ac:dyDescent="0.2">
      <c r="A104" s="226" t="s">
        <v>244</v>
      </c>
      <c r="B104" s="227"/>
      <c r="C104" s="227"/>
      <c r="D104" s="227"/>
      <c r="E104" s="227"/>
      <c r="F104" s="227"/>
      <c r="G104" s="227"/>
      <c r="H104" s="228"/>
      <c r="I104" s="1">
        <v>97</v>
      </c>
      <c r="J104" s="7"/>
      <c r="K104" s="7"/>
    </row>
    <row r="105" spans="1:11" x14ac:dyDescent="0.2">
      <c r="A105" s="226" t="s">
        <v>245</v>
      </c>
      <c r="B105" s="227"/>
      <c r="C105" s="227"/>
      <c r="D105" s="227"/>
      <c r="E105" s="227"/>
      <c r="F105" s="227"/>
      <c r="G105" s="227"/>
      <c r="H105" s="228"/>
      <c r="I105" s="1">
        <v>98</v>
      </c>
      <c r="J105" s="7">
        <v>33215472.969999999</v>
      </c>
      <c r="K105" s="7">
        <v>36015718.710000001</v>
      </c>
    </row>
    <row r="106" spans="1:11" x14ac:dyDescent="0.2">
      <c r="A106" s="226" t="s">
        <v>246</v>
      </c>
      <c r="B106" s="227"/>
      <c r="C106" s="227"/>
      <c r="D106" s="227"/>
      <c r="E106" s="227"/>
      <c r="F106" s="227"/>
      <c r="G106" s="227"/>
      <c r="H106" s="228"/>
      <c r="I106" s="1">
        <v>99</v>
      </c>
      <c r="J106" s="7"/>
      <c r="K106" s="7"/>
    </row>
    <row r="107" spans="1:11" x14ac:dyDescent="0.2">
      <c r="A107" s="226" t="s">
        <v>94</v>
      </c>
      <c r="B107" s="227"/>
      <c r="C107" s="227"/>
      <c r="D107" s="227"/>
      <c r="E107" s="227"/>
      <c r="F107" s="227"/>
      <c r="G107" s="227"/>
      <c r="H107" s="228"/>
      <c r="I107" s="1">
        <v>100</v>
      </c>
      <c r="J107" s="7"/>
      <c r="K107" s="7"/>
    </row>
    <row r="108" spans="1:11" x14ac:dyDescent="0.2">
      <c r="A108" s="226" t="s">
        <v>95</v>
      </c>
      <c r="B108" s="227"/>
      <c r="C108" s="227"/>
      <c r="D108" s="227"/>
      <c r="E108" s="227"/>
      <c r="F108" s="227"/>
      <c r="G108" s="227"/>
      <c r="H108" s="228"/>
      <c r="I108" s="1">
        <v>101</v>
      </c>
      <c r="J108" s="7">
        <v>3059701.28</v>
      </c>
      <c r="K108" s="7">
        <v>3421921.64</v>
      </c>
    </row>
    <row r="109" spans="1:11" x14ac:dyDescent="0.2">
      <c r="A109" s="226" t="s">
        <v>96</v>
      </c>
      <c r="B109" s="227"/>
      <c r="C109" s="227"/>
      <c r="D109" s="227"/>
      <c r="E109" s="227"/>
      <c r="F109" s="227"/>
      <c r="G109" s="227"/>
      <c r="H109" s="228"/>
      <c r="I109" s="1">
        <v>102</v>
      </c>
      <c r="J109" s="7">
        <v>1488653.27</v>
      </c>
      <c r="K109" s="7">
        <v>1777419.46</v>
      </c>
    </row>
    <row r="110" spans="1:11" x14ac:dyDescent="0.2">
      <c r="A110" s="226" t="s">
        <v>99</v>
      </c>
      <c r="B110" s="227"/>
      <c r="C110" s="227"/>
      <c r="D110" s="227"/>
      <c r="E110" s="227"/>
      <c r="F110" s="227"/>
      <c r="G110" s="227"/>
      <c r="H110" s="228"/>
      <c r="I110" s="1">
        <v>103</v>
      </c>
      <c r="J110" s="7">
        <v>615</v>
      </c>
      <c r="K110" s="7">
        <v>615</v>
      </c>
    </row>
    <row r="111" spans="1:11" x14ac:dyDescent="0.2">
      <c r="A111" s="226" t="s">
        <v>97</v>
      </c>
      <c r="B111" s="227"/>
      <c r="C111" s="227"/>
      <c r="D111" s="227"/>
      <c r="E111" s="227"/>
      <c r="F111" s="227"/>
      <c r="G111" s="227"/>
      <c r="H111" s="228"/>
      <c r="I111" s="1">
        <v>104</v>
      </c>
      <c r="J111" s="7"/>
      <c r="K111" s="7"/>
    </row>
    <row r="112" spans="1:11" x14ac:dyDescent="0.2">
      <c r="A112" s="226" t="s">
        <v>98</v>
      </c>
      <c r="B112" s="227"/>
      <c r="C112" s="227"/>
      <c r="D112" s="227"/>
      <c r="E112" s="227"/>
      <c r="F112" s="227"/>
      <c r="G112" s="227"/>
      <c r="H112" s="228"/>
      <c r="I112" s="1">
        <v>105</v>
      </c>
      <c r="J112" s="7"/>
      <c r="K112" s="7"/>
    </row>
    <row r="113" spans="1:11" x14ac:dyDescent="0.2">
      <c r="A113" s="229" t="s">
        <v>1</v>
      </c>
      <c r="B113" s="230"/>
      <c r="C113" s="230"/>
      <c r="D113" s="230"/>
      <c r="E113" s="230"/>
      <c r="F113" s="230"/>
      <c r="G113" s="230"/>
      <c r="H113" s="231"/>
      <c r="I113" s="1">
        <v>106</v>
      </c>
      <c r="J113" s="7">
        <v>427862.66</v>
      </c>
      <c r="K113" s="7">
        <v>694110.41</v>
      </c>
    </row>
    <row r="114" spans="1:11" x14ac:dyDescent="0.2">
      <c r="A114" s="229" t="s">
        <v>25</v>
      </c>
      <c r="B114" s="230"/>
      <c r="C114" s="230"/>
      <c r="D114" s="230"/>
      <c r="E114" s="230"/>
      <c r="F114" s="230"/>
      <c r="G114" s="230"/>
      <c r="H114" s="231"/>
      <c r="I114" s="1">
        <v>107</v>
      </c>
      <c r="J114" s="50">
        <f>SUM(J69+J86+J90+J100+J113)</f>
        <v>195436802.56</v>
      </c>
      <c r="K114" s="50">
        <f>K69+K86+K90+K100+K113</f>
        <v>195278779.66</v>
      </c>
    </row>
    <row r="115" spans="1:11" x14ac:dyDescent="0.2">
      <c r="A115" s="215" t="s">
        <v>57</v>
      </c>
      <c r="B115" s="216"/>
      <c r="C115" s="216"/>
      <c r="D115" s="216"/>
      <c r="E115" s="216"/>
      <c r="F115" s="216"/>
      <c r="G115" s="216"/>
      <c r="H115" s="217"/>
      <c r="I115" s="2">
        <v>108</v>
      </c>
      <c r="J115" s="8"/>
      <c r="K115" s="8"/>
    </row>
    <row r="116" spans="1:11" x14ac:dyDescent="0.2">
      <c r="A116" s="218" t="s">
        <v>309</v>
      </c>
      <c r="B116" s="219"/>
      <c r="C116" s="219"/>
      <c r="D116" s="219"/>
      <c r="E116" s="219"/>
      <c r="F116" s="219"/>
      <c r="G116" s="219"/>
      <c r="H116" s="219"/>
      <c r="I116" s="220"/>
      <c r="J116" s="220"/>
      <c r="K116" s="221"/>
    </row>
    <row r="117" spans="1:11" x14ac:dyDescent="0.2">
      <c r="A117" s="222" t="s">
        <v>186</v>
      </c>
      <c r="B117" s="223"/>
      <c r="C117" s="223"/>
      <c r="D117" s="223"/>
      <c r="E117" s="223"/>
      <c r="F117" s="223"/>
      <c r="G117" s="223"/>
      <c r="H117" s="223"/>
      <c r="I117" s="224"/>
      <c r="J117" s="224"/>
      <c r="K117" s="225"/>
    </row>
    <row r="118" spans="1:11" x14ac:dyDescent="0.2">
      <c r="A118" s="226" t="s">
        <v>8</v>
      </c>
      <c r="B118" s="227"/>
      <c r="C118" s="227"/>
      <c r="D118" s="227"/>
      <c r="E118" s="227"/>
      <c r="F118" s="227"/>
      <c r="G118" s="227"/>
      <c r="H118" s="228"/>
      <c r="I118" s="1">
        <v>109</v>
      </c>
      <c r="J118" s="7"/>
      <c r="K118" s="7"/>
    </row>
    <row r="119" spans="1:11" x14ac:dyDescent="0.2">
      <c r="A119" s="232" t="s">
        <v>9</v>
      </c>
      <c r="B119" s="233"/>
      <c r="C119" s="233"/>
      <c r="D119" s="233"/>
      <c r="E119" s="233"/>
      <c r="F119" s="233"/>
      <c r="G119" s="233"/>
      <c r="H119" s="234"/>
      <c r="I119" s="4">
        <v>110</v>
      </c>
      <c r="J119" s="8"/>
      <c r="K119" s="8"/>
    </row>
    <row r="120" spans="1:11" x14ac:dyDescent="0.2">
      <c r="A120" s="235" t="s">
        <v>310</v>
      </c>
      <c r="B120" s="236"/>
      <c r="C120" s="236"/>
      <c r="D120" s="236"/>
      <c r="E120" s="236"/>
      <c r="F120" s="236"/>
      <c r="G120" s="236"/>
      <c r="H120" s="236"/>
      <c r="I120" s="236"/>
      <c r="J120" s="236"/>
      <c r="K120" s="236"/>
    </row>
    <row r="121" spans="1:11" x14ac:dyDescent="0.2">
      <c r="A121" s="213"/>
      <c r="B121" s="214"/>
      <c r="C121" s="214"/>
      <c r="D121" s="214"/>
      <c r="E121" s="214"/>
      <c r="F121" s="214"/>
      <c r="G121" s="214"/>
      <c r="H121" s="214"/>
      <c r="I121" s="214"/>
      <c r="J121" s="214"/>
      <c r="K121" s="214"/>
    </row>
  </sheetData>
  <mergeCells count="121">
    <mergeCell ref="A1:K1"/>
    <mergeCell ref="A2:K2"/>
    <mergeCell ref="A3:K3"/>
    <mergeCell ref="A4:H4"/>
    <mergeCell ref="A13:H13"/>
    <mergeCell ref="A14:H14"/>
    <mergeCell ref="A15:H15"/>
    <mergeCell ref="A16:H16"/>
    <mergeCell ref="A9:H9"/>
    <mergeCell ref="A10:H10"/>
    <mergeCell ref="A11:H11"/>
    <mergeCell ref="A12:H12"/>
    <mergeCell ref="A5:H5"/>
    <mergeCell ref="A6:K6"/>
    <mergeCell ref="A7:H7"/>
    <mergeCell ref="A8:H8"/>
    <mergeCell ref="A25:H25"/>
    <mergeCell ref="A26:H26"/>
    <mergeCell ref="A27:H27"/>
    <mergeCell ref="A28:H28"/>
    <mergeCell ref="A21:H21"/>
    <mergeCell ref="A22:H22"/>
    <mergeCell ref="A23:H23"/>
    <mergeCell ref="A24:H24"/>
    <mergeCell ref="A17:H17"/>
    <mergeCell ref="A18:H18"/>
    <mergeCell ref="A19:H19"/>
    <mergeCell ref="A20:H20"/>
    <mergeCell ref="A37:H37"/>
    <mergeCell ref="A38:H38"/>
    <mergeCell ref="A39:H39"/>
    <mergeCell ref="A40:H40"/>
    <mergeCell ref="A33:H33"/>
    <mergeCell ref="A34:H34"/>
    <mergeCell ref="A35:H35"/>
    <mergeCell ref="A36:H36"/>
    <mergeCell ref="A29:H29"/>
    <mergeCell ref="A30:H30"/>
    <mergeCell ref="A31:H31"/>
    <mergeCell ref="A32:H32"/>
    <mergeCell ref="A49:H49"/>
    <mergeCell ref="A50:H50"/>
    <mergeCell ref="A51:H51"/>
    <mergeCell ref="A52:H52"/>
    <mergeCell ref="A45:H45"/>
    <mergeCell ref="A46:H46"/>
    <mergeCell ref="A47:H47"/>
    <mergeCell ref="A48:H48"/>
    <mergeCell ref="A41:H41"/>
    <mergeCell ref="A42:H42"/>
    <mergeCell ref="A43:H43"/>
    <mergeCell ref="A44:H44"/>
    <mergeCell ref="A61:H61"/>
    <mergeCell ref="A62:H62"/>
    <mergeCell ref="A63:H63"/>
    <mergeCell ref="A64:H64"/>
    <mergeCell ref="A57:H57"/>
    <mergeCell ref="A58:H58"/>
    <mergeCell ref="A59:H59"/>
    <mergeCell ref="A60:H60"/>
    <mergeCell ref="A53:H53"/>
    <mergeCell ref="A54:H54"/>
    <mergeCell ref="A55:H55"/>
    <mergeCell ref="A56:H56"/>
    <mergeCell ref="A73:H73"/>
    <mergeCell ref="A74:H74"/>
    <mergeCell ref="A75:H75"/>
    <mergeCell ref="A76:H76"/>
    <mergeCell ref="A69:H69"/>
    <mergeCell ref="A70:H70"/>
    <mergeCell ref="A71:H71"/>
    <mergeCell ref="A72:H72"/>
    <mergeCell ref="A65:H65"/>
    <mergeCell ref="A66:H66"/>
    <mergeCell ref="A67:H67"/>
    <mergeCell ref="A68:K68"/>
    <mergeCell ref="A85:H85"/>
    <mergeCell ref="A86:H86"/>
    <mergeCell ref="A87:H87"/>
    <mergeCell ref="A88:H88"/>
    <mergeCell ref="A81:H81"/>
    <mergeCell ref="A82:H82"/>
    <mergeCell ref="A83:H83"/>
    <mergeCell ref="A84:H84"/>
    <mergeCell ref="A77:H77"/>
    <mergeCell ref="A78:H78"/>
    <mergeCell ref="A79:H79"/>
    <mergeCell ref="A80:H80"/>
    <mergeCell ref="A97:H97"/>
    <mergeCell ref="A98:H98"/>
    <mergeCell ref="A99:H99"/>
    <mergeCell ref="A100:H100"/>
    <mergeCell ref="A93:H93"/>
    <mergeCell ref="A94:H94"/>
    <mergeCell ref="A95:H95"/>
    <mergeCell ref="A96:H96"/>
    <mergeCell ref="A89:H89"/>
    <mergeCell ref="A90:H90"/>
    <mergeCell ref="A91:H91"/>
    <mergeCell ref="A92:H92"/>
    <mergeCell ref="A109:H109"/>
    <mergeCell ref="A110:H110"/>
    <mergeCell ref="A111:H111"/>
    <mergeCell ref="A112:H112"/>
    <mergeCell ref="A105:H105"/>
    <mergeCell ref="A106:H106"/>
    <mergeCell ref="A107:H107"/>
    <mergeCell ref="A108:H108"/>
    <mergeCell ref="A101:H101"/>
    <mergeCell ref="A102:H102"/>
    <mergeCell ref="A103:H103"/>
    <mergeCell ref="A104:H104"/>
    <mergeCell ref="A121:K121"/>
    <mergeCell ref="A115:H115"/>
    <mergeCell ref="A116:K116"/>
    <mergeCell ref="A117:K117"/>
    <mergeCell ref="A118:H118"/>
    <mergeCell ref="A113:H113"/>
    <mergeCell ref="A114:H114"/>
    <mergeCell ref="A119:H119"/>
    <mergeCell ref="A120:K120"/>
  </mergeCells>
  <phoneticPr fontId="3" type="noConversion"/>
  <dataValidations count="1">
    <dataValidation allowBlank="1" sqref="A1:XFD1048576" xr:uid="{00000000-0002-0000-0100-000000000000}"/>
  </dataValidations>
  <pageMargins left="0.51656250000000004" right="0.25" top="0.75" bottom="0.75" header="0.3" footer="0.3"/>
  <pageSetup paperSize="9" scale="87" orientation="portrait" r:id="rId1"/>
  <headerFooter alignWithMargins="0"/>
  <rowBreaks count="1" manualBreakCount="1">
    <brk id="6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1"/>
  <sheetViews>
    <sheetView tabSelected="1" zoomScaleNormal="100" zoomScaleSheetLayoutView="110" workbookViewId="0">
      <selection activeCell="A8" sqref="A8:H8"/>
    </sheetView>
  </sheetViews>
  <sheetFormatPr defaultRowHeight="12.75" x14ac:dyDescent="0.2"/>
  <cols>
    <col min="1" max="9" width="9.140625" style="49"/>
    <col min="10" max="10" width="9.85546875" style="49" customWidth="1"/>
    <col min="11" max="11" width="10" style="49" customWidth="1"/>
    <col min="12" max="12" width="9.85546875" style="49" customWidth="1"/>
    <col min="13" max="13" width="10.28515625" style="49" customWidth="1"/>
    <col min="14" max="16384" width="9.140625" style="49"/>
  </cols>
  <sheetData>
    <row r="1" spans="1:13" ht="12.75" customHeight="1" x14ac:dyDescent="0.2">
      <c r="A1" s="246" t="s">
        <v>154</v>
      </c>
      <c r="B1" s="246"/>
      <c r="C1" s="246"/>
      <c r="D1" s="246"/>
      <c r="E1" s="246"/>
      <c r="F1" s="246"/>
      <c r="G1" s="246"/>
      <c r="H1" s="246"/>
      <c r="I1" s="246"/>
      <c r="J1" s="246"/>
      <c r="K1" s="246"/>
      <c r="L1" s="246"/>
      <c r="M1" s="246"/>
    </row>
    <row r="2" spans="1:13" ht="12.75" customHeight="1" x14ac:dyDescent="0.2">
      <c r="A2" s="258" t="s">
        <v>336</v>
      </c>
      <c r="B2" s="258"/>
      <c r="C2" s="258"/>
      <c r="D2" s="258"/>
      <c r="E2" s="258"/>
      <c r="F2" s="258"/>
      <c r="G2" s="258"/>
      <c r="H2" s="258"/>
      <c r="I2" s="258"/>
      <c r="J2" s="258"/>
      <c r="K2" s="258"/>
      <c r="L2" s="258"/>
      <c r="M2" s="258"/>
    </row>
    <row r="3" spans="1:13" ht="12.75" customHeight="1" x14ac:dyDescent="0.2">
      <c r="A3" s="274" t="s">
        <v>335</v>
      </c>
      <c r="B3" s="274"/>
      <c r="C3" s="274"/>
      <c r="D3" s="274"/>
      <c r="E3" s="274"/>
      <c r="F3" s="274"/>
      <c r="G3" s="274"/>
      <c r="H3" s="274"/>
      <c r="I3" s="274"/>
      <c r="J3" s="274"/>
      <c r="K3" s="274"/>
      <c r="L3" s="274"/>
      <c r="M3" s="274"/>
    </row>
    <row r="4" spans="1:13" ht="23.25" x14ac:dyDescent="0.2">
      <c r="A4" s="273" t="s">
        <v>59</v>
      </c>
      <c r="B4" s="273"/>
      <c r="C4" s="273"/>
      <c r="D4" s="273"/>
      <c r="E4" s="273"/>
      <c r="F4" s="273"/>
      <c r="G4" s="273"/>
      <c r="H4" s="273"/>
      <c r="I4" s="55" t="s">
        <v>279</v>
      </c>
      <c r="J4" s="272" t="s">
        <v>317</v>
      </c>
      <c r="K4" s="272"/>
      <c r="L4" s="272" t="s">
        <v>318</v>
      </c>
      <c r="M4" s="272"/>
    </row>
    <row r="5" spans="1:13" ht="22.5" x14ac:dyDescent="0.2">
      <c r="A5" s="273"/>
      <c r="B5" s="273"/>
      <c r="C5" s="273"/>
      <c r="D5" s="273"/>
      <c r="E5" s="273"/>
      <c r="F5" s="273"/>
      <c r="G5" s="273"/>
      <c r="H5" s="273"/>
      <c r="I5" s="55"/>
      <c r="J5" s="57" t="s">
        <v>313</v>
      </c>
      <c r="K5" s="57" t="s">
        <v>314</v>
      </c>
      <c r="L5" s="57" t="s">
        <v>313</v>
      </c>
      <c r="M5" s="57" t="s">
        <v>314</v>
      </c>
    </row>
    <row r="6" spans="1:13" x14ac:dyDescent="0.2">
      <c r="A6" s="272">
        <v>1</v>
      </c>
      <c r="B6" s="272"/>
      <c r="C6" s="272"/>
      <c r="D6" s="272"/>
      <c r="E6" s="272"/>
      <c r="F6" s="272"/>
      <c r="G6" s="272"/>
      <c r="H6" s="272"/>
      <c r="I6" s="60">
        <v>2</v>
      </c>
      <c r="J6" s="57">
        <v>3</v>
      </c>
      <c r="K6" s="57">
        <v>4</v>
      </c>
      <c r="L6" s="57">
        <v>5</v>
      </c>
      <c r="M6" s="57">
        <v>6</v>
      </c>
    </row>
    <row r="7" spans="1:13" x14ac:dyDescent="0.2">
      <c r="A7" s="222" t="s">
        <v>26</v>
      </c>
      <c r="B7" s="223"/>
      <c r="C7" s="223"/>
      <c r="D7" s="223"/>
      <c r="E7" s="223"/>
      <c r="F7" s="223"/>
      <c r="G7" s="223"/>
      <c r="H7" s="240"/>
      <c r="I7" s="3">
        <v>111</v>
      </c>
      <c r="J7" s="51">
        <f>SUM(J8:J9)</f>
        <v>90662454</v>
      </c>
      <c r="K7" s="51">
        <f>SUM(K8:K9)</f>
        <v>46424966</v>
      </c>
      <c r="L7" s="51">
        <f>SUM(L8:L9)</f>
        <v>95766368.519999996</v>
      </c>
      <c r="M7" s="51">
        <f>SUM(M8:M9)</f>
        <v>49199604.909999996</v>
      </c>
    </row>
    <row r="8" spans="1:13" x14ac:dyDescent="0.2">
      <c r="A8" s="229" t="s">
        <v>152</v>
      </c>
      <c r="B8" s="230"/>
      <c r="C8" s="230"/>
      <c r="D8" s="230"/>
      <c r="E8" s="230"/>
      <c r="F8" s="230"/>
      <c r="G8" s="230"/>
      <c r="H8" s="231"/>
      <c r="I8" s="1">
        <v>112</v>
      </c>
      <c r="J8" s="7">
        <v>88534457</v>
      </c>
      <c r="K8" s="7">
        <v>45582805</v>
      </c>
      <c r="L8" s="7">
        <v>94154053.769999996</v>
      </c>
      <c r="M8" s="7">
        <v>48797632.119999997</v>
      </c>
    </row>
    <row r="9" spans="1:13" x14ac:dyDescent="0.2">
      <c r="A9" s="229" t="s">
        <v>103</v>
      </c>
      <c r="B9" s="230"/>
      <c r="C9" s="230"/>
      <c r="D9" s="230"/>
      <c r="E9" s="230"/>
      <c r="F9" s="230"/>
      <c r="G9" s="230"/>
      <c r="H9" s="231"/>
      <c r="I9" s="1">
        <v>113</v>
      </c>
      <c r="J9" s="7">
        <v>2127997</v>
      </c>
      <c r="K9" s="7">
        <v>842161</v>
      </c>
      <c r="L9" s="7">
        <v>1612314.75</v>
      </c>
      <c r="M9" s="7">
        <v>401972.79</v>
      </c>
    </row>
    <row r="10" spans="1:13" x14ac:dyDescent="0.2">
      <c r="A10" s="229" t="s">
        <v>12</v>
      </c>
      <c r="B10" s="230"/>
      <c r="C10" s="230"/>
      <c r="D10" s="230"/>
      <c r="E10" s="230"/>
      <c r="F10" s="230"/>
      <c r="G10" s="230"/>
      <c r="H10" s="231"/>
      <c r="I10" s="1">
        <v>114</v>
      </c>
      <c r="J10" s="50">
        <f>J11+J12+J16+J20+J21+J22+J25+J26</f>
        <v>87688203</v>
      </c>
      <c r="K10" s="50">
        <f>K11+K12+K16+K20+K21+K22+K25+K26</f>
        <v>45725985</v>
      </c>
      <c r="L10" s="50">
        <f>L11+L12+L16+L20+L21+L22+L25+L26</f>
        <v>93540961.679999992</v>
      </c>
      <c r="M10" s="50">
        <f>M11+M12+M16+M20+M21+M22+M25+M26</f>
        <v>47927370.879999988</v>
      </c>
    </row>
    <row r="11" spans="1:13" x14ac:dyDescent="0.2">
      <c r="A11" s="229" t="s">
        <v>104</v>
      </c>
      <c r="B11" s="230"/>
      <c r="C11" s="230"/>
      <c r="D11" s="230"/>
      <c r="E11" s="230"/>
      <c r="F11" s="230"/>
      <c r="G11" s="230"/>
      <c r="H11" s="231"/>
      <c r="I11" s="1">
        <v>115</v>
      </c>
      <c r="J11" s="7">
        <v>276531</v>
      </c>
      <c r="K11" s="7">
        <v>309650</v>
      </c>
      <c r="L11" s="7">
        <v>-463733.58</v>
      </c>
      <c r="M11" s="7">
        <v>167061.85</v>
      </c>
    </row>
    <row r="12" spans="1:13" x14ac:dyDescent="0.2">
      <c r="A12" s="229" t="s">
        <v>22</v>
      </c>
      <c r="B12" s="230"/>
      <c r="C12" s="230"/>
      <c r="D12" s="230"/>
      <c r="E12" s="230"/>
      <c r="F12" s="230"/>
      <c r="G12" s="230"/>
      <c r="H12" s="231"/>
      <c r="I12" s="1">
        <v>116</v>
      </c>
      <c r="J12" s="50">
        <f>SUM(J13:J15)</f>
        <v>54062324</v>
      </c>
      <c r="K12" s="50">
        <f>SUM(K13:K15)</f>
        <v>28181871</v>
      </c>
      <c r="L12" s="50">
        <f>SUM(L13:L15)</f>
        <v>56470017.899999991</v>
      </c>
      <c r="M12" s="50">
        <f>SUM(M13:M15)</f>
        <v>28532965.059999999</v>
      </c>
    </row>
    <row r="13" spans="1:13" x14ac:dyDescent="0.2">
      <c r="A13" s="226" t="s">
        <v>146</v>
      </c>
      <c r="B13" s="227"/>
      <c r="C13" s="227"/>
      <c r="D13" s="227"/>
      <c r="E13" s="227"/>
      <c r="F13" s="227"/>
      <c r="G13" s="227"/>
      <c r="H13" s="228"/>
      <c r="I13" s="1">
        <v>117</v>
      </c>
      <c r="J13" s="7">
        <v>33027801</v>
      </c>
      <c r="K13" s="7">
        <v>16415937</v>
      </c>
      <c r="L13" s="7">
        <v>34676697.229999997</v>
      </c>
      <c r="M13" s="7">
        <v>17519889.27</v>
      </c>
    </row>
    <row r="14" spans="1:13" x14ac:dyDescent="0.2">
      <c r="A14" s="226" t="s">
        <v>147</v>
      </c>
      <c r="B14" s="227"/>
      <c r="C14" s="227"/>
      <c r="D14" s="227"/>
      <c r="E14" s="227"/>
      <c r="F14" s="227"/>
      <c r="G14" s="227"/>
      <c r="H14" s="228"/>
      <c r="I14" s="1">
        <v>118</v>
      </c>
      <c r="J14" s="7">
        <v>11632303</v>
      </c>
      <c r="K14" s="7">
        <v>6687401</v>
      </c>
      <c r="L14" s="7">
        <v>11049060.48</v>
      </c>
      <c r="M14" s="7">
        <v>5723516.3099999996</v>
      </c>
    </row>
    <row r="15" spans="1:13" x14ac:dyDescent="0.2">
      <c r="A15" s="226" t="s">
        <v>61</v>
      </c>
      <c r="B15" s="227"/>
      <c r="C15" s="227"/>
      <c r="D15" s="227"/>
      <c r="E15" s="227"/>
      <c r="F15" s="227"/>
      <c r="G15" s="227"/>
      <c r="H15" s="228"/>
      <c r="I15" s="1">
        <v>119</v>
      </c>
      <c r="J15" s="7">
        <v>9402220</v>
      </c>
      <c r="K15" s="7">
        <v>5078533</v>
      </c>
      <c r="L15" s="7">
        <v>10744260.189999999</v>
      </c>
      <c r="M15" s="7">
        <v>5289559.4800000004</v>
      </c>
    </row>
    <row r="16" spans="1:13" x14ac:dyDescent="0.2">
      <c r="A16" s="229" t="s">
        <v>23</v>
      </c>
      <c r="B16" s="230"/>
      <c r="C16" s="230"/>
      <c r="D16" s="230"/>
      <c r="E16" s="230"/>
      <c r="F16" s="230"/>
      <c r="G16" s="230"/>
      <c r="H16" s="231"/>
      <c r="I16" s="1">
        <v>120</v>
      </c>
      <c r="J16" s="50">
        <f>SUM(J17:J19)</f>
        <v>23505461</v>
      </c>
      <c r="K16" s="50">
        <f>SUM(K17:K19)</f>
        <v>12036868</v>
      </c>
      <c r="L16" s="50">
        <f>SUM(L17:L19)</f>
        <v>27719477</v>
      </c>
      <c r="M16" s="50">
        <f>SUM(M17:M19)</f>
        <v>14364245.359999999</v>
      </c>
    </row>
    <row r="17" spans="1:13" x14ac:dyDescent="0.2">
      <c r="A17" s="226" t="s">
        <v>62</v>
      </c>
      <c r="B17" s="227"/>
      <c r="C17" s="227"/>
      <c r="D17" s="227"/>
      <c r="E17" s="227"/>
      <c r="F17" s="227"/>
      <c r="G17" s="227"/>
      <c r="H17" s="228"/>
      <c r="I17" s="1">
        <v>121</v>
      </c>
      <c r="J17" s="7">
        <v>15653387</v>
      </c>
      <c r="K17" s="7">
        <v>8006195</v>
      </c>
      <c r="L17" s="7">
        <v>17979269.620000001</v>
      </c>
      <c r="M17" s="7">
        <v>9278746.25</v>
      </c>
    </row>
    <row r="18" spans="1:13" x14ac:dyDescent="0.2">
      <c r="A18" s="226" t="s">
        <v>63</v>
      </c>
      <c r="B18" s="227"/>
      <c r="C18" s="227"/>
      <c r="D18" s="227"/>
      <c r="E18" s="227"/>
      <c r="F18" s="227"/>
      <c r="G18" s="227"/>
      <c r="H18" s="228"/>
      <c r="I18" s="1">
        <v>122</v>
      </c>
      <c r="J18" s="7">
        <v>4600657</v>
      </c>
      <c r="K18" s="7">
        <v>2368673</v>
      </c>
      <c r="L18" s="7">
        <v>5847221.6100000003</v>
      </c>
      <c r="M18" s="7">
        <v>3065110.35</v>
      </c>
    </row>
    <row r="19" spans="1:13" x14ac:dyDescent="0.2">
      <c r="A19" s="226" t="s">
        <v>64</v>
      </c>
      <c r="B19" s="227"/>
      <c r="C19" s="227"/>
      <c r="D19" s="227"/>
      <c r="E19" s="227"/>
      <c r="F19" s="227"/>
      <c r="G19" s="227"/>
      <c r="H19" s="228"/>
      <c r="I19" s="1">
        <v>123</v>
      </c>
      <c r="J19" s="7">
        <v>3251417</v>
      </c>
      <c r="K19" s="7">
        <v>1662000</v>
      </c>
      <c r="L19" s="7">
        <v>3892985.77</v>
      </c>
      <c r="M19" s="7">
        <v>2020388.76</v>
      </c>
    </row>
    <row r="20" spans="1:13" x14ac:dyDescent="0.2">
      <c r="A20" s="229" t="s">
        <v>105</v>
      </c>
      <c r="B20" s="230"/>
      <c r="C20" s="230"/>
      <c r="D20" s="230"/>
      <c r="E20" s="230"/>
      <c r="F20" s="230"/>
      <c r="G20" s="230"/>
      <c r="H20" s="231"/>
      <c r="I20" s="1">
        <v>124</v>
      </c>
      <c r="J20" s="7">
        <v>5210988</v>
      </c>
      <c r="K20" s="7">
        <v>2547126</v>
      </c>
      <c r="L20" s="7">
        <v>5060556.33</v>
      </c>
      <c r="M20" s="7">
        <v>2610722.98</v>
      </c>
    </row>
    <row r="21" spans="1:13" x14ac:dyDescent="0.2">
      <c r="A21" s="229" t="s">
        <v>106</v>
      </c>
      <c r="B21" s="230"/>
      <c r="C21" s="230"/>
      <c r="D21" s="230"/>
      <c r="E21" s="230"/>
      <c r="F21" s="230"/>
      <c r="G21" s="230"/>
      <c r="H21" s="231"/>
      <c r="I21" s="1">
        <v>125</v>
      </c>
      <c r="J21" s="7">
        <v>3613801</v>
      </c>
      <c r="K21" s="7">
        <v>1974053</v>
      </c>
      <c r="L21" s="7">
        <v>4124861.82</v>
      </c>
      <c r="M21" s="7">
        <v>2048724.64</v>
      </c>
    </row>
    <row r="22" spans="1:13" x14ac:dyDescent="0.2">
      <c r="A22" s="229" t="s">
        <v>24</v>
      </c>
      <c r="B22" s="230"/>
      <c r="C22" s="230"/>
      <c r="D22" s="230"/>
      <c r="E22" s="230"/>
      <c r="F22" s="230"/>
      <c r="G22" s="230"/>
      <c r="H22" s="231"/>
      <c r="I22" s="1">
        <v>126</v>
      </c>
      <c r="J22" s="50">
        <f>SUM(J23:J24)</f>
        <v>24160</v>
      </c>
      <c r="K22" s="50">
        <f>SUM(K23:K24)</f>
        <v>0</v>
      </c>
      <c r="L22" s="50">
        <f>SUM(L23:L24)</f>
        <v>85294.28</v>
      </c>
      <c r="M22" s="50">
        <f>SUM(M23:M24)</f>
        <v>56930.58</v>
      </c>
    </row>
    <row r="23" spans="1:13" x14ac:dyDescent="0.2">
      <c r="A23" s="226" t="s">
        <v>137</v>
      </c>
      <c r="B23" s="227"/>
      <c r="C23" s="227"/>
      <c r="D23" s="227"/>
      <c r="E23" s="227"/>
      <c r="F23" s="227"/>
      <c r="G23" s="227"/>
      <c r="H23" s="228"/>
      <c r="I23" s="1">
        <v>127</v>
      </c>
      <c r="J23" s="7"/>
      <c r="K23" s="7"/>
      <c r="L23" s="7"/>
      <c r="M23" s="7"/>
    </row>
    <row r="24" spans="1:13" x14ac:dyDescent="0.2">
      <c r="A24" s="226" t="s">
        <v>138</v>
      </c>
      <c r="B24" s="227"/>
      <c r="C24" s="227"/>
      <c r="D24" s="227"/>
      <c r="E24" s="227"/>
      <c r="F24" s="227"/>
      <c r="G24" s="227"/>
      <c r="H24" s="228"/>
      <c r="I24" s="1">
        <v>128</v>
      </c>
      <c r="J24" s="7">
        <v>24160</v>
      </c>
      <c r="K24" s="7"/>
      <c r="L24" s="7">
        <v>85294.28</v>
      </c>
      <c r="M24" s="7">
        <v>56930.58</v>
      </c>
    </row>
    <row r="25" spans="1:13" x14ac:dyDescent="0.2">
      <c r="A25" s="229" t="s">
        <v>107</v>
      </c>
      <c r="B25" s="230"/>
      <c r="C25" s="230"/>
      <c r="D25" s="230"/>
      <c r="E25" s="230"/>
      <c r="F25" s="230"/>
      <c r="G25" s="230"/>
      <c r="H25" s="231"/>
      <c r="I25" s="1">
        <v>129</v>
      </c>
      <c r="J25" s="7"/>
      <c r="K25" s="7"/>
      <c r="L25" s="7"/>
      <c r="M25" s="7"/>
    </row>
    <row r="26" spans="1:13" x14ac:dyDescent="0.2">
      <c r="A26" s="229" t="s">
        <v>50</v>
      </c>
      <c r="B26" s="230"/>
      <c r="C26" s="230"/>
      <c r="D26" s="230"/>
      <c r="E26" s="230"/>
      <c r="F26" s="230"/>
      <c r="G26" s="230"/>
      <c r="H26" s="231"/>
      <c r="I26" s="1">
        <v>130</v>
      </c>
      <c r="J26" s="7">
        <v>994938</v>
      </c>
      <c r="K26" s="7">
        <v>676417</v>
      </c>
      <c r="L26" s="7">
        <v>544487.93000000005</v>
      </c>
      <c r="M26" s="7">
        <v>146720.41</v>
      </c>
    </row>
    <row r="27" spans="1:13" x14ac:dyDescent="0.2">
      <c r="A27" s="229" t="s">
        <v>213</v>
      </c>
      <c r="B27" s="230"/>
      <c r="C27" s="230"/>
      <c r="D27" s="230"/>
      <c r="E27" s="230"/>
      <c r="F27" s="230"/>
      <c r="G27" s="230"/>
      <c r="H27" s="231"/>
      <c r="I27" s="1">
        <v>131</v>
      </c>
      <c r="J27" s="50">
        <f>SUM(J28:J32)</f>
        <v>88170</v>
      </c>
      <c r="K27" s="50">
        <f>SUM(K28:K32)</f>
        <v>56739</v>
      </c>
      <c r="L27" s="50">
        <f>SUM(L28:L32)</f>
        <v>21996.35</v>
      </c>
      <c r="M27" s="50">
        <f>SUM(M28:M32)</f>
        <v>20215.34</v>
      </c>
    </row>
    <row r="28" spans="1:13" ht="21.6" customHeight="1" x14ac:dyDescent="0.2">
      <c r="A28" s="229" t="s">
        <v>227</v>
      </c>
      <c r="B28" s="230"/>
      <c r="C28" s="230"/>
      <c r="D28" s="230"/>
      <c r="E28" s="230"/>
      <c r="F28" s="230"/>
      <c r="G28" s="230"/>
      <c r="H28" s="231"/>
      <c r="I28" s="1">
        <v>132</v>
      </c>
      <c r="J28" s="7"/>
      <c r="K28" s="7"/>
      <c r="L28" s="7"/>
      <c r="M28" s="7"/>
    </row>
    <row r="29" spans="1:13" ht="26.45" customHeight="1" x14ac:dyDescent="0.2">
      <c r="A29" s="229" t="s">
        <v>155</v>
      </c>
      <c r="B29" s="230"/>
      <c r="C29" s="230"/>
      <c r="D29" s="230"/>
      <c r="E29" s="230"/>
      <c r="F29" s="230"/>
      <c r="G29" s="230"/>
      <c r="H29" s="231"/>
      <c r="I29" s="1">
        <v>133</v>
      </c>
      <c r="J29" s="7">
        <v>88170</v>
      </c>
      <c r="K29" s="7">
        <v>56739</v>
      </c>
      <c r="L29" s="7">
        <v>21996.35</v>
      </c>
      <c r="M29" s="7">
        <v>20215.34</v>
      </c>
    </row>
    <row r="30" spans="1:13" x14ac:dyDescent="0.2">
      <c r="A30" s="229" t="s">
        <v>139</v>
      </c>
      <c r="B30" s="230"/>
      <c r="C30" s="230"/>
      <c r="D30" s="230"/>
      <c r="E30" s="230"/>
      <c r="F30" s="230"/>
      <c r="G30" s="230"/>
      <c r="H30" s="231"/>
      <c r="I30" s="1">
        <v>134</v>
      </c>
      <c r="J30" s="7"/>
      <c r="K30" s="7"/>
      <c r="L30" s="7"/>
      <c r="M30" s="7"/>
    </row>
    <row r="31" spans="1:13" x14ac:dyDescent="0.2">
      <c r="A31" s="229" t="s">
        <v>223</v>
      </c>
      <c r="B31" s="230"/>
      <c r="C31" s="230"/>
      <c r="D31" s="230"/>
      <c r="E31" s="230"/>
      <c r="F31" s="230"/>
      <c r="G31" s="230"/>
      <c r="H31" s="231"/>
      <c r="I31" s="1">
        <v>135</v>
      </c>
      <c r="J31" s="7"/>
      <c r="K31" s="7"/>
      <c r="L31" s="7"/>
      <c r="M31" s="7"/>
    </row>
    <row r="32" spans="1:13" x14ac:dyDescent="0.2">
      <c r="A32" s="229" t="s">
        <v>140</v>
      </c>
      <c r="B32" s="230"/>
      <c r="C32" s="230"/>
      <c r="D32" s="230"/>
      <c r="E32" s="230"/>
      <c r="F32" s="230"/>
      <c r="G32" s="230"/>
      <c r="H32" s="231"/>
      <c r="I32" s="1">
        <v>136</v>
      </c>
      <c r="J32" s="7"/>
      <c r="K32" s="7"/>
      <c r="L32" s="7"/>
      <c r="M32" s="7"/>
    </row>
    <row r="33" spans="1:13" x14ac:dyDescent="0.2">
      <c r="A33" s="229" t="s">
        <v>214</v>
      </c>
      <c r="B33" s="230"/>
      <c r="C33" s="230"/>
      <c r="D33" s="230"/>
      <c r="E33" s="230"/>
      <c r="F33" s="230"/>
      <c r="G33" s="230"/>
      <c r="H33" s="231"/>
      <c r="I33" s="1">
        <v>137</v>
      </c>
      <c r="J33" s="50">
        <f>SUM(J34:J37)</f>
        <v>1223081</v>
      </c>
      <c r="K33" s="50">
        <f>SUM(K34:K37)</f>
        <v>502142</v>
      </c>
      <c r="L33" s="50">
        <f>SUM(L34:L37)</f>
        <v>1699869.72</v>
      </c>
      <c r="M33" s="50">
        <f>SUM(M34:M37)</f>
        <v>797081.5</v>
      </c>
    </row>
    <row r="34" spans="1:13" x14ac:dyDescent="0.2">
      <c r="A34" s="229" t="s">
        <v>66</v>
      </c>
      <c r="B34" s="230"/>
      <c r="C34" s="230"/>
      <c r="D34" s="230"/>
      <c r="E34" s="230"/>
      <c r="F34" s="230"/>
      <c r="G34" s="230"/>
      <c r="H34" s="231"/>
      <c r="I34" s="1">
        <v>138</v>
      </c>
      <c r="J34" s="7"/>
      <c r="K34" s="7"/>
      <c r="L34" s="7"/>
      <c r="M34" s="7"/>
    </row>
    <row r="35" spans="1:13" ht="18" customHeight="1" x14ac:dyDescent="0.2">
      <c r="A35" s="229" t="s">
        <v>65</v>
      </c>
      <c r="B35" s="230"/>
      <c r="C35" s="230"/>
      <c r="D35" s="230"/>
      <c r="E35" s="230"/>
      <c r="F35" s="230"/>
      <c r="G35" s="230"/>
      <c r="H35" s="231"/>
      <c r="I35" s="1">
        <v>139</v>
      </c>
      <c r="J35" s="7">
        <v>1216830</v>
      </c>
      <c r="K35" s="7">
        <v>502142</v>
      </c>
      <c r="L35" s="7">
        <v>1114029.44</v>
      </c>
      <c r="M35" s="7">
        <v>508558.41</v>
      </c>
    </row>
    <row r="36" spans="1:13" x14ac:dyDescent="0.2">
      <c r="A36" s="229" t="s">
        <v>224</v>
      </c>
      <c r="B36" s="230"/>
      <c r="C36" s="230"/>
      <c r="D36" s="230"/>
      <c r="E36" s="230"/>
      <c r="F36" s="230"/>
      <c r="G36" s="230"/>
      <c r="H36" s="231"/>
      <c r="I36" s="1">
        <v>140</v>
      </c>
      <c r="J36" s="7"/>
      <c r="K36" s="7"/>
      <c r="L36" s="7"/>
      <c r="M36" s="7"/>
    </row>
    <row r="37" spans="1:13" x14ac:dyDescent="0.2">
      <c r="A37" s="229" t="s">
        <v>67</v>
      </c>
      <c r="B37" s="230"/>
      <c r="C37" s="230"/>
      <c r="D37" s="230"/>
      <c r="E37" s="230"/>
      <c r="F37" s="230"/>
      <c r="G37" s="230"/>
      <c r="H37" s="231"/>
      <c r="I37" s="1">
        <v>141</v>
      </c>
      <c r="J37" s="7">
        <v>6251</v>
      </c>
      <c r="K37" s="7">
        <v>0</v>
      </c>
      <c r="L37" s="7">
        <v>585840.28</v>
      </c>
      <c r="M37" s="7">
        <v>288523.09000000003</v>
      </c>
    </row>
    <row r="38" spans="1:13" x14ac:dyDescent="0.2">
      <c r="A38" s="229" t="s">
        <v>195</v>
      </c>
      <c r="B38" s="230"/>
      <c r="C38" s="230"/>
      <c r="D38" s="230"/>
      <c r="E38" s="230"/>
      <c r="F38" s="230"/>
      <c r="G38" s="230"/>
      <c r="H38" s="231"/>
      <c r="I38" s="1">
        <v>142</v>
      </c>
      <c r="J38" s="7"/>
      <c r="K38" s="7"/>
      <c r="L38" s="7"/>
      <c r="M38" s="7"/>
    </row>
    <row r="39" spans="1:13" x14ac:dyDescent="0.2">
      <c r="A39" s="229" t="s">
        <v>196</v>
      </c>
      <c r="B39" s="230"/>
      <c r="C39" s="230"/>
      <c r="D39" s="230"/>
      <c r="E39" s="230"/>
      <c r="F39" s="230"/>
      <c r="G39" s="230"/>
      <c r="H39" s="231"/>
      <c r="I39" s="1">
        <v>143</v>
      </c>
      <c r="J39" s="7"/>
      <c r="K39" s="7"/>
      <c r="L39" s="7"/>
      <c r="M39" s="7"/>
    </row>
    <row r="40" spans="1:13" x14ac:dyDescent="0.2">
      <c r="A40" s="229" t="s">
        <v>225</v>
      </c>
      <c r="B40" s="230"/>
      <c r="C40" s="230"/>
      <c r="D40" s="230"/>
      <c r="E40" s="230"/>
      <c r="F40" s="230"/>
      <c r="G40" s="230"/>
      <c r="H40" s="231"/>
      <c r="I40" s="1">
        <v>144</v>
      </c>
      <c r="J40" s="7"/>
      <c r="K40" s="7"/>
      <c r="L40" s="7"/>
      <c r="M40" s="7"/>
    </row>
    <row r="41" spans="1:13" x14ac:dyDescent="0.2">
      <c r="A41" s="229" t="s">
        <v>226</v>
      </c>
      <c r="B41" s="230"/>
      <c r="C41" s="230"/>
      <c r="D41" s="230"/>
      <c r="E41" s="230"/>
      <c r="F41" s="230"/>
      <c r="G41" s="230"/>
      <c r="H41" s="231"/>
      <c r="I41" s="1">
        <v>145</v>
      </c>
      <c r="J41" s="7"/>
      <c r="K41" s="7"/>
      <c r="L41" s="7"/>
      <c r="M41" s="7"/>
    </row>
    <row r="42" spans="1:13" x14ac:dyDescent="0.2">
      <c r="A42" s="229" t="s">
        <v>215</v>
      </c>
      <c r="B42" s="230"/>
      <c r="C42" s="230"/>
      <c r="D42" s="230"/>
      <c r="E42" s="230"/>
      <c r="F42" s="230"/>
      <c r="G42" s="230"/>
      <c r="H42" s="231"/>
      <c r="I42" s="1">
        <v>146</v>
      </c>
      <c r="J42" s="50">
        <f>J7+J27+J38+J40</f>
        <v>90750624</v>
      </c>
      <c r="K42" s="50">
        <f>K7+K27+K38+K40</f>
        <v>46481705</v>
      </c>
      <c r="L42" s="50">
        <f>L7+L27+L38+L40</f>
        <v>95788364.86999999</v>
      </c>
      <c r="M42" s="50">
        <f>M7+M27+M38+M40</f>
        <v>49219820.25</v>
      </c>
    </row>
    <row r="43" spans="1:13" x14ac:dyDescent="0.2">
      <c r="A43" s="229" t="s">
        <v>216</v>
      </c>
      <c r="B43" s="230"/>
      <c r="C43" s="230"/>
      <c r="D43" s="230"/>
      <c r="E43" s="230"/>
      <c r="F43" s="230"/>
      <c r="G43" s="230"/>
      <c r="H43" s="231"/>
      <c r="I43" s="1">
        <v>147</v>
      </c>
      <c r="J43" s="50">
        <f>J10+J33+J39+J41</f>
        <v>88911284</v>
      </c>
      <c r="K43" s="50">
        <f>K10+K33+K39+K41</f>
        <v>46228127</v>
      </c>
      <c r="L43" s="50">
        <f>L10+L33+L39+L41</f>
        <v>95240831.399999991</v>
      </c>
      <c r="M43" s="50">
        <f>M10+M33+M39+M41</f>
        <v>48724452.379999988</v>
      </c>
    </row>
    <row r="44" spans="1:13" x14ac:dyDescent="0.2">
      <c r="A44" s="229" t="s">
        <v>236</v>
      </c>
      <c r="B44" s="230"/>
      <c r="C44" s="230"/>
      <c r="D44" s="230"/>
      <c r="E44" s="230"/>
      <c r="F44" s="230"/>
      <c r="G44" s="230"/>
      <c r="H44" s="231"/>
      <c r="I44" s="1">
        <v>148</v>
      </c>
      <c r="J44" s="50">
        <f>J42-J43</f>
        <v>1839340</v>
      </c>
      <c r="K44" s="50">
        <f>K42-K43</f>
        <v>253578</v>
      </c>
      <c r="L44" s="50">
        <f>L42-L43</f>
        <v>547533.46999999881</v>
      </c>
      <c r="M44" s="50">
        <f>M42-M43</f>
        <v>495367.87000001222</v>
      </c>
    </row>
    <row r="45" spans="1:13" x14ac:dyDescent="0.2">
      <c r="A45" s="237" t="s">
        <v>218</v>
      </c>
      <c r="B45" s="238"/>
      <c r="C45" s="238"/>
      <c r="D45" s="238"/>
      <c r="E45" s="238"/>
      <c r="F45" s="238"/>
      <c r="G45" s="238"/>
      <c r="H45" s="239"/>
      <c r="I45" s="1">
        <v>149</v>
      </c>
      <c r="J45" s="50">
        <f>IF(J42&gt;J43,J42-J43,0)</f>
        <v>1839340</v>
      </c>
      <c r="K45" s="50">
        <f>IF(K42&gt;K43,K42-K43,0)</f>
        <v>253578</v>
      </c>
      <c r="L45" s="50">
        <f>IF(L42&gt;L43,L42-L43,0)</f>
        <v>547533.46999999881</v>
      </c>
      <c r="M45" s="50">
        <f>IF(M42&gt;M43,M42-M43,0)</f>
        <v>495367.87000001222</v>
      </c>
    </row>
    <row r="46" spans="1:13" x14ac:dyDescent="0.2">
      <c r="A46" s="237" t="s">
        <v>219</v>
      </c>
      <c r="B46" s="238"/>
      <c r="C46" s="238"/>
      <c r="D46" s="238"/>
      <c r="E46" s="238"/>
      <c r="F46" s="238"/>
      <c r="G46" s="238"/>
      <c r="H46" s="239"/>
      <c r="I46" s="1">
        <v>150</v>
      </c>
      <c r="J46" s="50">
        <f>IF(J43&gt;J42,J43-J42,0)</f>
        <v>0</v>
      </c>
      <c r="K46" s="50">
        <f>IF(K43&gt;K42,K43-K42,0)</f>
        <v>0</v>
      </c>
      <c r="L46" s="50">
        <f>IF(L43&gt;L42,L43-L42,0)</f>
        <v>0</v>
      </c>
      <c r="M46" s="50">
        <f>IF(M43&gt;M42,M43-M42,0)</f>
        <v>0</v>
      </c>
    </row>
    <row r="47" spans="1:13" x14ac:dyDescent="0.2">
      <c r="A47" s="229" t="s">
        <v>217</v>
      </c>
      <c r="B47" s="230"/>
      <c r="C47" s="230"/>
      <c r="D47" s="230"/>
      <c r="E47" s="230"/>
      <c r="F47" s="230"/>
      <c r="G47" s="230"/>
      <c r="H47" s="231"/>
      <c r="I47" s="1">
        <v>151</v>
      </c>
      <c r="J47" s="7"/>
      <c r="K47" s="7"/>
      <c r="L47" s="7"/>
      <c r="M47" s="7"/>
    </row>
    <row r="48" spans="1:13" x14ac:dyDescent="0.2">
      <c r="A48" s="229" t="s">
        <v>237</v>
      </c>
      <c r="B48" s="230"/>
      <c r="C48" s="230"/>
      <c r="D48" s="230"/>
      <c r="E48" s="230"/>
      <c r="F48" s="230"/>
      <c r="G48" s="230"/>
      <c r="H48" s="231"/>
      <c r="I48" s="1">
        <v>152</v>
      </c>
      <c r="J48" s="50">
        <f>J44-J47</f>
        <v>1839340</v>
      </c>
      <c r="K48" s="50">
        <f>K44-K47</f>
        <v>253578</v>
      </c>
      <c r="L48" s="50">
        <f>L44-L47</f>
        <v>547533.46999999881</v>
      </c>
      <c r="M48" s="50">
        <f>M44-M47</f>
        <v>495367.87000001222</v>
      </c>
    </row>
    <row r="49" spans="1:13" x14ac:dyDescent="0.2">
      <c r="A49" s="237" t="s">
        <v>192</v>
      </c>
      <c r="B49" s="238"/>
      <c r="C49" s="238"/>
      <c r="D49" s="238"/>
      <c r="E49" s="238"/>
      <c r="F49" s="238"/>
      <c r="G49" s="238"/>
      <c r="H49" s="239"/>
      <c r="I49" s="1">
        <v>153</v>
      </c>
      <c r="J49" s="50">
        <f>IF(J48&gt;0,J48,0)</f>
        <v>1839340</v>
      </c>
      <c r="K49" s="50">
        <f>IF(K48&gt;0,K48,0)</f>
        <v>253578</v>
      </c>
      <c r="L49" s="50">
        <f>IF(L48&gt;0,L48,0)</f>
        <v>547533.46999999881</v>
      </c>
      <c r="M49" s="50">
        <f>IF(M48&gt;0,M48,0)</f>
        <v>495367.87000001222</v>
      </c>
    </row>
    <row r="50" spans="1:13" x14ac:dyDescent="0.2">
      <c r="A50" s="269" t="s">
        <v>220</v>
      </c>
      <c r="B50" s="270"/>
      <c r="C50" s="270"/>
      <c r="D50" s="270"/>
      <c r="E50" s="270"/>
      <c r="F50" s="270"/>
      <c r="G50" s="270"/>
      <c r="H50" s="271"/>
      <c r="I50" s="2">
        <v>154</v>
      </c>
      <c r="J50" s="58">
        <f>IF(J48&lt;0,-J48,0)</f>
        <v>0</v>
      </c>
      <c r="K50" s="58">
        <f>IF(K48&lt;0,-K48,0)</f>
        <v>0</v>
      </c>
      <c r="L50" s="58">
        <f>IF(L48&lt;0,-L48,0)</f>
        <v>0</v>
      </c>
      <c r="M50" s="58">
        <f>IF(M48&lt;0,-M48,0)</f>
        <v>0</v>
      </c>
    </row>
    <row r="51" spans="1:13" ht="12.75" customHeight="1" x14ac:dyDescent="0.2">
      <c r="A51" s="218" t="s">
        <v>311</v>
      </c>
      <c r="B51" s="219"/>
      <c r="C51" s="219"/>
      <c r="D51" s="219"/>
      <c r="E51" s="219"/>
      <c r="F51" s="219"/>
      <c r="G51" s="219"/>
      <c r="H51" s="219"/>
      <c r="I51" s="219"/>
      <c r="J51" s="219"/>
      <c r="K51" s="219"/>
      <c r="L51" s="219"/>
      <c r="M51" s="219"/>
    </row>
    <row r="52" spans="1:13" ht="12.75" customHeight="1" x14ac:dyDescent="0.2">
      <c r="A52" s="222" t="s">
        <v>187</v>
      </c>
      <c r="B52" s="223"/>
      <c r="C52" s="223"/>
      <c r="D52" s="223"/>
      <c r="E52" s="223"/>
      <c r="F52" s="223"/>
      <c r="G52" s="223"/>
      <c r="H52" s="223"/>
      <c r="I52" s="52"/>
      <c r="J52" s="52"/>
      <c r="K52" s="52"/>
      <c r="L52" s="52"/>
      <c r="M52" s="59"/>
    </row>
    <row r="53" spans="1:13" x14ac:dyDescent="0.2">
      <c r="A53" s="266" t="s">
        <v>234</v>
      </c>
      <c r="B53" s="267"/>
      <c r="C53" s="267"/>
      <c r="D53" s="267"/>
      <c r="E53" s="267"/>
      <c r="F53" s="267"/>
      <c r="G53" s="267"/>
      <c r="H53" s="268"/>
      <c r="I53" s="1">
        <v>155</v>
      </c>
      <c r="J53" s="7"/>
      <c r="K53" s="7"/>
      <c r="L53" s="7"/>
      <c r="M53" s="7"/>
    </row>
    <row r="54" spans="1:13" x14ac:dyDescent="0.2">
      <c r="A54" s="266" t="s">
        <v>235</v>
      </c>
      <c r="B54" s="267"/>
      <c r="C54" s="267"/>
      <c r="D54" s="267"/>
      <c r="E54" s="267"/>
      <c r="F54" s="267"/>
      <c r="G54" s="267"/>
      <c r="H54" s="268"/>
      <c r="I54" s="1">
        <v>156</v>
      </c>
      <c r="J54" s="8"/>
      <c r="K54" s="8"/>
      <c r="L54" s="8"/>
      <c r="M54" s="8"/>
    </row>
    <row r="55" spans="1:13" ht="12.75" customHeight="1" x14ac:dyDescent="0.2">
      <c r="A55" s="218" t="s">
        <v>189</v>
      </c>
      <c r="B55" s="219"/>
      <c r="C55" s="219"/>
      <c r="D55" s="219"/>
      <c r="E55" s="219"/>
      <c r="F55" s="219"/>
      <c r="G55" s="219"/>
      <c r="H55" s="219"/>
      <c r="I55" s="219"/>
      <c r="J55" s="219"/>
      <c r="K55" s="219"/>
      <c r="L55" s="219"/>
      <c r="M55" s="219"/>
    </row>
    <row r="56" spans="1:13" x14ac:dyDescent="0.2">
      <c r="A56" s="222" t="s">
        <v>204</v>
      </c>
      <c r="B56" s="223"/>
      <c r="C56" s="223"/>
      <c r="D56" s="223"/>
      <c r="E56" s="223"/>
      <c r="F56" s="223"/>
      <c r="G56" s="223"/>
      <c r="H56" s="240"/>
      <c r="I56" s="9">
        <v>157</v>
      </c>
      <c r="J56" s="6">
        <v>1839340</v>
      </c>
      <c r="K56" s="6">
        <v>253578</v>
      </c>
      <c r="L56" s="6">
        <v>547533</v>
      </c>
      <c r="M56" s="6">
        <v>495368</v>
      </c>
    </row>
    <row r="57" spans="1:13" x14ac:dyDescent="0.2">
      <c r="A57" s="229" t="s">
        <v>221</v>
      </c>
      <c r="B57" s="230"/>
      <c r="C57" s="230"/>
      <c r="D57" s="230"/>
      <c r="E57" s="230"/>
      <c r="F57" s="230"/>
      <c r="G57" s="230"/>
      <c r="H57" s="231"/>
      <c r="I57" s="1">
        <v>158</v>
      </c>
      <c r="J57" s="50">
        <f>SUM(J58:J64)</f>
        <v>0</v>
      </c>
      <c r="K57" s="50">
        <f>SUM(K58:K64)</f>
        <v>0</v>
      </c>
      <c r="L57" s="50">
        <f>SUM(L58:L64)</f>
        <v>0</v>
      </c>
      <c r="M57" s="50">
        <f>SUM(M58:M64)</f>
        <v>0</v>
      </c>
    </row>
    <row r="58" spans="1:13" x14ac:dyDescent="0.2">
      <c r="A58" s="229" t="s">
        <v>228</v>
      </c>
      <c r="B58" s="230"/>
      <c r="C58" s="230"/>
      <c r="D58" s="230"/>
      <c r="E58" s="230"/>
      <c r="F58" s="230"/>
      <c r="G58" s="230"/>
      <c r="H58" s="231"/>
      <c r="I58" s="1">
        <v>159</v>
      </c>
      <c r="J58" s="7"/>
      <c r="K58" s="7"/>
      <c r="L58" s="7"/>
      <c r="M58" s="7"/>
    </row>
    <row r="59" spans="1:13" x14ac:dyDescent="0.2">
      <c r="A59" s="229" t="s">
        <v>229</v>
      </c>
      <c r="B59" s="230"/>
      <c r="C59" s="230"/>
      <c r="D59" s="230"/>
      <c r="E59" s="230"/>
      <c r="F59" s="230"/>
      <c r="G59" s="230"/>
      <c r="H59" s="231"/>
      <c r="I59" s="1">
        <v>160</v>
      </c>
      <c r="J59" s="7"/>
      <c r="K59" s="7"/>
      <c r="L59" s="7"/>
      <c r="M59" s="7"/>
    </row>
    <row r="60" spans="1:13" x14ac:dyDescent="0.2">
      <c r="A60" s="229" t="s">
        <v>45</v>
      </c>
      <c r="B60" s="230"/>
      <c r="C60" s="230"/>
      <c r="D60" s="230"/>
      <c r="E60" s="230"/>
      <c r="F60" s="230"/>
      <c r="G60" s="230"/>
      <c r="H60" s="231"/>
      <c r="I60" s="1">
        <v>161</v>
      </c>
      <c r="J60" s="7"/>
      <c r="K60" s="7"/>
      <c r="L60" s="7"/>
      <c r="M60" s="7"/>
    </row>
    <row r="61" spans="1:13" x14ac:dyDescent="0.2">
      <c r="A61" s="229" t="s">
        <v>230</v>
      </c>
      <c r="B61" s="230"/>
      <c r="C61" s="230"/>
      <c r="D61" s="230"/>
      <c r="E61" s="230"/>
      <c r="F61" s="230"/>
      <c r="G61" s="230"/>
      <c r="H61" s="231"/>
      <c r="I61" s="1">
        <v>162</v>
      </c>
      <c r="J61" s="7"/>
      <c r="K61" s="7"/>
      <c r="L61" s="7"/>
      <c r="M61" s="7"/>
    </row>
    <row r="62" spans="1:13" x14ac:dyDescent="0.2">
      <c r="A62" s="229" t="s">
        <v>231</v>
      </c>
      <c r="B62" s="230"/>
      <c r="C62" s="230"/>
      <c r="D62" s="230"/>
      <c r="E62" s="230"/>
      <c r="F62" s="230"/>
      <c r="G62" s="230"/>
      <c r="H62" s="231"/>
      <c r="I62" s="1">
        <v>163</v>
      </c>
      <c r="J62" s="7"/>
      <c r="K62" s="7"/>
      <c r="L62" s="7"/>
      <c r="M62" s="7"/>
    </row>
    <row r="63" spans="1:13" x14ac:dyDescent="0.2">
      <c r="A63" s="229" t="s">
        <v>232</v>
      </c>
      <c r="B63" s="230"/>
      <c r="C63" s="230"/>
      <c r="D63" s="230"/>
      <c r="E63" s="230"/>
      <c r="F63" s="230"/>
      <c r="G63" s="230"/>
      <c r="H63" s="231"/>
      <c r="I63" s="1">
        <v>164</v>
      </c>
      <c r="J63" s="7"/>
      <c r="K63" s="7"/>
      <c r="L63" s="7"/>
      <c r="M63" s="7"/>
    </row>
    <row r="64" spans="1:13" x14ac:dyDescent="0.2">
      <c r="A64" s="229" t="s">
        <v>233</v>
      </c>
      <c r="B64" s="230"/>
      <c r="C64" s="230"/>
      <c r="D64" s="230"/>
      <c r="E64" s="230"/>
      <c r="F64" s="230"/>
      <c r="G64" s="230"/>
      <c r="H64" s="231"/>
      <c r="I64" s="1">
        <v>165</v>
      </c>
      <c r="J64" s="7"/>
      <c r="K64" s="7"/>
      <c r="L64" s="7"/>
      <c r="M64" s="7"/>
    </row>
    <row r="65" spans="1:13" x14ac:dyDescent="0.2">
      <c r="A65" s="229" t="s">
        <v>222</v>
      </c>
      <c r="B65" s="230"/>
      <c r="C65" s="230"/>
      <c r="D65" s="230"/>
      <c r="E65" s="230"/>
      <c r="F65" s="230"/>
      <c r="G65" s="230"/>
      <c r="H65" s="231"/>
      <c r="I65" s="1">
        <v>166</v>
      </c>
      <c r="J65" s="7"/>
      <c r="K65" s="7"/>
      <c r="L65" s="7"/>
      <c r="M65" s="7"/>
    </row>
    <row r="66" spans="1:13" x14ac:dyDescent="0.2">
      <c r="A66" s="229" t="s">
        <v>193</v>
      </c>
      <c r="B66" s="230"/>
      <c r="C66" s="230"/>
      <c r="D66" s="230"/>
      <c r="E66" s="230"/>
      <c r="F66" s="230"/>
      <c r="G66" s="230"/>
      <c r="H66" s="231"/>
      <c r="I66" s="1">
        <v>167</v>
      </c>
      <c r="J66" s="50">
        <f>J57-J65</f>
        <v>0</v>
      </c>
      <c r="K66" s="50">
        <f>K57-K65</f>
        <v>0</v>
      </c>
      <c r="L66" s="50">
        <f>L57-L65</f>
        <v>0</v>
      </c>
      <c r="M66" s="50">
        <f>M57-M65</f>
        <v>0</v>
      </c>
    </row>
    <row r="67" spans="1:13" x14ac:dyDescent="0.2">
      <c r="A67" s="229" t="s">
        <v>194</v>
      </c>
      <c r="B67" s="230"/>
      <c r="C67" s="230"/>
      <c r="D67" s="230"/>
      <c r="E67" s="230"/>
      <c r="F67" s="230"/>
      <c r="G67" s="230"/>
      <c r="H67" s="231"/>
      <c r="I67" s="1">
        <v>168</v>
      </c>
      <c r="J67" s="58">
        <f>J56+J66</f>
        <v>1839340</v>
      </c>
      <c r="K67" s="58">
        <f>K56+K66</f>
        <v>253578</v>
      </c>
      <c r="L67" s="58">
        <f>L56+L66</f>
        <v>547533</v>
      </c>
      <c r="M67" s="58">
        <f>M56+M66</f>
        <v>495368</v>
      </c>
    </row>
    <row r="68" spans="1:13" ht="12.75" customHeight="1" x14ac:dyDescent="0.2">
      <c r="A68" s="262" t="s">
        <v>312</v>
      </c>
      <c r="B68" s="263"/>
      <c r="C68" s="263"/>
      <c r="D68" s="263"/>
      <c r="E68" s="263"/>
      <c r="F68" s="263"/>
      <c r="G68" s="263"/>
      <c r="H68" s="263"/>
      <c r="I68" s="263"/>
      <c r="J68" s="263"/>
      <c r="K68" s="263"/>
      <c r="L68" s="263"/>
      <c r="M68" s="263"/>
    </row>
    <row r="69" spans="1:13" ht="12.75" customHeight="1" x14ac:dyDescent="0.2">
      <c r="A69" s="264" t="s">
        <v>188</v>
      </c>
      <c r="B69" s="265"/>
      <c r="C69" s="265"/>
      <c r="D69" s="265"/>
      <c r="E69" s="265"/>
      <c r="F69" s="265"/>
      <c r="G69" s="265"/>
      <c r="H69" s="265"/>
      <c r="I69" s="265"/>
      <c r="J69" s="265"/>
      <c r="K69" s="265"/>
      <c r="L69" s="265"/>
      <c r="M69" s="265"/>
    </row>
    <row r="70" spans="1:13" x14ac:dyDescent="0.2">
      <c r="A70" s="266" t="s">
        <v>234</v>
      </c>
      <c r="B70" s="267"/>
      <c r="C70" s="267"/>
      <c r="D70" s="267"/>
      <c r="E70" s="267"/>
      <c r="F70" s="267"/>
      <c r="G70" s="267"/>
      <c r="H70" s="268"/>
      <c r="I70" s="1">
        <v>169</v>
      </c>
      <c r="J70" s="7"/>
      <c r="K70" s="7"/>
      <c r="L70" s="7"/>
      <c r="M70" s="7"/>
    </row>
    <row r="71" spans="1:13" x14ac:dyDescent="0.2">
      <c r="A71" s="259" t="s">
        <v>235</v>
      </c>
      <c r="B71" s="260"/>
      <c r="C71" s="260"/>
      <c r="D71" s="260"/>
      <c r="E71" s="260"/>
      <c r="F71" s="260"/>
      <c r="G71" s="260"/>
      <c r="H71" s="261"/>
      <c r="I71" s="4">
        <v>170</v>
      </c>
      <c r="J71" s="8"/>
      <c r="K71" s="8"/>
      <c r="L71" s="8"/>
      <c r="M71" s="8"/>
    </row>
  </sheetData>
  <mergeCells count="73">
    <mergeCell ref="A9:H9"/>
    <mergeCell ref="J4:K4"/>
    <mergeCell ref="L4:M4"/>
    <mergeCell ref="A5:H5"/>
    <mergeCell ref="A3:M3"/>
    <mergeCell ref="A4:H4"/>
    <mergeCell ref="A6:H6"/>
    <mergeCell ref="A7:H7"/>
    <mergeCell ref="A8:H8"/>
    <mergeCell ref="A14:H14"/>
    <mergeCell ref="A15:H15"/>
    <mergeCell ref="A16:H16"/>
    <mergeCell ref="A17:H17"/>
    <mergeCell ref="A10:H10"/>
    <mergeCell ref="A11:H11"/>
    <mergeCell ref="A12:H12"/>
    <mergeCell ref="A13:H13"/>
    <mergeCell ref="A22:H22"/>
    <mergeCell ref="A23:H23"/>
    <mergeCell ref="A24:H24"/>
    <mergeCell ref="A25:H25"/>
    <mergeCell ref="A18:H18"/>
    <mergeCell ref="A19:H19"/>
    <mergeCell ref="A20:H20"/>
    <mergeCell ref="A21:H21"/>
    <mergeCell ref="A30:H30"/>
    <mergeCell ref="A31:H31"/>
    <mergeCell ref="A32:H32"/>
    <mergeCell ref="A33:H33"/>
    <mergeCell ref="A26:H26"/>
    <mergeCell ref="A27:H27"/>
    <mergeCell ref="A28:H28"/>
    <mergeCell ref="A29:H29"/>
    <mergeCell ref="A38:H38"/>
    <mergeCell ref="A39:H39"/>
    <mergeCell ref="A40:H40"/>
    <mergeCell ref="A41:H41"/>
    <mergeCell ref="A34:H34"/>
    <mergeCell ref="A35:H35"/>
    <mergeCell ref="A36:H36"/>
    <mergeCell ref="A37:H37"/>
    <mergeCell ref="A46:H46"/>
    <mergeCell ref="A47:H47"/>
    <mergeCell ref="A48:H48"/>
    <mergeCell ref="A49:H49"/>
    <mergeCell ref="A42:H42"/>
    <mergeCell ref="A43:H43"/>
    <mergeCell ref="A44:H44"/>
    <mergeCell ref="A45:H45"/>
    <mergeCell ref="A54:H54"/>
    <mergeCell ref="A56:H56"/>
    <mergeCell ref="A55:M55"/>
    <mergeCell ref="A57:H57"/>
    <mergeCell ref="A50:H50"/>
    <mergeCell ref="A51:M51"/>
    <mergeCell ref="A52:H52"/>
    <mergeCell ref="A53:H53"/>
    <mergeCell ref="A2:M2"/>
    <mergeCell ref="A1:M1"/>
    <mergeCell ref="A71:H71"/>
    <mergeCell ref="A65:H65"/>
    <mergeCell ref="A66:H66"/>
    <mergeCell ref="A67:H67"/>
    <mergeCell ref="A68:M68"/>
    <mergeCell ref="A69:M69"/>
    <mergeCell ref="A62:H62"/>
    <mergeCell ref="A63:H63"/>
    <mergeCell ref="A64:H64"/>
    <mergeCell ref="A70:H70"/>
    <mergeCell ref="A58:H58"/>
    <mergeCell ref="A59:H59"/>
    <mergeCell ref="A60:H60"/>
    <mergeCell ref="A61:H61"/>
  </mergeCells>
  <phoneticPr fontId="3" type="noConversion"/>
  <dataValidations count="1">
    <dataValidation allowBlank="1" sqref="A1:XFD1048576" xr:uid="{00000000-0002-0000-0200-000000000000}"/>
  </dataValidations>
  <pageMargins left="0.70958333333333334" right="0.23622047244094491" top="0.74803149606299213" bottom="0.74803149606299213" header="0.31496062992125984" footer="0.31496062992125984"/>
  <pageSetup paperSize="9"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52"/>
  <sheetViews>
    <sheetView view="pageBreakPreview" topLeftCell="A22" zoomScale="110" zoomScaleNormal="100" workbookViewId="0">
      <selection activeCell="P11" sqref="P11"/>
    </sheetView>
  </sheetViews>
  <sheetFormatPr defaultRowHeight="12.75" x14ac:dyDescent="0.2"/>
  <cols>
    <col min="1" max="16384" width="9.140625" style="49"/>
  </cols>
  <sheetData>
    <row r="1" spans="1:11" ht="12.75" customHeight="1" x14ac:dyDescent="0.2">
      <c r="A1" s="281" t="s">
        <v>164</v>
      </c>
      <c r="B1" s="281"/>
      <c r="C1" s="281"/>
      <c r="D1" s="281"/>
      <c r="E1" s="281"/>
      <c r="F1" s="281"/>
      <c r="G1" s="281"/>
      <c r="H1" s="281"/>
      <c r="I1" s="281"/>
      <c r="J1" s="281"/>
      <c r="K1" s="281"/>
    </row>
    <row r="2" spans="1:11" ht="12.75" customHeight="1" x14ac:dyDescent="0.2">
      <c r="A2" s="282" t="s">
        <v>337</v>
      </c>
      <c r="B2" s="282"/>
      <c r="C2" s="282"/>
      <c r="D2" s="282"/>
      <c r="E2" s="282"/>
      <c r="F2" s="282"/>
      <c r="G2" s="282"/>
      <c r="H2" s="282"/>
      <c r="I2" s="282"/>
      <c r="J2" s="282"/>
      <c r="K2" s="282"/>
    </row>
    <row r="3" spans="1:11" x14ac:dyDescent="0.2">
      <c r="A3" s="278" t="s">
        <v>338</v>
      </c>
      <c r="B3" s="279"/>
      <c r="C3" s="279"/>
      <c r="D3" s="279"/>
      <c r="E3" s="279"/>
      <c r="F3" s="279"/>
      <c r="G3" s="279"/>
      <c r="H3" s="279"/>
      <c r="I3" s="279"/>
      <c r="J3" s="279"/>
      <c r="K3" s="280"/>
    </row>
    <row r="4" spans="1:11" ht="33.75" x14ac:dyDescent="0.2">
      <c r="A4" s="283" t="s">
        <v>59</v>
      </c>
      <c r="B4" s="283"/>
      <c r="C4" s="283"/>
      <c r="D4" s="283"/>
      <c r="E4" s="283"/>
      <c r="F4" s="283"/>
      <c r="G4" s="283"/>
      <c r="H4" s="283"/>
      <c r="I4" s="63" t="s">
        <v>279</v>
      </c>
      <c r="J4" s="64" t="s">
        <v>317</v>
      </c>
      <c r="K4" s="64" t="s">
        <v>318</v>
      </c>
    </row>
    <row r="5" spans="1:11" x14ac:dyDescent="0.2">
      <c r="A5" s="277">
        <v>1</v>
      </c>
      <c r="B5" s="277"/>
      <c r="C5" s="277"/>
      <c r="D5" s="277"/>
      <c r="E5" s="277"/>
      <c r="F5" s="277"/>
      <c r="G5" s="277"/>
      <c r="H5" s="277"/>
      <c r="I5" s="65">
        <v>2</v>
      </c>
      <c r="J5" s="66" t="s">
        <v>282</v>
      </c>
      <c r="K5" s="66" t="s">
        <v>283</v>
      </c>
    </row>
    <row r="6" spans="1:11" x14ac:dyDescent="0.2">
      <c r="A6" s="218" t="s">
        <v>156</v>
      </c>
      <c r="B6" s="219"/>
      <c r="C6" s="219"/>
      <c r="D6" s="219"/>
      <c r="E6" s="219"/>
      <c r="F6" s="219"/>
      <c r="G6" s="219"/>
      <c r="H6" s="219"/>
      <c r="I6" s="275"/>
      <c r="J6" s="275"/>
      <c r="K6" s="276"/>
    </row>
    <row r="7" spans="1:11" x14ac:dyDescent="0.2">
      <c r="A7" s="226" t="s">
        <v>40</v>
      </c>
      <c r="B7" s="227"/>
      <c r="C7" s="227"/>
      <c r="D7" s="227"/>
      <c r="E7" s="227"/>
      <c r="F7" s="227"/>
      <c r="G7" s="227"/>
      <c r="H7" s="227"/>
      <c r="I7" s="1">
        <v>1</v>
      </c>
      <c r="J7" s="5">
        <v>1839340</v>
      </c>
      <c r="K7" s="7">
        <v>547533</v>
      </c>
    </row>
    <row r="8" spans="1:11" x14ac:dyDescent="0.2">
      <c r="A8" s="226" t="s">
        <v>41</v>
      </c>
      <c r="B8" s="227"/>
      <c r="C8" s="227"/>
      <c r="D8" s="227"/>
      <c r="E8" s="227"/>
      <c r="F8" s="227"/>
      <c r="G8" s="227"/>
      <c r="H8" s="227"/>
      <c r="I8" s="1">
        <v>2</v>
      </c>
      <c r="J8" s="5">
        <v>5210988</v>
      </c>
      <c r="K8" s="7">
        <v>5060556.33</v>
      </c>
    </row>
    <row r="9" spans="1:11" x14ac:dyDescent="0.2">
      <c r="A9" s="226" t="s">
        <v>42</v>
      </c>
      <c r="B9" s="227"/>
      <c r="C9" s="227"/>
      <c r="D9" s="227"/>
      <c r="E9" s="227"/>
      <c r="F9" s="227"/>
      <c r="G9" s="227"/>
      <c r="H9" s="227"/>
      <c r="I9" s="1">
        <v>3</v>
      </c>
      <c r="J9" s="5">
        <v>8857357</v>
      </c>
      <c r="K9" s="7">
        <v>3368031</v>
      </c>
    </row>
    <row r="10" spans="1:11" x14ac:dyDescent="0.2">
      <c r="A10" s="226" t="s">
        <v>43</v>
      </c>
      <c r="B10" s="227"/>
      <c r="C10" s="227"/>
      <c r="D10" s="227"/>
      <c r="E10" s="227"/>
      <c r="F10" s="227"/>
      <c r="G10" s="227"/>
      <c r="H10" s="227"/>
      <c r="I10" s="1">
        <v>4</v>
      </c>
      <c r="J10" s="5"/>
      <c r="K10" s="7">
        <v>2248484</v>
      </c>
    </row>
    <row r="11" spans="1:11" x14ac:dyDescent="0.2">
      <c r="A11" s="226" t="s">
        <v>44</v>
      </c>
      <c r="B11" s="227"/>
      <c r="C11" s="227"/>
      <c r="D11" s="227"/>
      <c r="E11" s="227"/>
      <c r="F11" s="227"/>
      <c r="G11" s="227"/>
      <c r="H11" s="227"/>
      <c r="I11" s="1">
        <v>5</v>
      </c>
      <c r="J11" s="5">
        <v>2063729</v>
      </c>
      <c r="K11" s="7"/>
    </row>
    <row r="12" spans="1:11" x14ac:dyDescent="0.2">
      <c r="A12" s="226" t="s">
        <v>51</v>
      </c>
      <c r="B12" s="227"/>
      <c r="C12" s="227"/>
      <c r="D12" s="227"/>
      <c r="E12" s="227"/>
      <c r="F12" s="227"/>
      <c r="G12" s="227"/>
      <c r="H12" s="227"/>
      <c r="I12" s="1">
        <v>6</v>
      </c>
      <c r="J12" s="5">
        <v>45937</v>
      </c>
      <c r="K12" s="7">
        <v>367053</v>
      </c>
    </row>
    <row r="13" spans="1:11" x14ac:dyDescent="0.2">
      <c r="A13" s="229" t="s">
        <v>157</v>
      </c>
      <c r="B13" s="230"/>
      <c r="C13" s="230"/>
      <c r="D13" s="230"/>
      <c r="E13" s="230"/>
      <c r="F13" s="230"/>
      <c r="G13" s="230"/>
      <c r="H13" s="230"/>
      <c r="I13" s="1">
        <v>7</v>
      </c>
      <c r="J13" s="61">
        <f>SUM(J7:J12)</f>
        <v>18017351</v>
      </c>
      <c r="K13" s="50">
        <f>SUM(K7:K12)</f>
        <v>11591657.33</v>
      </c>
    </row>
    <row r="14" spans="1:11" x14ac:dyDescent="0.2">
      <c r="A14" s="226" t="s">
        <v>52</v>
      </c>
      <c r="B14" s="227"/>
      <c r="C14" s="227"/>
      <c r="D14" s="227"/>
      <c r="E14" s="227"/>
      <c r="F14" s="227"/>
      <c r="G14" s="227"/>
      <c r="H14" s="227"/>
      <c r="I14" s="1">
        <v>8</v>
      </c>
      <c r="J14" s="5"/>
      <c r="K14" s="7"/>
    </row>
    <row r="15" spans="1:11" x14ac:dyDescent="0.2">
      <c r="A15" s="226" t="s">
        <v>53</v>
      </c>
      <c r="B15" s="227"/>
      <c r="C15" s="227"/>
      <c r="D15" s="227"/>
      <c r="E15" s="227"/>
      <c r="F15" s="227"/>
      <c r="G15" s="227"/>
      <c r="H15" s="227"/>
      <c r="I15" s="1">
        <v>9</v>
      </c>
      <c r="J15" s="5">
        <v>9805589</v>
      </c>
      <c r="K15" s="7"/>
    </row>
    <row r="16" spans="1:11" x14ac:dyDescent="0.2">
      <c r="A16" s="226" t="s">
        <v>54</v>
      </c>
      <c r="B16" s="227"/>
      <c r="C16" s="227"/>
      <c r="D16" s="227"/>
      <c r="E16" s="227"/>
      <c r="F16" s="227"/>
      <c r="G16" s="227"/>
      <c r="H16" s="227"/>
      <c r="I16" s="1">
        <v>10</v>
      </c>
      <c r="J16" s="5"/>
      <c r="K16" s="7">
        <v>121876</v>
      </c>
    </row>
    <row r="17" spans="1:11" x14ac:dyDescent="0.2">
      <c r="A17" s="226" t="s">
        <v>55</v>
      </c>
      <c r="B17" s="227"/>
      <c r="C17" s="227"/>
      <c r="D17" s="227"/>
      <c r="E17" s="227"/>
      <c r="F17" s="227"/>
      <c r="G17" s="227"/>
      <c r="H17" s="227"/>
      <c r="I17" s="1">
        <v>11</v>
      </c>
      <c r="J17" s="5">
        <v>88170</v>
      </c>
      <c r="K17" s="7">
        <v>240038</v>
      </c>
    </row>
    <row r="18" spans="1:11" x14ac:dyDescent="0.2">
      <c r="A18" s="229" t="s">
        <v>158</v>
      </c>
      <c r="B18" s="230"/>
      <c r="C18" s="230"/>
      <c r="D18" s="230"/>
      <c r="E18" s="230"/>
      <c r="F18" s="230"/>
      <c r="G18" s="230"/>
      <c r="H18" s="230"/>
      <c r="I18" s="1">
        <v>12</v>
      </c>
      <c r="J18" s="61">
        <f>SUM(J14:J17)</f>
        <v>9893759</v>
      </c>
      <c r="K18" s="50">
        <f>SUM(K14:K17)</f>
        <v>361914</v>
      </c>
    </row>
    <row r="19" spans="1:11" ht="27" customHeight="1" x14ac:dyDescent="0.2">
      <c r="A19" s="229" t="s">
        <v>36</v>
      </c>
      <c r="B19" s="230"/>
      <c r="C19" s="230"/>
      <c r="D19" s="230"/>
      <c r="E19" s="230"/>
      <c r="F19" s="230"/>
      <c r="G19" s="230"/>
      <c r="H19" s="230"/>
      <c r="I19" s="1">
        <v>13</v>
      </c>
      <c r="J19" s="61">
        <f>IF(J13&gt;J18,J13-J18,0)</f>
        <v>8123592</v>
      </c>
      <c r="K19" s="50">
        <f>IF(K13&gt;K18,K13-K18,0)</f>
        <v>11229743.33</v>
      </c>
    </row>
    <row r="20" spans="1:11" ht="30.6" customHeight="1" x14ac:dyDescent="0.2">
      <c r="A20" s="229" t="s">
        <v>37</v>
      </c>
      <c r="B20" s="230"/>
      <c r="C20" s="230"/>
      <c r="D20" s="230"/>
      <c r="E20" s="230"/>
      <c r="F20" s="230"/>
      <c r="G20" s="230"/>
      <c r="H20" s="230"/>
      <c r="I20" s="1">
        <v>14</v>
      </c>
      <c r="J20" s="61">
        <f>IF(J18&gt;J13,J18-J13,0)</f>
        <v>0</v>
      </c>
      <c r="K20" s="50">
        <f>IF(K18&gt;K13,K18-K13,0)</f>
        <v>0</v>
      </c>
    </row>
    <row r="21" spans="1:11" x14ac:dyDescent="0.2">
      <c r="A21" s="218" t="s">
        <v>159</v>
      </c>
      <c r="B21" s="219"/>
      <c r="C21" s="219"/>
      <c r="D21" s="219"/>
      <c r="E21" s="219"/>
      <c r="F21" s="219"/>
      <c r="G21" s="219"/>
      <c r="H21" s="219"/>
      <c r="I21" s="275"/>
      <c r="J21" s="275"/>
      <c r="K21" s="276"/>
    </row>
    <row r="22" spans="1:11" x14ac:dyDescent="0.2">
      <c r="A22" s="226" t="s">
        <v>178</v>
      </c>
      <c r="B22" s="227"/>
      <c r="C22" s="227"/>
      <c r="D22" s="227"/>
      <c r="E22" s="227"/>
      <c r="F22" s="227"/>
      <c r="G22" s="227"/>
      <c r="H22" s="227"/>
      <c r="I22" s="1">
        <v>15</v>
      </c>
      <c r="J22" s="5">
        <v>1464631</v>
      </c>
      <c r="K22" s="7">
        <v>670035.93000000005</v>
      </c>
    </row>
    <row r="23" spans="1:11" x14ac:dyDescent="0.2">
      <c r="A23" s="226" t="s">
        <v>179</v>
      </c>
      <c r="B23" s="227"/>
      <c r="C23" s="227"/>
      <c r="D23" s="227"/>
      <c r="E23" s="227"/>
      <c r="F23" s="227"/>
      <c r="G23" s="227"/>
      <c r="H23" s="227"/>
      <c r="I23" s="1">
        <v>16</v>
      </c>
      <c r="J23" s="5"/>
      <c r="K23" s="7"/>
    </row>
    <row r="24" spans="1:11" x14ac:dyDescent="0.2">
      <c r="A24" s="226" t="s">
        <v>180</v>
      </c>
      <c r="B24" s="227"/>
      <c r="C24" s="227"/>
      <c r="D24" s="227"/>
      <c r="E24" s="227"/>
      <c r="F24" s="227"/>
      <c r="G24" s="227"/>
      <c r="H24" s="227"/>
      <c r="I24" s="1">
        <v>17</v>
      </c>
      <c r="J24" s="5">
        <v>55434</v>
      </c>
      <c r="K24" s="7">
        <v>17979.25</v>
      </c>
    </row>
    <row r="25" spans="1:11" x14ac:dyDescent="0.2">
      <c r="A25" s="226" t="s">
        <v>181</v>
      </c>
      <c r="B25" s="227"/>
      <c r="C25" s="227"/>
      <c r="D25" s="227"/>
      <c r="E25" s="227"/>
      <c r="F25" s="227"/>
      <c r="G25" s="227"/>
      <c r="H25" s="227"/>
      <c r="I25" s="1">
        <v>18</v>
      </c>
      <c r="J25" s="5"/>
      <c r="K25" s="7"/>
    </row>
    <row r="26" spans="1:11" x14ac:dyDescent="0.2">
      <c r="A26" s="226" t="s">
        <v>182</v>
      </c>
      <c r="B26" s="227"/>
      <c r="C26" s="227"/>
      <c r="D26" s="227"/>
      <c r="E26" s="227"/>
      <c r="F26" s="227"/>
      <c r="G26" s="227"/>
      <c r="H26" s="227"/>
      <c r="I26" s="1">
        <v>19</v>
      </c>
      <c r="J26" s="5"/>
      <c r="K26" s="7">
        <v>70896</v>
      </c>
    </row>
    <row r="27" spans="1:11" x14ac:dyDescent="0.2">
      <c r="A27" s="229" t="s">
        <v>168</v>
      </c>
      <c r="B27" s="230"/>
      <c r="C27" s="230"/>
      <c r="D27" s="230"/>
      <c r="E27" s="230"/>
      <c r="F27" s="230"/>
      <c r="G27" s="230"/>
      <c r="H27" s="230"/>
      <c r="I27" s="1">
        <v>20</v>
      </c>
      <c r="J27" s="61">
        <f>SUM(J22:J26)</f>
        <v>1520065</v>
      </c>
      <c r="K27" s="50">
        <f>SUM(K22:K26)</f>
        <v>758911.18</v>
      </c>
    </row>
    <row r="28" spans="1:11" x14ac:dyDescent="0.2">
      <c r="A28" s="226" t="s">
        <v>115</v>
      </c>
      <c r="B28" s="227"/>
      <c r="C28" s="227"/>
      <c r="D28" s="227"/>
      <c r="E28" s="227"/>
      <c r="F28" s="227"/>
      <c r="G28" s="227"/>
      <c r="H28" s="227"/>
      <c r="I28" s="1">
        <v>21</v>
      </c>
      <c r="J28" s="5">
        <v>8417149</v>
      </c>
      <c r="K28" s="7">
        <v>8979759.5099999998</v>
      </c>
    </row>
    <row r="29" spans="1:11" x14ac:dyDescent="0.2">
      <c r="A29" s="226" t="s">
        <v>116</v>
      </c>
      <c r="B29" s="227"/>
      <c r="C29" s="227"/>
      <c r="D29" s="227"/>
      <c r="E29" s="227"/>
      <c r="F29" s="227"/>
      <c r="G29" s="227"/>
      <c r="H29" s="227"/>
      <c r="I29" s="1">
        <v>22</v>
      </c>
      <c r="J29" s="5"/>
      <c r="K29" s="7"/>
    </row>
    <row r="30" spans="1:11" x14ac:dyDescent="0.2">
      <c r="A30" s="226" t="s">
        <v>16</v>
      </c>
      <c r="B30" s="227"/>
      <c r="C30" s="227"/>
      <c r="D30" s="227"/>
      <c r="E30" s="227"/>
      <c r="F30" s="227"/>
      <c r="G30" s="227"/>
      <c r="H30" s="227"/>
      <c r="I30" s="1">
        <v>23</v>
      </c>
      <c r="J30" s="5"/>
      <c r="K30" s="7"/>
    </row>
    <row r="31" spans="1:11" x14ac:dyDescent="0.2">
      <c r="A31" s="229" t="s">
        <v>5</v>
      </c>
      <c r="B31" s="230"/>
      <c r="C31" s="230"/>
      <c r="D31" s="230"/>
      <c r="E31" s="230"/>
      <c r="F31" s="230"/>
      <c r="G31" s="230"/>
      <c r="H31" s="230"/>
      <c r="I31" s="1">
        <v>24</v>
      </c>
      <c r="J31" s="61">
        <f>SUM(J28:J30)</f>
        <v>8417149</v>
      </c>
      <c r="K31" s="50">
        <f>SUM(K28:K30)</f>
        <v>8979759.5099999998</v>
      </c>
    </row>
    <row r="32" spans="1:11" ht="25.15" customHeight="1" x14ac:dyDescent="0.2">
      <c r="A32" s="229" t="s">
        <v>38</v>
      </c>
      <c r="B32" s="230"/>
      <c r="C32" s="230"/>
      <c r="D32" s="230"/>
      <c r="E32" s="230"/>
      <c r="F32" s="230"/>
      <c r="G32" s="230"/>
      <c r="H32" s="230"/>
      <c r="I32" s="1">
        <v>25</v>
      </c>
      <c r="J32" s="61">
        <f>IF(J27&gt;J31,J27-J31,0)</f>
        <v>0</v>
      </c>
      <c r="K32" s="50">
        <f>IF(K27&gt;K31,K27-K31,0)</f>
        <v>0</v>
      </c>
    </row>
    <row r="33" spans="1:11" ht="30.6" customHeight="1" x14ac:dyDescent="0.2">
      <c r="A33" s="229" t="s">
        <v>39</v>
      </c>
      <c r="B33" s="230"/>
      <c r="C33" s="230"/>
      <c r="D33" s="230"/>
      <c r="E33" s="230"/>
      <c r="F33" s="230"/>
      <c r="G33" s="230"/>
      <c r="H33" s="230"/>
      <c r="I33" s="1">
        <v>26</v>
      </c>
      <c r="J33" s="61">
        <f>IF(J31&gt;J27,J31-J27,0)</f>
        <v>6897084</v>
      </c>
      <c r="K33" s="50">
        <f>IF(K31&gt;K27,K31-K27,0)</f>
        <v>8220848.3300000001</v>
      </c>
    </row>
    <row r="34" spans="1:11" x14ac:dyDescent="0.2">
      <c r="A34" s="218" t="s">
        <v>160</v>
      </c>
      <c r="B34" s="219"/>
      <c r="C34" s="219"/>
      <c r="D34" s="219"/>
      <c r="E34" s="219"/>
      <c r="F34" s="219"/>
      <c r="G34" s="219"/>
      <c r="H34" s="219"/>
      <c r="I34" s="275"/>
      <c r="J34" s="275"/>
      <c r="K34" s="276"/>
    </row>
    <row r="35" spans="1:11" x14ac:dyDescent="0.2">
      <c r="A35" s="226" t="s">
        <v>174</v>
      </c>
      <c r="B35" s="227"/>
      <c r="C35" s="227"/>
      <c r="D35" s="227"/>
      <c r="E35" s="227"/>
      <c r="F35" s="227"/>
      <c r="G35" s="227"/>
      <c r="H35" s="227"/>
      <c r="I35" s="1">
        <v>27</v>
      </c>
      <c r="J35" s="5"/>
      <c r="K35" s="7"/>
    </row>
    <row r="36" spans="1:11" x14ac:dyDescent="0.2">
      <c r="A36" s="226" t="s">
        <v>29</v>
      </c>
      <c r="B36" s="227"/>
      <c r="C36" s="227"/>
      <c r="D36" s="227"/>
      <c r="E36" s="227"/>
      <c r="F36" s="227"/>
      <c r="G36" s="227"/>
      <c r="H36" s="227"/>
      <c r="I36" s="1">
        <v>28</v>
      </c>
      <c r="J36" s="5">
        <v>5589673</v>
      </c>
      <c r="K36" s="7">
        <v>2005022</v>
      </c>
    </row>
    <row r="37" spans="1:11" x14ac:dyDescent="0.2">
      <c r="A37" s="226" t="s">
        <v>30</v>
      </c>
      <c r="B37" s="227"/>
      <c r="C37" s="227"/>
      <c r="D37" s="227"/>
      <c r="E37" s="227"/>
      <c r="F37" s="227"/>
      <c r="G37" s="227"/>
      <c r="H37" s="227"/>
      <c r="I37" s="1">
        <v>29</v>
      </c>
      <c r="J37" s="5"/>
      <c r="K37" s="7"/>
    </row>
    <row r="38" spans="1:11" x14ac:dyDescent="0.2">
      <c r="A38" s="229" t="s">
        <v>68</v>
      </c>
      <c r="B38" s="230"/>
      <c r="C38" s="230"/>
      <c r="D38" s="230"/>
      <c r="E38" s="230"/>
      <c r="F38" s="230"/>
      <c r="G38" s="230"/>
      <c r="H38" s="230"/>
      <c r="I38" s="1">
        <v>30</v>
      </c>
      <c r="J38" s="61">
        <f>SUM(J35:J37)</f>
        <v>5589673</v>
      </c>
      <c r="K38" s="50">
        <f>SUM(K35:K37)</f>
        <v>2005022</v>
      </c>
    </row>
    <row r="39" spans="1:11" x14ac:dyDescent="0.2">
      <c r="A39" s="226" t="s">
        <v>31</v>
      </c>
      <c r="B39" s="227"/>
      <c r="C39" s="227"/>
      <c r="D39" s="227"/>
      <c r="E39" s="227"/>
      <c r="F39" s="227"/>
      <c r="G39" s="227"/>
      <c r="H39" s="227"/>
      <c r="I39" s="1">
        <v>31</v>
      </c>
      <c r="J39" s="5">
        <v>5537331</v>
      </c>
      <c r="K39" s="7">
        <v>5419632</v>
      </c>
    </row>
    <row r="40" spans="1:11" x14ac:dyDescent="0.2">
      <c r="A40" s="226" t="s">
        <v>32</v>
      </c>
      <c r="B40" s="227"/>
      <c r="C40" s="227"/>
      <c r="D40" s="227"/>
      <c r="E40" s="227"/>
      <c r="F40" s="227"/>
      <c r="G40" s="227"/>
      <c r="H40" s="227"/>
      <c r="I40" s="1">
        <v>32</v>
      </c>
      <c r="J40" s="5"/>
      <c r="K40" s="7"/>
    </row>
    <row r="41" spans="1:11" x14ac:dyDescent="0.2">
      <c r="A41" s="226" t="s">
        <v>33</v>
      </c>
      <c r="B41" s="227"/>
      <c r="C41" s="227"/>
      <c r="D41" s="227"/>
      <c r="E41" s="227"/>
      <c r="F41" s="227"/>
      <c r="G41" s="227"/>
      <c r="H41" s="227"/>
      <c r="I41" s="1">
        <v>33</v>
      </c>
      <c r="J41" s="5">
        <v>947072</v>
      </c>
      <c r="K41" s="7">
        <v>921813</v>
      </c>
    </row>
    <row r="42" spans="1:11" x14ac:dyDescent="0.2">
      <c r="A42" s="226" t="s">
        <v>34</v>
      </c>
      <c r="B42" s="227"/>
      <c r="C42" s="227"/>
      <c r="D42" s="227"/>
      <c r="E42" s="227"/>
      <c r="F42" s="227"/>
      <c r="G42" s="227"/>
      <c r="H42" s="227"/>
      <c r="I42" s="1">
        <v>34</v>
      </c>
      <c r="J42" s="5"/>
      <c r="K42" s="7"/>
    </row>
    <row r="43" spans="1:11" x14ac:dyDescent="0.2">
      <c r="A43" s="226" t="s">
        <v>35</v>
      </c>
      <c r="B43" s="227"/>
      <c r="C43" s="227"/>
      <c r="D43" s="227"/>
      <c r="E43" s="227"/>
      <c r="F43" s="227"/>
      <c r="G43" s="227"/>
      <c r="H43" s="227"/>
      <c r="I43" s="1">
        <v>35</v>
      </c>
      <c r="J43" s="5"/>
      <c r="K43" s="7"/>
    </row>
    <row r="44" spans="1:11" x14ac:dyDescent="0.2">
      <c r="A44" s="229" t="s">
        <v>69</v>
      </c>
      <c r="B44" s="230"/>
      <c r="C44" s="230"/>
      <c r="D44" s="230"/>
      <c r="E44" s="230"/>
      <c r="F44" s="230"/>
      <c r="G44" s="230"/>
      <c r="H44" s="230"/>
      <c r="I44" s="1">
        <v>36</v>
      </c>
      <c r="J44" s="61">
        <f>SUM(J39:J43)</f>
        <v>6484403</v>
      </c>
      <c r="K44" s="50">
        <f>SUM(K39:K43)</f>
        <v>6341445</v>
      </c>
    </row>
    <row r="45" spans="1:11" ht="24" customHeight="1" x14ac:dyDescent="0.2">
      <c r="A45" s="229" t="s">
        <v>17</v>
      </c>
      <c r="B45" s="230"/>
      <c r="C45" s="230"/>
      <c r="D45" s="230"/>
      <c r="E45" s="230"/>
      <c r="F45" s="230"/>
      <c r="G45" s="230"/>
      <c r="H45" s="230"/>
      <c r="I45" s="1">
        <v>37</v>
      </c>
      <c r="J45" s="61">
        <f>IF(J38&gt;J44,J38-J44,0)</f>
        <v>0</v>
      </c>
      <c r="K45" s="50">
        <f>IF(K38&gt;K44,K38-K44,0)</f>
        <v>0</v>
      </c>
    </row>
    <row r="46" spans="1:11" ht="25.15" customHeight="1" x14ac:dyDescent="0.2">
      <c r="A46" s="229" t="s">
        <v>18</v>
      </c>
      <c r="B46" s="230"/>
      <c r="C46" s="230"/>
      <c r="D46" s="230"/>
      <c r="E46" s="230"/>
      <c r="F46" s="230"/>
      <c r="G46" s="230"/>
      <c r="H46" s="230"/>
      <c r="I46" s="1">
        <v>38</v>
      </c>
      <c r="J46" s="61">
        <f>IF(J44&gt;J38,J44-J38,0)</f>
        <v>894730</v>
      </c>
      <c r="K46" s="50">
        <f>IF(K44&gt;K38,K44-K38,0)</f>
        <v>4336423</v>
      </c>
    </row>
    <row r="47" spans="1:11" x14ac:dyDescent="0.2">
      <c r="A47" s="226" t="s">
        <v>70</v>
      </c>
      <c r="B47" s="227"/>
      <c r="C47" s="227"/>
      <c r="D47" s="227"/>
      <c r="E47" s="227"/>
      <c r="F47" s="227"/>
      <c r="G47" s="227"/>
      <c r="H47" s="227"/>
      <c r="I47" s="1">
        <v>39</v>
      </c>
      <c r="J47" s="61">
        <f>IF(J19-J20+J32-J33+J45-J46&gt;0,J19-J20+J32-J33+J45-J46,0)</f>
        <v>331778</v>
      </c>
      <c r="K47" s="50">
        <f>IF(K19-K20+K32-K33+K45-K46&gt;0,K19-K20+K32-K33+K45-K46,0)</f>
        <v>0</v>
      </c>
    </row>
    <row r="48" spans="1:11" x14ac:dyDescent="0.2">
      <c r="A48" s="226" t="s">
        <v>71</v>
      </c>
      <c r="B48" s="227"/>
      <c r="C48" s="227"/>
      <c r="D48" s="227"/>
      <c r="E48" s="227"/>
      <c r="F48" s="227"/>
      <c r="G48" s="227"/>
      <c r="H48" s="227"/>
      <c r="I48" s="1">
        <v>40</v>
      </c>
      <c r="J48" s="61">
        <f>IF(J20-J19+J33-J32+J46-J45&gt;0,J20-J19+J33-J32+J46-J45,0)</f>
        <v>0</v>
      </c>
      <c r="K48" s="50">
        <f>IF(K20-K19+K33-K32+K46-K45&gt;0,K20-K19+K33-K32+K46-K45,0)</f>
        <v>1327528</v>
      </c>
    </row>
    <row r="49" spans="1:11" x14ac:dyDescent="0.2">
      <c r="A49" s="226" t="s">
        <v>161</v>
      </c>
      <c r="B49" s="227"/>
      <c r="C49" s="227"/>
      <c r="D49" s="227"/>
      <c r="E49" s="227"/>
      <c r="F49" s="227"/>
      <c r="G49" s="227"/>
      <c r="H49" s="227"/>
      <c r="I49" s="1">
        <v>41</v>
      </c>
      <c r="J49" s="5">
        <v>628314</v>
      </c>
      <c r="K49" s="7">
        <v>2779067</v>
      </c>
    </row>
    <row r="50" spans="1:11" x14ac:dyDescent="0.2">
      <c r="A50" s="226" t="s">
        <v>175</v>
      </c>
      <c r="B50" s="227"/>
      <c r="C50" s="227"/>
      <c r="D50" s="227"/>
      <c r="E50" s="227"/>
      <c r="F50" s="227"/>
      <c r="G50" s="227"/>
      <c r="H50" s="227"/>
      <c r="I50" s="1">
        <v>42</v>
      </c>
      <c r="J50" s="5">
        <v>331778</v>
      </c>
      <c r="K50" s="7"/>
    </row>
    <row r="51" spans="1:11" x14ac:dyDescent="0.2">
      <c r="A51" s="226" t="s">
        <v>176</v>
      </c>
      <c r="B51" s="227"/>
      <c r="C51" s="227"/>
      <c r="D51" s="227"/>
      <c r="E51" s="227"/>
      <c r="F51" s="227"/>
      <c r="G51" s="227"/>
      <c r="H51" s="227"/>
      <c r="I51" s="1">
        <v>43</v>
      </c>
      <c r="J51" s="5"/>
      <c r="K51" s="7">
        <v>1327528</v>
      </c>
    </row>
    <row r="52" spans="1:11" x14ac:dyDescent="0.2">
      <c r="A52" s="232" t="s">
        <v>177</v>
      </c>
      <c r="B52" s="233"/>
      <c r="C52" s="233"/>
      <c r="D52" s="233"/>
      <c r="E52" s="233"/>
      <c r="F52" s="233"/>
      <c r="G52" s="233"/>
      <c r="H52" s="233"/>
      <c r="I52" s="4">
        <v>44</v>
      </c>
      <c r="J52" s="62">
        <f>J49+J50-J51</f>
        <v>960092</v>
      </c>
      <c r="K52" s="58">
        <f>K49+K50-K51</f>
        <v>1451539</v>
      </c>
    </row>
  </sheetData>
  <mergeCells count="52">
    <mergeCell ref="A3:K3"/>
    <mergeCell ref="A1:K1"/>
    <mergeCell ref="A2:K2"/>
    <mergeCell ref="A4:H4"/>
    <mergeCell ref="A9:H9"/>
    <mergeCell ref="A11:H11"/>
    <mergeCell ref="A12:H12"/>
    <mergeCell ref="A5:H5"/>
    <mergeCell ref="A6:K6"/>
    <mergeCell ref="A7:H7"/>
    <mergeCell ref="A8:H8"/>
    <mergeCell ref="A10:H10"/>
    <mergeCell ref="A17:H17"/>
    <mergeCell ref="A18:H18"/>
    <mergeCell ref="A19:H19"/>
    <mergeCell ref="A20:H20"/>
    <mergeCell ref="A13:H13"/>
    <mergeCell ref="A14:H14"/>
    <mergeCell ref="A15:H15"/>
    <mergeCell ref="A16:H16"/>
    <mergeCell ref="A25:H25"/>
    <mergeCell ref="A26:H26"/>
    <mergeCell ref="A27:H27"/>
    <mergeCell ref="A28:H28"/>
    <mergeCell ref="A21:K21"/>
    <mergeCell ref="A22:H22"/>
    <mergeCell ref="A23:H23"/>
    <mergeCell ref="A24:H24"/>
    <mergeCell ref="A33:H33"/>
    <mergeCell ref="A34:K34"/>
    <mergeCell ref="A35:H35"/>
    <mergeCell ref="A36:H36"/>
    <mergeCell ref="A29:H29"/>
    <mergeCell ref="A30:H30"/>
    <mergeCell ref="A31:H31"/>
    <mergeCell ref="A32:H32"/>
    <mergeCell ref="A41:H41"/>
    <mergeCell ref="A42:H42"/>
    <mergeCell ref="A43:H43"/>
    <mergeCell ref="A44:H44"/>
    <mergeCell ref="A37:H37"/>
    <mergeCell ref="A38:H38"/>
    <mergeCell ref="A39:H39"/>
    <mergeCell ref="A40:H40"/>
    <mergeCell ref="A45:H45"/>
    <mergeCell ref="A46:H46"/>
    <mergeCell ref="A47:H47"/>
    <mergeCell ref="A52:H52"/>
    <mergeCell ref="A48:H48"/>
    <mergeCell ref="A49:H49"/>
    <mergeCell ref="A50:H50"/>
    <mergeCell ref="A51:H51"/>
  </mergeCells>
  <phoneticPr fontId="3" type="noConversion"/>
  <dataValidations count="1">
    <dataValidation allowBlank="1" sqref="A1:XFD1048576" xr:uid="{00000000-0002-0000-0300-000000000000}"/>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54"/>
  <sheetViews>
    <sheetView view="pageBreakPreview" zoomScale="110" zoomScaleNormal="100" workbookViewId="0">
      <selection sqref="A1:IV65536"/>
    </sheetView>
  </sheetViews>
  <sheetFormatPr defaultRowHeight="12.75" x14ac:dyDescent="0.2"/>
  <cols>
    <col min="1" max="16384" width="9.140625" style="49"/>
  </cols>
  <sheetData>
    <row r="1" spans="1:11" ht="12.75" customHeight="1" x14ac:dyDescent="0.2">
      <c r="A1" s="281" t="s">
        <v>197</v>
      </c>
      <c r="B1" s="281"/>
      <c r="C1" s="281"/>
      <c r="D1" s="281"/>
      <c r="E1" s="281"/>
      <c r="F1" s="281"/>
      <c r="G1" s="281"/>
      <c r="H1" s="281"/>
      <c r="I1" s="281"/>
      <c r="J1" s="281"/>
      <c r="K1" s="281"/>
    </row>
    <row r="2" spans="1:11" ht="12.75" customHeight="1" x14ac:dyDescent="0.2">
      <c r="A2" s="288" t="s">
        <v>6</v>
      </c>
      <c r="B2" s="288"/>
      <c r="C2" s="288"/>
      <c r="D2" s="288"/>
      <c r="E2" s="288"/>
      <c r="F2" s="288"/>
      <c r="G2" s="288"/>
      <c r="H2" s="288"/>
      <c r="I2" s="288"/>
      <c r="J2" s="288"/>
      <c r="K2" s="288"/>
    </row>
    <row r="3" spans="1:11" x14ac:dyDescent="0.2">
      <c r="A3" s="290" t="s">
        <v>7</v>
      </c>
      <c r="B3" s="290"/>
      <c r="C3" s="290"/>
      <c r="D3" s="290"/>
      <c r="E3" s="290"/>
      <c r="F3" s="290"/>
      <c r="G3" s="290"/>
      <c r="H3" s="290"/>
      <c r="I3" s="290"/>
      <c r="J3" s="290"/>
      <c r="K3" s="290"/>
    </row>
    <row r="4" spans="1:11" ht="33.75" x14ac:dyDescent="0.2">
      <c r="A4" s="283" t="s">
        <v>59</v>
      </c>
      <c r="B4" s="283"/>
      <c r="C4" s="283"/>
      <c r="D4" s="283"/>
      <c r="E4" s="283"/>
      <c r="F4" s="283"/>
      <c r="G4" s="283"/>
      <c r="H4" s="283"/>
      <c r="I4" s="63" t="s">
        <v>279</v>
      </c>
      <c r="J4" s="64" t="s">
        <v>317</v>
      </c>
      <c r="K4" s="64" t="s">
        <v>318</v>
      </c>
    </row>
    <row r="5" spans="1:11" x14ac:dyDescent="0.2">
      <c r="A5" s="289">
        <v>1</v>
      </c>
      <c r="B5" s="289"/>
      <c r="C5" s="289"/>
      <c r="D5" s="289"/>
      <c r="E5" s="289"/>
      <c r="F5" s="289"/>
      <c r="G5" s="289"/>
      <c r="H5" s="289"/>
      <c r="I5" s="69">
        <v>2</v>
      </c>
      <c r="J5" s="70" t="s">
        <v>282</v>
      </c>
      <c r="K5" s="70" t="s">
        <v>283</v>
      </c>
    </row>
    <row r="6" spans="1:11" x14ac:dyDescent="0.2">
      <c r="A6" s="218" t="s">
        <v>156</v>
      </c>
      <c r="B6" s="219"/>
      <c r="C6" s="219"/>
      <c r="D6" s="219"/>
      <c r="E6" s="219"/>
      <c r="F6" s="219"/>
      <c r="G6" s="219"/>
      <c r="H6" s="219"/>
      <c r="I6" s="275"/>
      <c r="J6" s="275"/>
      <c r="K6" s="276"/>
    </row>
    <row r="7" spans="1:11" x14ac:dyDescent="0.2">
      <c r="A7" s="226" t="s">
        <v>199</v>
      </c>
      <c r="B7" s="227"/>
      <c r="C7" s="227"/>
      <c r="D7" s="227"/>
      <c r="E7" s="227"/>
      <c r="F7" s="227"/>
      <c r="G7" s="227"/>
      <c r="H7" s="227"/>
      <c r="I7" s="1">
        <v>1</v>
      </c>
      <c r="J7" s="5"/>
      <c r="K7" s="7"/>
    </row>
    <row r="8" spans="1:11" x14ac:dyDescent="0.2">
      <c r="A8" s="226" t="s">
        <v>119</v>
      </c>
      <c r="B8" s="227"/>
      <c r="C8" s="227"/>
      <c r="D8" s="227"/>
      <c r="E8" s="227"/>
      <c r="F8" s="227"/>
      <c r="G8" s="227"/>
      <c r="H8" s="227"/>
      <c r="I8" s="1">
        <v>2</v>
      </c>
      <c r="J8" s="5"/>
      <c r="K8" s="7"/>
    </row>
    <row r="9" spans="1:11" x14ac:dyDescent="0.2">
      <c r="A9" s="226" t="s">
        <v>120</v>
      </c>
      <c r="B9" s="227"/>
      <c r="C9" s="227"/>
      <c r="D9" s="227"/>
      <c r="E9" s="227"/>
      <c r="F9" s="227"/>
      <c r="G9" s="227"/>
      <c r="H9" s="227"/>
      <c r="I9" s="1">
        <v>3</v>
      </c>
      <c r="J9" s="5"/>
      <c r="K9" s="7"/>
    </row>
    <row r="10" spans="1:11" x14ac:dyDescent="0.2">
      <c r="A10" s="226" t="s">
        <v>121</v>
      </c>
      <c r="B10" s="227"/>
      <c r="C10" s="227"/>
      <c r="D10" s="227"/>
      <c r="E10" s="227"/>
      <c r="F10" s="227"/>
      <c r="G10" s="227"/>
      <c r="H10" s="227"/>
      <c r="I10" s="1">
        <v>4</v>
      </c>
      <c r="J10" s="5"/>
      <c r="K10" s="7"/>
    </row>
    <row r="11" spans="1:11" x14ac:dyDescent="0.2">
      <c r="A11" s="226" t="s">
        <v>122</v>
      </c>
      <c r="B11" s="227"/>
      <c r="C11" s="227"/>
      <c r="D11" s="227"/>
      <c r="E11" s="227"/>
      <c r="F11" s="227"/>
      <c r="G11" s="227"/>
      <c r="H11" s="227"/>
      <c r="I11" s="1">
        <v>5</v>
      </c>
      <c r="J11" s="5"/>
      <c r="K11" s="7"/>
    </row>
    <row r="12" spans="1:11" x14ac:dyDescent="0.2">
      <c r="A12" s="229" t="s">
        <v>198</v>
      </c>
      <c r="B12" s="230"/>
      <c r="C12" s="230"/>
      <c r="D12" s="230"/>
      <c r="E12" s="230"/>
      <c r="F12" s="230"/>
      <c r="G12" s="230"/>
      <c r="H12" s="230"/>
      <c r="I12" s="1">
        <v>6</v>
      </c>
      <c r="J12" s="61">
        <f>SUM(J7:J11)</f>
        <v>0</v>
      </c>
      <c r="K12" s="50">
        <f>SUM(K7:K11)</f>
        <v>0</v>
      </c>
    </row>
    <row r="13" spans="1:11" x14ac:dyDescent="0.2">
      <c r="A13" s="226" t="s">
        <v>123</v>
      </c>
      <c r="B13" s="227"/>
      <c r="C13" s="227"/>
      <c r="D13" s="227"/>
      <c r="E13" s="227"/>
      <c r="F13" s="227"/>
      <c r="G13" s="227"/>
      <c r="H13" s="227"/>
      <c r="I13" s="1">
        <v>7</v>
      </c>
      <c r="J13" s="5"/>
      <c r="K13" s="7"/>
    </row>
    <row r="14" spans="1:11" x14ac:dyDescent="0.2">
      <c r="A14" s="226" t="s">
        <v>124</v>
      </c>
      <c r="B14" s="227"/>
      <c r="C14" s="227"/>
      <c r="D14" s="227"/>
      <c r="E14" s="227"/>
      <c r="F14" s="227"/>
      <c r="G14" s="227"/>
      <c r="H14" s="227"/>
      <c r="I14" s="1">
        <v>8</v>
      </c>
      <c r="J14" s="5"/>
      <c r="K14" s="7"/>
    </row>
    <row r="15" spans="1:11" x14ac:dyDescent="0.2">
      <c r="A15" s="226" t="s">
        <v>125</v>
      </c>
      <c r="B15" s="227"/>
      <c r="C15" s="227"/>
      <c r="D15" s="227"/>
      <c r="E15" s="227"/>
      <c r="F15" s="227"/>
      <c r="G15" s="227"/>
      <c r="H15" s="227"/>
      <c r="I15" s="1">
        <v>9</v>
      </c>
      <c r="J15" s="5"/>
      <c r="K15" s="7"/>
    </row>
    <row r="16" spans="1:11" x14ac:dyDescent="0.2">
      <c r="A16" s="226" t="s">
        <v>126</v>
      </c>
      <c r="B16" s="227"/>
      <c r="C16" s="227"/>
      <c r="D16" s="227"/>
      <c r="E16" s="227"/>
      <c r="F16" s="227"/>
      <c r="G16" s="227"/>
      <c r="H16" s="227"/>
      <c r="I16" s="1">
        <v>10</v>
      </c>
      <c r="J16" s="5"/>
      <c r="K16" s="7"/>
    </row>
    <row r="17" spans="1:11" x14ac:dyDescent="0.2">
      <c r="A17" s="226" t="s">
        <v>127</v>
      </c>
      <c r="B17" s="227"/>
      <c r="C17" s="227"/>
      <c r="D17" s="227"/>
      <c r="E17" s="227"/>
      <c r="F17" s="227"/>
      <c r="G17" s="227"/>
      <c r="H17" s="227"/>
      <c r="I17" s="1">
        <v>11</v>
      </c>
      <c r="J17" s="5"/>
      <c r="K17" s="7"/>
    </row>
    <row r="18" spans="1:11" x14ac:dyDescent="0.2">
      <c r="A18" s="226" t="s">
        <v>128</v>
      </c>
      <c r="B18" s="227"/>
      <c r="C18" s="227"/>
      <c r="D18" s="227"/>
      <c r="E18" s="227"/>
      <c r="F18" s="227"/>
      <c r="G18" s="227"/>
      <c r="H18" s="227"/>
      <c r="I18" s="1">
        <v>12</v>
      </c>
      <c r="J18" s="5"/>
      <c r="K18" s="7"/>
    </row>
    <row r="19" spans="1:11" x14ac:dyDescent="0.2">
      <c r="A19" s="229" t="s">
        <v>47</v>
      </c>
      <c r="B19" s="230"/>
      <c r="C19" s="230"/>
      <c r="D19" s="230"/>
      <c r="E19" s="230"/>
      <c r="F19" s="230"/>
      <c r="G19" s="230"/>
      <c r="H19" s="230"/>
      <c r="I19" s="1">
        <v>13</v>
      </c>
      <c r="J19" s="61">
        <f>SUM(J13:J18)</f>
        <v>0</v>
      </c>
      <c r="K19" s="50">
        <f>SUM(K13:K18)</f>
        <v>0</v>
      </c>
    </row>
    <row r="20" spans="1:11" x14ac:dyDescent="0.2">
      <c r="A20" s="229" t="s">
        <v>108</v>
      </c>
      <c r="B20" s="286"/>
      <c r="C20" s="286"/>
      <c r="D20" s="286"/>
      <c r="E20" s="286"/>
      <c r="F20" s="286"/>
      <c r="G20" s="286"/>
      <c r="H20" s="287"/>
      <c r="I20" s="1">
        <v>14</v>
      </c>
      <c r="J20" s="61">
        <f>IF(J12&gt;J19,J12-J19,0)</f>
        <v>0</v>
      </c>
      <c r="K20" s="50">
        <f>IF(K12&gt;K19,K12-K19,0)</f>
        <v>0</v>
      </c>
    </row>
    <row r="21" spans="1:11" x14ac:dyDescent="0.2">
      <c r="A21" s="241" t="s">
        <v>109</v>
      </c>
      <c r="B21" s="284"/>
      <c r="C21" s="284"/>
      <c r="D21" s="284"/>
      <c r="E21" s="284"/>
      <c r="F21" s="284"/>
      <c r="G21" s="284"/>
      <c r="H21" s="285"/>
      <c r="I21" s="1">
        <v>15</v>
      </c>
      <c r="J21" s="61">
        <f>IF(J19&gt;J12,J19-J12,0)</f>
        <v>0</v>
      </c>
      <c r="K21" s="50">
        <f>IF(K19&gt;K12,K19-K12,0)</f>
        <v>0</v>
      </c>
    </row>
    <row r="22" spans="1:11" x14ac:dyDescent="0.2">
      <c r="A22" s="218" t="s">
        <v>159</v>
      </c>
      <c r="B22" s="219"/>
      <c r="C22" s="219"/>
      <c r="D22" s="219"/>
      <c r="E22" s="219"/>
      <c r="F22" s="219"/>
      <c r="G22" s="219"/>
      <c r="H22" s="219"/>
      <c r="I22" s="275"/>
      <c r="J22" s="275"/>
      <c r="K22" s="276"/>
    </row>
    <row r="23" spans="1:11" x14ac:dyDescent="0.2">
      <c r="A23" s="226" t="s">
        <v>165</v>
      </c>
      <c r="B23" s="227"/>
      <c r="C23" s="227"/>
      <c r="D23" s="227"/>
      <c r="E23" s="227"/>
      <c r="F23" s="227"/>
      <c r="G23" s="227"/>
      <c r="H23" s="227"/>
      <c r="I23" s="1">
        <v>16</v>
      </c>
      <c r="J23" s="5"/>
      <c r="K23" s="7"/>
    </row>
    <row r="24" spans="1:11" x14ac:dyDescent="0.2">
      <c r="A24" s="226" t="s">
        <v>166</v>
      </c>
      <c r="B24" s="227"/>
      <c r="C24" s="227"/>
      <c r="D24" s="227"/>
      <c r="E24" s="227"/>
      <c r="F24" s="227"/>
      <c r="G24" s="227"/>
      <c r="H24" s="227"/>
      <c r="I24" s="1">
        <v>17</v>
      </c>
      <c r="J24" s="5"/>
      <c r="K24" s="7"/>
    </row>
    <row r="25" spans="1:11" x14ac:dyDescent="0.2">
      <c r="A25" s="226" t="s">
        <v>319</v>
      </c>
      <c r="B25" s="227"/>
      <c r="C25" s="227"/>
      <c r="D25" s="227"/>
      <c r="E25" s="227"/>
      <c r="F25" s="227"/>
      <c r="G25" s="227"/>
      <c r="H25" s="227"/>
      <c r="I25" s="1">
        <v>18</v>
      </c>
      <c r="J25" s="5"/>
      <c r="K25" s="7"/>
    </row>
    <row r="26" spans="1:11" x14ac:dyDescent="0.2">
      <c r="A26" s="226" t="s">
        <v>320</v>
      </c>
      <c r="B26" s="227"/>
      <c r="C26" s="227"/>
      <c r="D26" s="227"/>
      <c r="E26" s="227"/>
      <c r="F26" s="227"/>
      <c r="G26" s="227"/>
      <c r="H26" s="227"/>
      <c r="I26" s="1">
        <v>19</v>
      </c>
      <c r="J26" s="5"/>
      <c r="K26" s="7"/>
    </row>
    <row r="27" spans="1:11" x14ac:dyDescent="0.2">
      <c r="A27" s="226" t="s">
        <v>167</v>
      </c>
      <c r="B27" s="227"/>
      <c r="C27" s="227"/>
      <c r="D27" s="227"/>
      <c r="E27" s="227"/>
      <c r="F27" s="227"/>
      <c r="G27" s="227"/>
      <c r="H27" s="227"/>
      <c r="I27" s="1">
        <v>20</v>
      </c>
      <c r="J27" s="5"/>
      <c r="K27" s="7"/>
    </row>
    <row r="28" spans="1:11" x14ac:dyDescent="0.2">
      <c r="A28" s="229" t="s">
        <v>114</v>
      </c>
      <c r="B28" s="230"/>
      <c r="C28" s="230"/>
      <c r="D28" s="230"/>
      <c r="E28" s="230"/>
      <c r="F28" s="230"/>
      <c r="G28" s="230"/>
      <c r="H28" s="230"/>
      <c r="I28" s="1">
        <v>21</v>
      </c>
      <c r="J28" s="61">
        <f>SUM(J23:J27)</f>
        <v>0</v>
      </c>
      <c r="K28" s="50">
        <f>SUM(K23:K27)</f>
        <v>0</v>
      </c>
    </row>
    <row r="29" spans="1:11" x14ac:dyDescent="0.2">
      <c r="A29" s="226" t="s">
        <v>2</v>
      </c>
      <c r="B29" s="227"/>
      <c r="C29" s="227"/>
      <c r="D29" s="227"/>
      <c r="E29" s="227"/>
      <c r="F29" s="227"/>
      <c r="G29" s="227"/>
      <c r="H29" s="227"/>
      <c r="I29" s="1">
        <v>22</v>
      </c>
      <c r="J29" s="5"/>
      <c r="K29" s="7"/>
    </row>
    <row r="30" spans="1:11" x14ac:dyDescent="0.2">
      <c r="A30" s="226" t="s">
        <v>3</v>
      </c>
      <c r="B30" s="227"/>
      <c r="C30" s="227"/>
      <c r="D30" s="227"/>
      <c r="E30" s="227"/>
      <c r="F30" s="227"/>
      <c r="G30" s="227"/>
      <c r="H30" s="227"/>
      <c r="I30" s="1">
        <v>23</v>
      </c>
      <c r="J30" s="5"/>
      <c r="K30" s="7"/>
    </row>
    <row r="31" spans="1:11" x14ac:dyDescent="0.2">
      <c r="A31" s="226" t="s">
        <v>4</v>
      </c>
      <c r="B31" s="227"/>
      <c r="C31" s="227"/>
      <c r="D31" s="227"/>
      <c r="E31" s="227"/>
      <c r="F31" s="227"/>
      <c r="G31" s="227"/>
      <c r="H31" s="227"/>
      <c r="I31" s="1">
        <v>24</v>
      </c>
      <c r="J31" s="5"/>
      <c r="K31" s="7"/>
    </row>
    <row r="32" spans="1:11" x14ac:dyDescent="0.2">
      <c r="A32" s="229" t="s">
        <v>48</v>
      </c>
      <c r="B32" s="230"/>
      <c r="C32" s="230"/>
      <c r="D32" s="230"/>
      <c r="E32" s="230"/>
      <c r="F32" s="230"/>
      <c r="G32" s="230"/>
      <c r="H32" s="230"/>
      <c r="I32" s="1">
        <v>25</v>
      </c>
      <c r="J32" s="61">
        <f>SUM(J29:J31)</f>
        <v>0</v>
      </c>
      <c r="K32" s="50">
        <f>SUM(K29:K31)</f>
        <v>0</v>
      </c>
    </row>
    <row r="33" spans="1:11" x14ac:dyDescent="0.2">
      <c r="A33" s="229" t="s">
        <v>110</v>
      </c>
      <c r="B33" s="230"/>
      <c r="C33" s="230"/>
      <c r="D33" s="230"/>
      <c r="E33" s="230"/>
      <c r="F33" s="230"/>
      <c r="G33" s="230"/>
      <c r="H33" s="230"/>
      <c r="I33" s="1">
        <v>26</v>
      </c>
      <c r="J33" s="61">
        <f>IF(J28&gt;J32,J28-J32,0)</f>
        <v>0</v>
      </c>
      <c r="K33" s="50">
        <f>IF(K28&gt;K32,K28-K32,0)</f>
        <v>0</v>
      </c>
    </row>
    <row r="34" spans="1:11" x14ac:dyDescent="0.2">
      <c r="A34" s="229" t="s">
        <v>111</v>
      </c>
      <c r="B34" s="230"/>
      <c r="C34" s="230"/>
      <c r="D34" s="230"/>
      <c r="E34" s="230"/>
      <c r="F34" s="230"/>
      <c r="G34" s="230"/>
      <c r="H34" s="230"/>
      <c r="I34" s="1">
        <v>27</v>
      </c>
      <c r="J34" s="61">
        <f>IF(J32&gt;J28,J32-J28,0)</f>
        <v>0</v>
      </c>
      <c r="K34" s="50">
        <f>IF(K32&gt;K28,K32-K28,0)</f>
        <v>0</v>
      </c>
    </row>
    <row r="35" spans="1:11" x14ac:dyDescent="0.2">
      <c r="A35" s="218" t="s">
        <v>160</v>
      </c>
      <c r="B35" s="219"/>
      <c r="C35" s="219"/>
      <c r="D35" s="219"/>
      <c r="E35" s="219"/>
      <c r="F35" s="219"/>
      <c r="G35" s="219"/>
      <c r="H35" s="219"/>
      <c r="I35" s="275">
        <v>0</v>
      </c>
      <c r="J35" s="275"/>
      <c r="K35" s="276"/>
    </row>
    <row r="36" spans="1:11" x14ac:dyDescent="0.2">
      <c r="A36" s="226" t="s">
        <v>174</v>
      </c>
      <c r="B36" s="227"/>
      <c r="C36" s="227"/>
      <c r="D36" s="227"/>
      <c r="E36" s="227"/>
      <c r="F36" s="227"/>
      <c r="G36" s="227"/>
      <c r="H36" s="227"/>
      <c r="I36" s="1">
        <v>28</v>
      </c>
      <c r="J36" s="5"/>
      <c r="K36" s="7"/>
    </row>
    <row r="37" spans="1:11" x14ac:dyDescent="0.2">
      <c r="A37" s="226" t="s">
        <v>29</v>
      </c>
      <c r="B37" s="227"/>
      <c r="C37" s="227"/>
      <c r="D37" s="227"/>
      <c r="E37" s="227"/>
      <c r="F37" s="227"/>
      <c r="G37" s="227"/>
      <c r="H37" s="227"/>
      <c r="I37" s="1">
        <v>29</v>
      </c>
      <c r="J37" s="5"/>
      <c r="K37" s="7"/>
    </row>
    <row r="38" spans="1:11" x14ac:dyDescent="0.2">
      <c r="A38" s="226" t="s">
        <v>30</v>
      </c>
      <c r="B38" s="227"/>
      <c r="C38" s="227"/>
      <c r="D38" s="227"/>
      <c r="E38" s="227"/>
      <c r="F38" s="227"/>
      <c r="G38" s="227"/>
      <c r="H38" s="227"/>
      <c r="I38" s="1">
        <v>30</v>
      </c>
      <c r="J38" s="5"/>
      <c r="K38" s="7"/>
    </row>
    <row r="39" spans="1:11" x14ac:dyDescent="0.2">
      <c r="A39" s="229" t="s">
        <v>49</v>
      </c>
      <c r="B39" s="230"/>
      <c r="C39" s="230"/>
      <c r="D39" s="230"/>
      <c r="E39" s="230"/>
      <c r="F39" s="230"/>
      <c r="G39" s="230"/>
      <c r="H39" s="230"/>
      <c r="I39" s="1">
        <v>31</v>
      </c>
      <c r="J39" s="61">
        <f>SUM(J36:J38)</f>
        <v>0</v>
      </c>
      <c r="K39" s="50">
        <f>SUM(K36:K38)</f>
        <v>0</v>
      </c>
    </row>
    <row r="40" spans="1:11" x14ac:dyDescent="0.2">
      <c r="A40" s="226" t="s">
        <v>31</v>
      </c>
      <c r="B40" s="227"/>
      <c r="C40" s="227"/>
      <c r="D40" s="227"/>
      <c r="E40" s="227"/>
      <c r="F40" s="227"/>
      <c r="G40" s="227"/>
      <c r="H40" s="227"/>
      <c r="I40" s="1">
        <v>32</v>
      </c>
      <c r="J40" s="5"/>
      <c r="K40" s="7"/>
    </row>
    <row r="41" spans="1:11" x14ac:dyDescent="0.2">
      <c r="A41" s="226" t="s">
        <v>32</v>
      </c>
      <c r="B41" s="227"/>
      <c r="C41" s="227"/>
      <c r="D41" s="227"/>
      <c r="E41" s="227"/>
      <c r="F41" s="227"/>
      <c r="G41" s="227"/>
      <c r="H41" s="227"/>
      <c r="I41" s="1">
        <v>33</v>
      </c>
      <c r="J41" s="5"/>
      <c r="K41" s="7"/>
    </row>
    <row r="42" spans="1:11" x14ac:dyDescent="0.2">
      <c r="A42" s="226" t="s">
        <v>33</v>
      </c>
      <c r="B42" s="227"/>
      <c r="C42" s="227"/>
      <c r="D42" s="227"/>
      <c r="E42" s="227"/>
      <c r="F42" s="227"/>
      <c r="G42" s="227"/>
      <c r="H42" s="227"/>
      <c r="I42" s="1">
        <v>34</v>
      </c>
      <c r="J42" s="5"/>
      <c r="K42" s="7"/>
    </row>
    <row r="43" spans="1:11" x14ac:dyDescent="0.2">
      <c r="A43" s="226" t="s">
        <v>34</v>
      </c>
      <c r="B43" s="227"/>
      <c r="C43" s="227"/>
      <c r="D43" s="227"/>
      <c r="E43" s="227"/>
      <c r="F43" s="227"/>
      <c r="G43" s="227"/>
      <c r="H43" s="227"/>
      <c r="I43" s="1">
        <v>35</v>
      </c>
      <c r="J43" s="5"/>
      <c r="K43" s="7"/>
    </row>
    <row r="44" spans="1:11" x14ac:dyDescent="0.2">
      <c r="A44" s="226" t="s">
        <v>35</v>
      </c>
      <c r="B44" s="227"/>
      <c r="C44" s="227"/>
      <c r="D44" s="227"/>
      <c r="E44" s="227"/>
      <c r="F44" s="227"/>
      <c r="G44" s="227"/>
      <c r="H44" s="227"/>
      <c r="I44" s="1">
        <v>36</v>
      </c>
      <c r="J44" s="5"/>
      <c r="K44" s="7"/>
    </row>
    <row r="45" spans="1:11" x14ac:dyDescent="0.2">
      <c r="A45" s="229" t="s">
        <v>148</v>
      </c>
      <c r="B45" s="230"/>
      <c r="C45" s="230"/>
      <c r="D45" s="230"/>
      <c r="E45" s="230"/>
      <c r="F45" s="230"/>
      <c r="G45" s="230"/>
      <c r="H45" s="230"/>
      <c r="I45" s="1">
        <v>37</v>
      </c>
      <c r="J45" s="61">
        <f>SUM(J40:J44)</f>
        <v>0</v>
      </c>
      <c r="K45" s="50">
        <f>SUM(K40:K44)</f>
        <v>0</v>
      </c>
    </row>
    <row r="46" spans="1:11" x14ac:dyDescent="0.2">
      <c r="A46" s="229" t="s">
        <v>162</v>
      </c>
      <c r="B46" s="230"/>
      <c r="C46" s="230"/>
      <c r="D46" s="230"/>
      <c r="E46" s="230"/>
      <c r="F46" s="230"/>
      <c r="G46" s="230"/>
      <c r="H46" s="230"/>
      <c r="I46" s="1">
        <v>38</v>
      </c>
      <c r="J46" s="61">
        <f>IF(J39&gt;J45,J39-J45,0)</f>
        <v>0</v>
      </c>
      <c r="K46" s="50">
        <f>IF(K39&gt;K45,K39-K45,0)</f>
        <v>0</v>
      </c>
    </row>
    <row r="47" spans="1:11" x14ac:dyDescent="0.2">
      <c r="A47" s="229" t="s">
        <v>163</v>
      </c>
      <c r="B47" s="230"/>
      <c r="C47" s="230"/>
      <c r="D47" s="230"/>
      <c r="E47" s="230"/>
      <c r="F47" s="230"/>
      <c r="G47" s="230"/>
      <c r="H47" s="230"/>
      <c r="I47" s="1">
        <v>39</v>
      </c>
      <c r="J47" s="61">
        <f>IF(J45&gt;J39,J45-J39,0)</f>
        <v>0</v>
      </c>
      <c r="K47" s="50">
        <f>IF(K45&gt;K39,K45-K39,0)</f>
        <v>0</v>
      </c>
    </row>
    <row r="48" spans="1:11" x14ac:dyDescent="0.2">
      <c r="A48" s="229" t="s">
        <v>149</v>
      </c>
      <c r="B48" s="230"/>
      <c r="C48" s="230"/>
      <c r="D48" s="230"/>
      <c r="E48" s="230"/>
      <c r="F48" s="230"/>
      <c r="G48" s="230"/>
      <c r="H48" s="230"/>
      <c r="I48" s="1">
        <v>40</v>
      </c>
      <c r="J48" s="61">
        <f>IF(J20-J21+J33-J34+J46-J47&gt;0,J20-J21+J33-J34+J46-J47,0)</f>
        <v>0</v>
      </c>
      <c r="K48" s="50">
        <f>IF(K20-K21+K33-K34+K46-K47&gt;0,K20-K21+K33-K34+K46-K47,0)</f>
        <v>0</v>
      </c>
    </row>
    <row r="49" spans="1:11" x14ac:dyDescent="0.2">
      <c r="A49" s="229" t="s">
        <v>15</v>
      </c>
      <c r="B49" s="230"/>
      <c r="C49" s="230"/>
      <c r="D49" s="230"/>
      <c r="E49" s="230"/>
      <c r="F49" s="230"/>
      <c r="G49" s="230"/>
      <c r="H49" s="230"/>
      <c r="I49" s="1">
        <v>41</v>
      </c>
      <c r="J49" s="61">
        <f>IF(J21-J20+J34-J33+J47-J46&gt;0,J21-J20+J34-J33+J47-J46,0)</f>
        <v>0</v>
      </c>
      <c r="K49" s="50">
        <f>IF(K21-K20+K34-K33+K47-K46&gt;0,K21-K20+K34-K33+K47-K46,0)</f>
        <v>0</v>
      </c>
    </row>
    <row r="50" spans="1:11" x14ac:dyDescent="0.2">
      <c r="A50" s="229" t="s">
        <v>161</v>
      </c>
      <c r="B50" s="230"/>
      <c r="C50" s="230"/>
      <c r="D50" s="230"/>
      <c r="E50" s="230"/>
      <c r="F50" s="230"/>
      <c r="G50" s="230"/>
      <c r="H50" s="230"/>
      <c r="I50" s="1">
        <v>42</v>
      </c>
      <c r="J50" s="5"/>
      <c r="K50" s="7"/>
    </row>
    <row r="51" spans="1:11" x14ac:dyDescent="0.2">
      <c r="A51" s="229" t="s">
        <v>175</v>
      </c>
      <c r="B51" s="230"/>
      <c r="C51" s="230"/>
      <c r="D51" s="230"/>
      <c r="E51" s="230"/>
      <c r="F51" s="230"/>
      <c r="G51" s="230"/>
      <c r="H51" s="230"/>
      <c r="I51" s="1">
        <v>43</v>
      </c>
      <c r="J51" s="5"/>
      <c r="K51" s="7"/>
    </row>
    <row r="52" spans="1:11" x14ac:dyDescent="0.2">
      <c r="A52" s="229" t="s">
        <v>176</v>
      </c>
      <c r="B52" s="230"/>
      <c r="C52" s="230"/>
      <c r="D52" s="230"/>
      <c r="E52" s="230"/>
      <c r="F52" s="230"/>
      <c r="G52" s="230"/>
      <c r="H52" s="230"/>
      <c r="I52" s="1">
        <v>44</v>
      </c>
      <c r="J52" s="5"/>
      <c r="K52" s="7"/>
    </row>
    <row r="53" spans="1:11" x14ac:dyDescent="0.2">
      <c r="A53" s="241" t="s">
        <v>177</v>
      </c>
      <c r="B53" s="242"/>
      <c r="C53" s="242"/>
      <c r="D53" s="242"/>
      <c r="E53" s="242"/>
      <c r="F53" s="242"/>
      <c r="G53" s="242"/>
      <c r="H53" s="242"/>
      <c r="I53" s="4">
        <v>45</v>
      </c>
      <c r="J53" s="62">
        <f>J50+J51-J52</f>
        <v>0</v>
      </c>
      <c r="K53" s="58">
        <f>K50+K51-K52</f>
        <v>0</v>
      </c>
    </row>
    <row r="54" spans="1:11" x14ac:dyDescent="0.2">
      <c r="A54" s="67"/>
      <c r="B54" s="68"/>
      <c r="C54" s="68"/>
      <c r="D54" s="68"/>
      <c r="E54" s="68"/>
      <c r="F54" s="68"/>
      <c r="G54" s="68"/>
      <c r="H54" s="68"/>
      <c r="I54" s="68"/>
      <c r="J54" s="68"/>
      <c r="K54" s="68"/>
    </row>
  </sheetData>
  <mergeCells count="53">
    <mergeCell ref="A1:K1"/>
    <mergeCell ref="A2:K2"/>
    <mergeCell ref="A4:H4"/>
    <mergeCell ref="A9:H9"/>
    <mergeCell ref="A10:H10"/>
    <mergeCell ref="A5:H5"/>
    <mergeCell ref="A6:K6"/>
    <mergeCell ref="A7:H7"/>
    <mergeCell ref="A8:H8"/>
    <mergeCell ref="A3:K3"/>
    <mergeCell ref="A13:H13"/>
    <mergeCell ref="A14:H14"/>
    <mergeCell ref="A15:H15"/>
    <mergeCell ref="A16:H16"/>
    <mergeCell ref="A11:H11"/>
    <mergeCell ref="A12:H12"/>
    <mergeCell ref="A21:H21"/>
    <mergeCell ref="A22:K22"/>
    <mergeCell ref="A23:H23"/>
    <mergeCell ref="A24:H24"/>
    <mergeCell ref="A17:H17"/>
    <mergeCell ref="A18:H18"/>
    <mergeCell ref="A19:H19"/>
    <mergeCell ref="A20:H20"/>
    <mergeCell ref="A29:H29"/>
    <mergeCell ref="A30:H30"/>
    <mergeCell ref="A31:H31"/>
    <mergeCell ref="A32:H32"/>
    <mergeCell ref="A25:H25"/>
    <mergeCell ref="A26:H26"/>
    <mergeCell ref="A27:H27"/>
    <mergeCell ref="A28:H28"/>
    <mergeCell ref="A37:H37"/>
    <mergeCell ref="A38:H38"/>
    <mergeCell ref="A39:H39"/>
    <mergeCell ref="A40:H40"/>
    <mergeCell ref="A33:H33"/>
    <mergeCell ref="A34:H34"/>
    <mergeCell ref="A35:K35"/>
    <mergeCell ref="A36:H36"/>
    <mergeCell ref="A45:H45"/>
    <mergeCell ref="A46:H46"/>
    <mergeCell ref="A47:H47"/>
    <mergeCell ref="A52:H52"/>
    <mergeCell ref="A41:H41"/>
    <mergeCell ref="A42:H42"/>
    <mergeCell ref="A43:H43"/>
    <mergeCell ref="A44:H44"/>
    <mergeCell ref="A53:H53"/>
    <mergeCell ref="A48:H48"/>
    <mergeCell ref="A49:H49"/>
    <mergeCell ref="A50:H50"/>
    <mergeCell ref="A51:H51"/>
  </mergeCells>
  <phoneticPr fontId="3" type="noConversion"/>
  <dataValidations count="1">
    <dataValidation allowBlank="1" sqref="A1:XFD1048576" xr:uid="{00000000-0002-0000-0400-000000000000}"/>
  </dataValidations>
  <pageMargins left="0.75" right="0.75"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25"/>
  <sheetViews>
    <sheetView zoomScaleNormal="100" zoomScaleSheetLayoutView="100" workbookViewId="0">
      <selection activeCell="M14" sqref="M14"/>
    </sheetView>
  </sheetViews>
  <sheetFormatPr defaultRowHeight="12.75" x14ac:dyDescent="0.2"/>
  <cols>
    <col min="1" max="4" width="9.140625" style="73"/>
    <col min="5" max="5" width="11.7109375" style="73" customWidth="1"/>
    <col min="6" max="9" width="9.140625" style="73"/>
    <col min="10" max="10" width="10.5703125" style="73" customWidth="1"/>
    <col min="11" max="11" width="10.85546875" style="73" customWidth="1"/>
    <col min="12" max="16384" width="9.140625" style="73"/>
  </cols>
  <sheetData>
    <row r="1" spans="1:12" x14ac:dyDescent="0.2">
      <c r="A1" s="304" t="s">
        <v>280</v>
      </c>
      <c r="B1" s="305"/>
      <c r="C1" s="305"/>
      <c r="D1" s="305"/>
      <c r="E1" s="305"/>
      <c r="F1" s="305"/>
      <c r="G1" s="305"/>
      <c r="H1" s="305"/>
      <c r="I1" s="305"/>
      <c r="J1" s="305"/>
      <c r="K1" s="305"/>
      <c r="L1" s="72"/>
    </row>
    <row r="2" spans="1:12" ht="15.75" x14ac:dyDescent="0.2">
      <c r="A2" s="39"/>
      <c r="B2" s="71"/>
      <c r="C2" s="291" t="s">
        <v>281</v>
      </c>
      <c r="D2" s="291"/>
      <c r="E2" s="74">
        <v>43101</v>
      </c>
      <c r="F2" s="40" t="s">
        <v>250</v>
      </c>
      <c r="G2" s="292">
        <v>43281</v>
      </c>
      <c r="H2" s="293"/>
      <c r="I2" s="71"/>
      <c r="J2" s="71"/>
      <c r="K2" s="71"/>
      <c r="L2" s="75"/>
    </row>
    <row r="3" spans="1:12" ht="23.25" x14ac:dyDescent="0.2">
      <c r="A3" s="294" t="s">
        <v>59</v>
      </c>
      <c r="B3" s="294"/>
      <c r="C3" s="294"/>
      <c r="D3" s="294"/>
      <c r="E3" s="294"/>
      <c r="F3" s="294"/>
      <c r="G3" s="294"/>
      <c r="H3" s="294"/>
      <c r="I3" s="78" t="s">
        <v>304</v>
      </c>
      <c r="J3" s="79" t="s">
        <v>150</v>
      </c>
      <c r="K3" s="79" t="s">
        <v>151</v>
      </c>
    </row>
    <row r="4" spans="1:12" x14ac:dyDescent="0.2">
      <c r="A4" s="295">
        <v>1</v>
      </c>
      <c r="B4" s="295"/>
      <c r="C4" s="295"/>
      <c r="D4" s="295"/>
      <c r="E4" s="295"/>
      <c r="F4" s="295"/>
      <c r="G4" s="295"/>
      <c r="H4" s="295"/>
      <c r="I4" s="81">
        <v>2</v>
      </c>
      <c r="J4" s="80" t="s">
        <v>282</v>
      </c>
      <c r="K4" s="80" t="s">
        <v>283</v>
      </c>
    </row>
    <row r="5" spans="1:12" x14ac:dyDescent="0.2">
      <c r="A5" s="296" t="s">
        <v>284</v>
      </c>
      <c r="B5" s="297"/>
      <c r="C5" s="297"/>
      <c r="D5" s="297"/>
      <c r="E5" s="297"/>
      <c r="F5" s="297"/>
      <c r="G5" s="297"/>
      <c r="H5" s="297"/>
      <c r="I5" s="41">
        <v>1</v>
      </c>
      <c r="J5" s="42">
        <v>113504000</v>
      </c>
      <c r="K5" s="42">
        <v>113504000</v>
      </c>
    </row>
    <row r="6" spans="1:12" x14ac:dyDescent="0.2">
      <c r="A6" s="296" t="s">
        <v>285</v>
      </c>
      <c r="B6" s="297"/>
      <c r="C6" s="297"/>
      <c r="D6" s="297"/>
      <c r="E6" s="297"/>
      <c r="F6" s="297"/>
      <c r="G6" s="297"/>
      <c r="H6" s="297"/>
      <c r="I6" s="41">
        <v>2</v>
      </c>
      <c r="J6" s="43">
        <v>5385620</v>
      </c>
      <c r="K6" s="43">
        <v>5385620</v>
      </c>
    </row>
    <row r="7" spans="1:12" x14ac:dyDescent="0.2">
      <c r="A7" s="296" t="s">
        <v>286</v>
      </c>
      <c r="B7" s="297"/>
      <c r="C7" s="297"/>
      <c r="D7" s="297"/>
      <c r="E7" s="297"/>
      <c r="F7" s="297"/>
      <c r="G7" s="297"/>
      <c r="H7" s="297"/>
      <c r="I7" s="41">
        <v>3</v>
      </c>
      <c r="J7" s="43">
        <v>7521201</v>
      </c>
      <c r="K7" s="43">
        <v>7521201</v>
      </c>
    </row>
    <row r="8" spans="1:12" x14ac:dyDescent="0.2">
      <c r="A8" s="296" t="s">
        <v>287</v>
      </c>
      <c r="B8" s="297"/>
      <c r="C8" s="297"/>
      <c r="D8" s="297"/>
      <c r="E8" s="297"/>
      <c r="F8" s="297"/>
      <c r="G8" s="297"/>
      <c r="H8" s="297"/>
      <c r="I8" s="41">
        <v>4</v>
      </c>
      <c r="J8" s="43">
        <v>-32806133</v>
      </c>
      <c r="K8" s="43">
        <v>-31670393</v>
      </c>
    </row>
    <row r="9" spans="1:12" x14ac:dyDescent="0.2">
      <c r="A9" s="296" t="s">
        <v>288</v>
      </c>
      <c r="B9" s="297"/>
      <c r="C9" s="297"/>
      <c r="D9" s="297"/>
      <c r="E9" s="297"/>
      <c r="F9" s="297"/>
      <c r="G9" s="297"/>
      <c r="H9" s="297"/>
      <c r="I9" s="41">
        <v>5</v>
      </c>
      <c r="J9" s="43">
        <v>1839340</v>
      </c>
      <c r="K9" s="43">
        <v>547533</v>
      </c>
    </row>
    <row r="10" spans="1:12" x14ac:dyDescent="0.2">
      <c r="A10" s="296" t="s">
        <v>289</v>
      </c>
      <c r="B10" s="297"/>
      <c r="C10" s="297"/>
      <c r="D10" s="297"/>
      <c r="E10" s="297"/>
      <c r="F10" s="297"/>
      <c r="G10" s="297"/>
      <c r="H10" s="297"/>
      <c r="I10" s="41">
        <v>6</v>
      </c>
      <c r="J10" s="43"/>
      <c r="K10" s="43"/>
    </row>
    <row r="11" spans="1:12" x14ac:dyDescent="0.2">
      <c r="A11" s="296" t="s">
        <v>290</v>
      </c>
      <c r="B11" s="297"/>
      <c r="C11" s="297"/>
      <c r="D11" s="297"/>
      <c r="E11" s="297"/>
      <c r="F11" s="297"/>
      <c r="G11" s="297"/>
      <c r="H11" s="297"/>
      <c r="I11" s="41">
        <v>7</v>
      </c>
      <c r="J11" s="43"/>
      <c r="K11" s="43"/>
    </row>
    <row r="12" spans="1:12" x14ac:dyDescent="0.2">
      <c r="A12" s="296" t="s">
        <v>291</v>
      </c>
      <c r="B12" s="297"/>
      <c r="C12" s="297"/>
      <c r="D12" s="297"/>
      <c r="E12" s="297"/>
      <c r="F12" s="297"/>
      <c r="G12" s="297"/>
      <c r="H12" s="297"/>
      <c r="I12" s="41">
        <v>8</v>
      </c>
      <c r="J12" s="43"/>
      <c r="K12" s="43"/>
    </row>
    <row r="13" spans="1:12" x14ac:dyDescent="0.2">
      <c r="A13" s="296" t="s">
        <v>292</v>
      </c>
      <c r="B13" s="297"/>
      <c r="C13" s="297"/>
      <c r="D13" s="297"/>
      <c r="E13" s="297"/>
      <c r="F13" s="297"/>
      <c r="G13" s="297"/>
      <c r="H13" s="297"/>
      <c r="I13" s="41">
        <v>9</v>
      </c>
      <c r="J13" s="43"/>
      <c r="K13" s="43"/>
    </row>
    <row r="14" spans="1:12" x14ac:dyDescent="0.2">
      <c r="A14" s="306" t="s">
        <v>293</v>
      </c>
      <c r="B14" s="307"/>
      <c r="C14" s="307"/>
      <c r="D14" s="307"/>
      <c r="E14" s="307"/>
      <c r="F14" s="307"/>
      <c r="G14" s="307"/>
      <c r="H14" s="307"/>
      <c r="I14" s="41">
        <v>10</v>
      </c>
      <c r="J14" s="76">
        <f>SUM(J5:J13)</f>
        <v>95444028</v>
      </c>
      <c r="K14" s="76">
        <f>SUM(K5:K13)</f>
        <v>95287961</v>
      </c>
    </row>
    <row r="15" spans="1:12" x14ac:dyDescent="0.2">
      <c r="A15" s="296" t="s">
        <v>294</v>
      </c>
      <c r="B15" s="297"/>
      <c r="C15" s="297"/>
      <c r="D15" s="297"/>
      <c r="E15" s="297"/>
      <c r="F15" s="297"/>
      <c r="G15" s="297"/>
      <c r="H15" s="297"/>
      <c r="I15" s="41">
        <v>11</v>
      </c>
      <c r="J15" s="43"/>
      <c r="K15" s="43"/>
    </row>
    <row r="16" spans="1:12" x14ac:dyDescent="0.2">
      <c r="A16" s="296" t="s">
        <v>295</v>
      </c>
      <c r="B16" s="297"/>
      <c r="C16" s="297"/>
      <c r="D16" s="297"/>
      <c r="E16" s="297"/>
      <c r="F16" s="297"/>
      <c r="G16" s="297"/>
      <c r="H16" s="297"/>
      <c r="I16" s="41">
        <v>12</v>
      </c>
      <c r="J16" s="43"/>
      <c r="K16" s="43"/>
    </row>
    <row r="17" spans="1:11" x14ac:dyDescent="0.2">
      <c r="A17" s="296" t="s">
        <v>296</v>
      </c>
      <c r="B17" s="297"/>
      <c r="C17" s="297"/>
      <c r="D17" s="297"/>
      <c r="E17" s="297"/>
      <c r="F17" s="297"/>
      <c r="G17" s="297"/>
      <c r="H17" s="297"/>
      <c r="I17" s="41">
        <v>13</v>
      </c>
      <c r="J17" s="43"/>
      <c r="K17" s="43"/>
    </row>
    <row r="18" spans="1:11" x14ac:dyDescent="0.2">
      <c r="A18" s="296" t="s">
        <v>297</v>
      </c>
      <c r="B18" s="297"/>
      <c r="C18" s="297"/>
      <c r="D18" s="297"/>
      <c r="E18" s="297"/>
      <c r="F18" s="297"/>
      <c r="G18" s="297"/>
      <c r="H18" s="297"/>
      <c r="I18" s="41">
        <v>14</v>
      </c>
      <c r="J18" s="43"/>
      <c r="K18" s="43"/>
    </row>
    <row r="19" spans="1:11" x14ac:dyDescent="0.2">
      <c r="A19" s="296" t="s">
        <v>298</v>
      </c>
      <c r="B19" s="297"/>
      <c r="C19" s="297"/>
      <c r="D19" s="297"/>
      <c r="E19" s="297"/>
      <c r="F19" s="297"/>
      <c r="G19" s="297"/>
      <c r="H19" s="297"/>
      <c r="I19" s="41">
        <v>15</v>
      </c>
      <c r="J19" s="43"/>
      <c r="K19" s="43"/>
    </row>
    <row r="20" spans="1:11" x14ac:dyDescent="0.2">
      <c r="A20" s="296" t="s">
        <v>299</v>
      </c>
      <c r="B20" s="297"/>
      <c r="C20" s="297"/>
      <c r="D20" s="297"/>
      <c r="E20" s="297"/>
      <c r="F20" s="297"/>
      <c r="G20" s="297"/>
      <c r="H20" s="297"/>
      <c r="I20" s="41">
        <v>16</v>
      </c>
      <c r="J20" s="43"/>
      <c r="K20" s="43"/>
    </row>
    <row r="21" spans="1:11" x14ac:dyDescent="0.2">
      <c r="A21" s="306" t="s">
        <v>300</v>
      </c>
      <c r="B21" s="307"/>
      <c r="C21" s="307"/>
      <c r="D21" s="307"/>
      <c r="E21" s="307"/>
      <c r="F21" s="307"/>
      <c r="G21" s="307"/>
      <c r="H21" s="307"/>
      <c r="I21" s="41">
        <v>17</v>
      </c>
      <c r="J21" s="77">
        <f>SUM(J15:J20)</f>
        <v>0</v>
      </c>
      <c r="K21" s="77">
        <f>SUM(K15:K20)</f>
        <v>0</v>
      </c>
    </row>
    <row r="22" spans="1:11" x14ac:dyDescent="0.2">
      <c r="A22" s="308"/>
      <c r="B22" s="309"/>
      <c r="C22" s="309"/>
      <c r="D22" s="309"/>
      <c r="E22" s="309"/>
      <c r="F22" s="309"/>
      <c r="G22" s="309"/>
      <c r="H22" s="309"/>
      <c r="I22" s="310"/>
      <c r="J22" s="310"/>
      <c r="K22" s="311"/>
    </row>
    <row r="23" spans="1:11" x14ac:dyDescent="0.2">
      <c r="A23" s="298" t="s">
        <v>301</v>
      </c>
      <c r="B23" s="299"/>
      <c r="C23" s="299"/>
      <c r="D23" s="299"/>
      <c r="E23" s="299"/>
      <c r="F23" s="299"/>
      <c r="G23" s="299"/>
      <c r="H23" s="299"/>
      <c r="I23" s="44">
        <v>18</v>
      </c>
      <c r="J23" s="42"/>
      <c r="K23" s="42"/>
    </row>
    <row r="24" spans="1:11" ht="17.25" customHeight="1" x14ac:dyDescent="0.2">
      <c r="A24" s="300" t="s">
        <v>302</v>
      </c>
      <c r="B24" s="301"/>
      <c r="C24" s="301"/>
      <c r="D24" s="301"/>
      <c r="E24" s="301"/>
      <c r="F24" s="301"/>
      <c r="G24" s="301"/>
      <c r="H24" s="301"/>
      <c r="I24" s="45">
        <v>19</v>
      </c>
      <c r="J24" s="77"/>
      <c r="K24" s="77"/>
    </row>
    <row r="25" spans="1:11" ht="30" customHeight="1" x14ac:dyDescent="0.2">
      <c r="A25" s="302" t="s">
        <v>303</v>
      </c>
      <c r="B25" s="303"/>
      <c r="C25" s="303"/>
      <c r="D25" s="303"/>
      <c r="E25" s="303"/>
      <c r="F25" s="303"/>
      <c r="G25" s="303"/>
      <c r="H25" s="303"/>
      <c r="I25" s="303"/>
      <c r="J25" s="303"/>
      <c r="K25" s="303"/>
    </row>
  </sheetData>
  <protectedRanges>
    <protectedRange sqref="E2" name="Range1_1"/>
    <protectedRange sqref="G2:H2" name="Range1"/>
  </protectedRanges>
  <mergeCells count="26">
    <mergeCell ref="A23:H23"/>
    <mergeCell ref="A24:H24"/>
    <mergeCell ref="A25:K25"/>
    <mergeCell ref="A1:K1"/>
    <mergeCell ref="A19:H19"/>
    <mergeCell ref="A20:H20"/>
    <mergeCell ref="A21:H21"/>
    <mergeCell ref="A22:K22"/>
    <mergeCell ref="A15:H15"/>
    <mergeCell ref="A16:H16"/>
    <mergeCell ref="A17:H17"/>
    <mergeCell ref="A18:H18"/>
    <mergeCell ref="A11:H11"/>
    <mergeCell ref="A12:H12"/>
    <mergeCell ref="A13:H13"/>
    <mergeCell ref="A14:H14"/>
    <mergeCell ref="A6:H6"/>
    <mergeCell ref="A7:H7"/>
    <mergeCell ref="A8:H8"/>
    <mergeCell ref="A9:H9"/>
    <mergeCell ref="A10:H10"/>
    <mergeCell ref="C2:D2"/>
    <mergeCell ref="G2:H2"/>
    <mergeCell ref="A3:H3"/>
    <mergeCell ref="A4:H4"/>
    <mergeCell ref="A5:H5"/>
  </mergeCells>
  <phoneticPr fontId="3" type="noConversion"/>
  <conditionalFormatting sqref="G2">
    <cfRule type="cellIs" dxfId="1" priority="1" stopIfTrue="1" operator="lessThan">
      <formula>#REF!</formula>
    </cfRule>
  </conditionalFormatting>
  <dataValidations count="1">
    <dataValidation allowBlank="1" sqref="A1:XFD1048576" xr:uid="{00000000-0002-0000-0500-000000000000}"/>
  </dataValidations>
  <pageMargins left="0.75" right="0.75" top="1" bottom="1" header="0.5" footer="0.5"/>
  <pageSetup paperSize="9" scale="82"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42"/>
  <sheetViews>
    <sheetView zoomScaleNormal="100" zoomScaleSheetLayoutView="110" workbookViewId="0">
      <selection activeCell="H3" sqref="H3"/>
    </sheetView>
  </sheetViews>
  <sheetFormatPr defaultRowHeight="12.75" x14ac:dyDescent="0.2"/>
  <sheetData>
    <row r="1" spans="1:10" ht="18" x14ac:dyDescent="0.2">
      <c r="A1" s="125"/>
      <c r="B1" s="126"/>
      <c r="C1" s="126"/>
      <c r="D1" s="126"/>
      <c r="E1" s="126"/>
      <c r="F1" s="126"/>
      <c r="G1" s="126"/>
      <c r="H1" s="127"/>
      <c r="I1" s="126"/>
      <c r="J1" s="126"/>
    </row>
    <row r="2" spans="1:10" ht="15" x14ac:dyDescent="0.2">
      <c r="A2" s="128"/>
      <c r="B2" s="129" t="s">
        <v>340</v>
      </c>
      <c r="C2" s="129"/>
      <c r="D2" s="129"/>
      <c r="E2" s="130"/>
      <c r="F2" s="130"/>
      <c r="G2" s="130"/>
      <c r="H2" s="130"/>
      <c r="I2" s="130"/>
      <c r="J2" s="130"/>
    </row>
    <row r="3" spans="1:10" ht="15" x14ac:dyDescent="0.2">
      <c r="A3" s="128"/>
      <c r="B3" s="129"/>
      <c r="C3" s="129"/>
      <c r="D3" s="129"/>
      <c r="E3" s="130"/>
      <c r="F3" s="130"/>
      <c r="G3" s="130"/>
      <c r="H3" s="130"/>
      <c r="I3" s="130"/>
      <c r="J3" s="130"/>
    </row>
    <row r="4" spans="1:10" ht="12.75" customHeight="1" x14ac:dyDescent="0.2">
      <c r="A4" s="128"/>
      <c r="B4" s="129"/>
      <c r="C4" s="129"/>
      <c r="D4" s="129"/>
      <c r="E4" s="130"/>
      <c r="F4" s="130"/>
      <c r="G4" s="130"/>
      <c r="H4" s="130"/>
      <c r="I4" s="130"/>
      <c r="J4" s="130"/>
    </row>
    <row r="5" spans="1:10" ht="12.75" customHeight="1" x14ac:dyDescent="0.2">
      <c r="A5" s="131"/>
      <c r="B5" s="131"/>
      <c r="C5" s="131"/>
      <c r="D5" s="131"/>
      <c r="E5" s="131"/>
      <c r="F5" s="131"/>
      <c r="G5" s="131"/>
      <c r="H5" s="131"/>
      <c r="I5" s="131"/>
      <c r="J5" s="131"/>
    </row>
    <row r="6" spans="1:10" ht="12.75" customHeight="1" x14ac:dyDescent="0.2">
      <c r="A6" s="132"/>
      <c r="B6" s="133"/>
      <c r="C6" s="133"/>
      <c r="D6" s="133"/>
      <c r="E6" s="134" t="s">
        <v>341</v>
      </c>
      <c r="F6" s="134"/>
      <c r="G6" s="134"/>
      <c r="H6" s="134"/>
      <c r="I6" s="134"/>
      <c r="J6" s="135"/>
    </row>
    <row r="7" spans="1:10" ht="12.75" customHeight="1" x14ac:dyDescent="0.2">
      <c r="A7" s="132"/>
      <c r="B7" s="133"/>
      <c r="C7" s="133"/>
      <c r="D7" s="133"/>
      <c r="E7" s="134"/>
      <c r="F7" s="134"/>
      <c r="G7" s="134"/>
      <c r="H7" s="134"/>
      <c r="I7" s="134"/>
      <c r="J7" s="135"/>
    </row>
    <row r="8" spans="1:10" ht="12.75" customHeight="1" x14ac:dyDescent="0.2">
      <c r="A8" s="132"/>
      <c r="B8" s="133"/>
      <c r="C8" s="133"/>
      <c r="D8" s="133"/>
      <c r="E8" s="136"/>
      <c r="F8" s="136" t="s">
        <v>342</v>
      </c>
      <c r="G8" s="137" t="s">
        <v>362</v>
      </c>
      <c r="H8" s="136"/>
      <c r="I8" s="134"/>
      <c r="J8" s="135"/>
    </row>
    <row r="9" spans="1:10" ht="12.75" customHeight="1" x14ac:dyDescent="0.2">
      <c r="A9" s="138"/>
      <c r="B9" s="138"/>
      <c r="C9" s="138"/>
      <c r="D9" s="138"/>
      <c r="E9" s="138"/>
      <c r="F9" s="138"/>
      <c r="G9" s="138"/>
      <c r="H9" s="138"/>
      <c r="I9" s="138"/>
      <c r="J9" s="138"/>
    </row>
    <row r="10" spans="1:10" ht="12.75" customHeight="1" x14ac:dyDescent="0.2">
      <c r="A10" s="137"/>
      <c r="B10" s="136"/>
      <c r="C10" s="136"/>
      <c r="D10" s="136"/>
      <c r="E10" s="139"/>
      <c r="F10" s="136"/>
      <c r="G10" s="136"/>
      <c r="H10" s="136"/>
      <c r="I10" s="137"/>
      <c r="J10" s="136"/>
    </row>
    <row r="11" spans="1:10" ht="15" x14ac:dyDescent="0.2">
      <c r="A11" s="140" t="s">
        <v>343</v>
      </c>
      <c r="B11" s="141"/>
      <c r="C11" s="142"/>
      <c r="D11" s="143"/>
      <c r="E11" s="141"/>
      <c r="F11" s="138"/>
      <c r="G11" s="138"/>
      <c r="H11" s="138"/>
      <c r="I11" s="138"/>
      <c r="J11" s="138"/>
    </row>
    <row r="12" spans="1:10" x14ac:dyDescent="0.2">
      <c r="A12" s="144" t="s">
        <v>344</v>
      </c>
      <c r="B12" s="145"/>
      <c r="C12" s="145"/>
      <c r="D12" s="145"/>
      <c r="E12" s="145"/>
      <c r="F12" s="145"/>
      <c r="G12" s="145"/>
      <c r="H12" s="145"/>
      <c r="I12" s="145"/>
      <c r="J12" s="145"/>
    </row>
    <row r="13" spans="1:10" ht="15" x14ac:dyDescent="0.2">
      <c r="A13" s="140" t="s">
        <v>345</v>
      </c>
      <c r="B13" s="141"/>
      <c r="C13" s="141"/>
      <c r="D13" s="141"/>
      <c r="E13" s="141"/>
      <c r="F13" s="138"/>
      <c r="G13" s="138"/>
      <c r="H13" s="138"/>
      <c r="I13" s="138"/>
      <c r="J13" s="138"/>
    </row>
    <row r="14" spans="1:10" ht="12.75" customHeight="1" x14ac:dyDescent="0.2">
      <c r="A14" s="144" t="s">
        <v>363</v>
      </c>
      <c r="B14" s="145"/>
      <c r="C14" s="145"/>
      <c r="D14" s="145"/>
      <c r="E14" s="145"/>
      <c r="F14" s="145"/>
      <c r="G14" s="145"/>
      <c r="H14" s="145"/>
      <c r="I14" s="145"/>
      <c r="J14" s="145"/>
    </row>
    <row r="15" spans="1:10" ht="15" x14ac:dyDescent="0.2">
      <c r="A15" s="140" t="s">
        <v>346</v>
      </c>
      <c r="B15" s="146"/>
      <c r="C15" s="146"/>
      <c r="D15" s="146"/>
      <c r="E15" s="146"/>
      <c r="F15" s="138"/>
      <c r="G15" s="138"/>
      <c r="H15" s="138"/>
      <c r="I15" s="138"/>
      <c r="J15" s="138"/>
    </row>
    <row r="16" spans="1:10" x14ac:dyDescent="0.2">
      <c r="A16" s="144" t="s">
        <v>369</v>
      </c>
      <c r="B16" s="145"/>
      <c r="C16" s="145"/>
      <c r="D16" s="145"/>
      <c r="E16" s="145"/>
      <c r="F16" s="145"/>
      <c r="G16" s="145"/>
      <c r="H16" s="145"/>
      <c r="I16" s="145"/>
      <c r="J16" s="145"/>
    </row>
    <row r="17" spans="1:10" ht="15" x14ac:dyDescent="0.2">
      <c r="A17" s="140" t="s">
        <v>347</v>
      </c>
      <c r="B17" s="141"/>
      <c r="C17" s="141"/>
      <c r="D17" s="141"/>
      <c r="E17" s="141"/>
      <c r="F17" s="138"/>
      <c r="G17" s="138"/>
      <c r="H17" s="138"/>
      <c r="I17" s="138"/>
      <c r="J17" s="138"/>
    </row>
    <row r="18" spans="1:10" x14ac:dyDescent="0.2">
      <c r="A18" s="144" t="s">
        <v>348</v>
      </c>
      <c r="B18" s="145"/>
      <c r="C18" s="145"/>
      <c r="D18" s="145"/>
      <c r="E18" s="145"/>
      <c r="F18" s="145"/>
      <c r="G18" s="145"/>
      <c r="H18" s="145"/>
      <c r="I18" s="145"/>
      <c r="J18" s="145"/>
    </row>
    <row r="19" spans="1:10" x14ac:dyDescent="0.2">
      <c r="A19" s="313" t="s">
        <v>349</v>
      </c>
      <c r="B19" s="313"/>
      <c r="C19" s="313"/>
      <c r="D19" s="313"/>
      <c r="E19" s="313"/>
      <c r="F19" s="313"/>
      <c r="G19" s="313"/>
      <c r="H19" s="313"/>
      <c r="I19" s="313"/>
      <c r="J19" s="313"/>
    </row>
    <row r="20" spans="1:10" x14ac:dyDescent="0.2">
      <c r="A20" s="144" t="s">
        <v>350</v>
      </c>
      <c r="B20" s="145"/>
      <c r="C20" s="145"/>
      <c r="D20" s="145"/>
      <c r="E20" s="145"/>
      <c r="F20" s="145"/>
      <c r="G20" s="145"/>
      <c r="H20" s="145"/>
      <c r="I20" s="145"/>
      <c r="J20" s="145"/>
    </row>
    <row r="21" spans="1:10" ht="15" x14ac:dyDescent="0.2">
      <c r="A21" s="140" t="s">
        <v>351</v>
      </c>
      <c r="B21" s="146"/>
      <c r="C21" s="146"/>
      <c r="D21" s="146"/>
      <c r="E21" s="146"/>
      <c r="F21" s="138"/>
      <c r="G21" s="138"/>
      <c r="H21" s="138"/>
      <c r="I21" s="138"/>
      <c r="J21" s="138"/>
    </row>
    <row r="22" spans="1:10" ht="32.25" customHeight="1" x14ac:dyDescent="0.2">
      <c r="A22" s="312" t="s">
        <v>364</v>
      </c>
      <c r="B22" s="312"/>
      <c r="C22" s="312"/>
      <c r="D22" s="312"/>
      <c r="E22" s="312"/>
      <c r="F22" s="312"/>
      <c r="G22" s="312"/>
      <c r="H22" s="312"/>
      <c r="I22" s="312"/>
      <c r="J22" s="312"/>
    </row>
    <row r="23" spans="1:10" ht="15" x14ac:dyDescent="0.2">
      <c r="A23" s="140" t="s">
        <v>352</v>
      </c>
      <c r="B23" s="146"/>
      <c r="C23" s="146"/>
      <c r="D23" s="146"/>
      <c r="E23" s="146"/>
      <c r="F23" s="138"/>
      <c r="G23" s="138"/>
      <c r="H23" s="138"/>
      <c r="I23" s="138"/>
      <c r="J23" s="138"/>
    </row>
    <row r="24" spans="1:10" x14ac:dyDescent="0.2">
      <c r="A24" s="144" t="s">
        <v>353</v>
      </c>
      <c r="B24" s="145"/>
      <c r="C24" s="145"/>
      <c r="D24" s="145"/>
      <c r="E24" s="145"/>
      <c r="F24" s="145"/>
      <c r="G24" s="145"/>
      <c r="H24" s="145"/>
      <c r="I24" s="145"/>
      <c r="J24" s="145"/>
    </row>
    <row r="25" spans="1:10" ht="15" x14ac:dyDescent="0.2">
      <c r="A25" s="140" t="s">
        <v>354</v>
      </c>
      <c r="B25" s="146"/>
      <c r="C25" s="146"/>
      <c r="D25" s="146"/>
      <c r="E25" s="146"/>
      <c r="F25" s="138"/>
      <c r="G25" s="138"/>
      <c r="H25" s="138"/>
      <c r="I25" s="138"/>
      <c r="J25" s="138"/>
    </row>
    <row r="26" spans="1:10" ht="36" customHeight="1" x14ac:dyDescent="0.2">
      <c r="A26" s="312" t="s">
        <v>366</v>
      </c>
      <c r="B26" s="312"/>
      <c r="C26" s="312"/>
      <c r="D26" s="312"/>
      <c r="E26" s="312"/>
      <c r="F26" s="312"/>
      <c r="G26" s="312"/>
      <c r="H26" s="312"/>
      <c r="I26" s="312"/>
      <c r="J26" s="312"/>
    </row>
    <row r="27" spans="1:10" ht="15" x14ac:dyDescent="0.2">
      <c r="A27" s="140" t="s">
        <v>355</v>
      </c>
      <c r="B27" s="146"/>
      <c r="C27" s="146"/>
      <c r="D27" s="146"/>
      <c r="E27" s="146"/>
      <c r="F27" s="138"/>
      <c r="G27" s="138"/>
      <c r="H27" s="138"/>
      <c r="I27" s="138"/>
      <c r="J27" s="138"/>
    </row>
    <row r="28" spans="1:10" ht="29.25" customHeight="1" x14ac:dyDescent="0.2">
      <c r="A28" s="312" t="s">
        <v>356</v>
      </c>
      <c r="B28" s="312"/>
      <c r="C28" s="312"/>
      <c r="D28" s="312"/>
      <c r="E28" s="312"/>
      <c r="F28" s="312"/>
      <c r="G28" s="312"/>
      <c r="H28" s="312"/>
      <c r="I28" s="312"/>
      <c r="J28" s="312"/>
    </row>
    <row r="29" spans="1:10" ht="15" x14ac:dyDescent="0.2">
      <c r="A29" s="140" t="s">
        <v>357</v>
      </c>
      <c r="B29" s="146"/>
      <c r="C29" s="146"/>
      <c r="D29" s="146"/>
      <c r="E29" s="146"/>
      <c r="F29" s="138"/>
      <c r="G29" s="138"/>
      <c r="H29" s="138"/>
      <c r="I29" s="138"/>
      <c r="J29" s="138"/>
    </row>
    <row r="30" spans="1:10" x14ac:dyDescent="0.2">
      <c r="A30" s="144" t="s">
        <v>358</v>
      </c>
      <c r="B30" s="145"/>
      <c r="C30" s="145"/>
      <c r="D30" s="145"/>
      <c r="E30" s="145"/>
      <c r="F30" s="145"/>
      <c r="G30" s="145"/>
      <c r="H30" s="145"/>
      <c r="I30" s="145"/>
      <c r="J30" s="145"/>
    </row>
    <row r="31" spans="1:10" ht="15" x14ac:dyDescent="0.2">
      <c r="A31" s="140" t="s">
        <v>359</v>
      </c>
      <c r="B31" s="146"/>
      <c r="C31" s="146"/>
      <c r="D31" s="146"/>
      <c r="E31" s="146"/>
      <c r="F31" s="138"/>
      <c r="G31" s="138"/>
      <c r="H31" s="138"/>
      <c r="I31" s="138"/>
      <c r="J31" s="138"/>
    </row>
    <row r="32" spans="1:10" x14ac:dyDescent="0.2">
      <c r="A32" s="144"/>
      <c r="B32" s="145"/>
      <c r="C32" s="145"/>
      <c r="D32" s="145"/>
      <c r="E32" s="145"/>
      <c r="F32" s="145"/>
      <c r="G32" s="145"/>
      <c r="H32" s="145"/>
      <c r="I32" s="145"/>
      <c r="J32" s="145"/>
    </row>
    <row r="33" spans="1:10" x14ac:dyDescent="0.2">
      <c r="A33" s="144"/>
      <c r="B33" s="145"/>
      <c r="C33" s="145"/>
      <c r="D33" s="145"/>
      <c r="E33" s="145"/>
      <c r="F33" s="145"/>
      <c r="G33" s="145"/>
      <c r="H33" s="145"/>
      <c r="I33" s="145"/>
      <c r="J33" s="145"/>
    </row>
    <row r="34" spans="1:10" x14ac:dyDescent="0.2">
      <c r="A34" s="147"/>
      <c r="B34" s="147"/>
      <c r="C34" s="147"/>
      <c r="D34" s="147"/>
      <c r="E34" s="147"/>
      <c r="F34" s="147"/>
      <c r="G34" s="147"/>
      <c r="H34" s="147"/>
      <c r="I34" s="147"/>
      <c r="J34" s="147"/>
    </row>
    <row r="35" spans="1:10" x14ac:dyDescent="0.2">
      <c r="A35" s="147"/>
      <c r="B35" s="147"/>
      <c r="C35" s="147"/>
      <c r="D35" s="147"/>
      <c r="E35" s="147"/>
      <c r="F35" s="147"/>
      <c r="G35" s="147"/>
      <c r="H35" s="147"/>
      <c r="I35" s="147"/>
      <c r="J35" s="147"/>
    </row>
    <row r="36" spans="1:10" x14ac:dyDescent="0.2">
      <c r="A36" s="147" t="s">
        <v>365</v>
      </c>
      <c r="B36" s="147"/>
      <c r="C36" s="147"/>
      <c r="D36" s="147"/>
      <c r="E36" s="147"/>
      <c r="F36" s="147"/>
      <c r="G36" s="148" t="s">
        <v>360</v>
      </c>
      <c r="H36" s="148"/>
      <c r="I36" s="148"/>
      <c r="J36" s="147"/>
    </row>
    <row r="37" spans="1:10" x14ac:dyDescent="0.2">
      <c r="A37" s="147"/>
      <c r="B37" s="147"/>
      <c r="C37" s="147"/>
      <c r="D37" s="147"/>
      <c r="E37" s="147"/>
      <c r="F37" s="147"/>
      <c r="G37" s="149"/>
      <c r="H37" s="149"/>
      <c r="I37" s="149"/>
      <c r="J37" s="147"/>
    </row>
    <row r="38" spans="1:10" x14ac:dyDescent="0.2">
      <c r="A38" s="147"/>
      <c r="B38" s="147"/>
      <c r="C38" s="147"/>
      <c r="D38" s="147"/>
      <c r="E38" s="147"/>
      <c r="F38" s="147"/>
      <c r="G38" s="148" t="s">
        <v>361</v>
      </c>
      <c r="H38" s="148"/>
      <c r="I38" s="149"/>
      <c r="J38" s="147"/>
    </row>
    <row r="39" spans="1:10" x14ac:dyDescent="0.2">
      <c r="A39" s="147"/>
      <c r="B39" s="147"/>
      <c r="C39" s="147"/>
      <c r="D39" s="147"/>
      <c r="E39" s="147"/>
      <c r="F39" s="147"/>
      <c r="G39" s="147"/>
      <c r="H39" s="147"/>
      <c r="I39" s="147"/>
      <c r="J39" s="147"/>
    </row>
    <row r="40" spans="1:10" x14ac:dyDescent="0.2">
      <c r="G40" s="150"/>
      <c r="H40" s="150"/>
      <c r="I40" s="150"/>
    </row>
    <row r="41" spans="1:10" x14ac:dyDescent="0.2">
      <c r="G41" s="150"/>
      <c r="H41" s="150"/>
      <c r="I41" s="150"/>
    </row>
    <row r="42" spans="1:10" x14ac:dyDescent="0.2">
      <c r="G42" s="150"/>
      <c r="H42" s="150"/>
      <c r="I42" s="150"/>
    </row>
  </sheetData>
  <protectedRanges>
    <protectedRange sqref="E2" name="Range1_1_1"/>
    <protectedRange sqref="G2:H2" name="Range1_2"/>
  </protectedRanges>
  <mergeCells count="4">
    <mergeCell ref="A26:J26"/>
    <mergeCell ref="A28:J28"/>
    <mergeCell ref="A19:J19"/>
    <mergeCell ref="A22:J22"/>
  </mergeCells>
  <phoneticPr fontId="3" type="noConversion"/>
  <conditionalFormatting sqref="G2">
    <cfRule type="cellIs" dxfId="0" priority="1" stopIfTrue="1" operator="lessThan">
      <formula>#REF!</formula>
    </cfRule>
  </conditionalFormatting>
  <pageMargins left="0.75" right="0.75" top="1" bottom="1" header="0.5" footer="0.5"/>
  <pageSetup paperSize="9" scale="93"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textLength" allowBlank="1" showErrorMessage="1" errorTitle="Nedozvoljen unos" error="U slučaju da nemate nikakvih komentara, da pojava nije bilo i slično, upišite &quot;Nije bilo&quot; (bez navodnika). Opis pojave koja se dogodila ili komentar pokušatje objasniti u najvise 1000 slovnih znakova." xr:uid="{7420BB2A-55A3-46F9-AE18-AD86751DDBDC}">
          <x14:formula1>
            <xm:f>4</xm:f>
          </x14:formula1>
          <x14:formula2>
            <xm:f>1000</xm:f>
          </x14:formula2>
          <xm: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A131084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A196620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A262156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A327692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A393228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A458764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A524300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A589836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A655372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A720908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A786444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A851980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A917516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A983052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A28 IW28 SS28 ACO28 AMK28 AWG28 BGC28 BPY28 BZU28 CJQ28 CTM28 DDI28 DNE28 DXA28 EGW28 EQS28 FAO28 FKK28 FUG28 GEC28 GNY28 GXU28 HHQ28 HRM28 IBI28 ILE28 IVA28 JEW28 JOS28 JYO28 KIK28 KSG28 LCC28 LLY28 LVU28 MFQ28 MPM28 MZI28 NJE28 NTA28 OCW28 OMS28 OWO28 PGK28 PQG28 QAC28 QJY28 QTU28 RDQ28 RNM28 RXI28 SHE28 SRA28 TAW28 TKS28 TUO28 UEK28 UOG28 UYC28 VHY28 VRU28 WBQ28 WLM28 WVI28 A65564 IW65564 SS65564 ACO65564 AMK65564 AWG65564 BGC65564 BPY65564 BZU65564 CJQ65564 CTM65564 DDI65564 DNE65564 DXA65564 EGW65564 EQS65564 FAO65564 FKK65564 FUG65564 GEC65564 GNY65564 GXU65564 HHQ65564 HRM65564 IBI65564 ILE65564 IVA65564 JEW65564 JOS65564 JYO65564 KIK65564 KSG65564 LCC65564 LLY65564 LVU65564 MFQ65564 MPM65564 MZI65564 NJE65564 NTA65564 OCW65564 OMS65564 OWO65564 PGK65564 PQG65564 QAC65564 QJY65564 QTU65564 RDQ65564 RNM65564 RXI65564 SHE65564 SRA65564 TAW65564 TKS65564 TUO65564 UEK65564 UOG65564 UYC65564 VHY65564 VRU65564 WBQ65564 WLM65564 WVI65564 A131100 IW131100 SS131100 ACO131100 AMK131100 AWG131100 BGC131100 BPY131100 BZU131100 CJQ131100 CTM131100 DDI131100 DNE131100 DXA131100 EGW131100 EQS131100 FAO131100 FKK131100 FUG131100 GEC131100 GNY131100 GXU131100 HHQ131100 HRM131100 IBI131100 ILE131100 IVA131100 JEW131100 JOS131100 JYO131100 KIK131100 KSG131100 LCC131100 LLY131100 LVU131100 MFQ131100 MPM131100 MZI131100 NJE131100 NTA131100 OCW131100 OMS131100 OWO131100 PGK131100 PQG131100 QAC131100 QJY131100 QTU131100 RDQ131100 RNM131100 RXI131100 SHE131100 SRA131100 TAW131100 TKS131100 TUO131100 UEK131100 UOG131100 UYC131100 VHY131100 VRU131100 WBQ131100 WLM131100 WVI131100 A196636 IW196636 SS196636 ACO196636 AMK196636 AWG196636 BGC196636 BPY196636 BZU196636 CJQ196636 CTM196636 DDI196636 DNE196636 DXA196636 EGW196636 EQS196636 FAO196636 FKK196636 FUG196636 GEC196636 GNY196636 GXU196636 HHQ196636 HRM196636 IBI196636 ILE196636 IVA196636 JEW196636 JOS196636 JYO196636 KIK196636 KSG196636 LCC196636 LLY196636 LVU196636 MFQ196636 MPM196636 MZI196636 NJE196636 NTA196636 OCW196636 OMS196636 OWO196636 PGK196636 PQG196636 QAC196636 QJY196636 QTU196636 RDQ196636 RNM196636 RXI196636 SHE196636 SRA196636 TAW196636 TKS196636 TUO196636 UEK196636 UOG196636 UYC196636 VHY196636 VRU196636 WBQ196636 WLM196636 WVI196636 A262172 IW262172 SS262172 ACO262172 AMK262172 AWG262172 BGC262172 BPY262172 BZU262172 CJQ262172 CTM262172 DDI262172 DNE262172 DXA262172 EGW262172 EQS262172 FAO262172 FKK262172 FUG262172 GEC262172 GNY262172 GXU262172 HHQ262172 HRM262172 IBI262172 ILE262172 IVA262172 JEW262172 JOS262172 JYO262172 KIK262172 KSG262172 LCC262172 LLY262172 LVU262172 MFQ262172 MPM262172 MZI262172 NJE262172 NTA262172 OCW262172 OMS262172 OWO262172 PGK262172 PQG262172 QAC262172 QJY262172 QTU262172 RDQ262172 RNM262172 RXI262172 SHE262172 SRA262172 TAW262172 TKS262172 TUO262172 UEK262172 UOG262172 UYC262172 VHY262172 VRU262172 WBQ262172 WLM262172 WVI262172 A327708 IW327708 SS327708 ACO327708 AMK327708 AWG327708 BGC327708 BPY327708 BZU327708 CJQ327708 CTM327708 DDI327708 DNE327708 DXA327708 EGW327708 EQS327708 FAO327708 FKK327708 FUG327708 GEC327708 GNY327708 GXU327708 HHQ327708 HRM327708 IBI327708 ILE327708 IVA327708 JEW327708 JOS327708 JYO327708 KIK327708 KSG327708 LCC327708 LLY327708 LVU327708 MFQ327708 MPM327708 MZI327708 NJE327708 NTA327708 OCW327708 OMS327708 OWO327708 PGK327708 PQG327708 QAC327708 QJY327708 QTU327708 RDQ327708 RNM327708 RXI327708 SHE327708 SRA327708 TAW327708 TKS327708 TUO327708 UEK327708 UOG327708 UYC327708 VHY327708 VRU327708 WBQ327708 WLM327708 WVI327708 A393244 IW393244 SS393244 ACO393244 AMK393244 AWG393244 BGC393244 BPY393244 BZU393244 CJQ393244 CTM393244 DDI393244 DNE393244 DXA393244 EGW393244 EQS393244 FAO393244 FKK393244 FUG393244 GEC393244 GNY393244 GXU393244 HHQ393244 HRM393244 IBI393244 ILE393244 IVA393244 JEW393244 JOS393244 JYO393244 KIK393244 KSG393244 LCC393244 LLY393244 LVU393244 MFQ393244 MPM393244 MZI393244 NJE393244 NTA393244 OCW393244 OMS393244 OWO393244 PGK393244 PQG393244 QAC393244 QJY393244 QTU393244 RDQ393244 RNM393244 RXI393244 SHE393244 SRA393244 TAW393244 TKS393244 TUO393244 UEK393244 UOG393244 UYC393244 VHY393244 VRU393244 WBQ393244 WLM393244 WVI393244 A458780 IW458780 SS458780 ACO458780 AMK458780 AWG458780 BGC458780 BPY458780 BZU458780 CJQ458780 CTM458780 DDI458780 DNE458780 DXA458780 EGW458780 EQS458780 FAO458780 FKK458780 FUG458780 GEC458780 GNY458780 GXU458780 HHQ458780 HRM458780 IBI458780 ILE458780 IVA458780 JEW458780 JOS458780 JYO458780 KIK458780 KSG458780 LCC458780 LLY458780 LVU458780 MFQ458780 MPM458780 MZI458780 NJE458780 NTA458780 OCW458780 OMS458780 OWO458780 PGK458780 PQG458780 QAC458780 QJY458780 QTU458780 RDQ458780 RNM458780 RXI458780 SHE458780 SRA458780 TAW458780 TKS458780 TUO458780 UEK458780 UOG458780 UYC458780 VHY458780 VRU458780 WBQ458780 WLM458780 WVI458780 A524316 IW524316 SS524316 ACO524316 AMK524316 AWG524316 BGC524316 BPY524316 BZU524316 CJQ524316 CTM524316 DDI524316 DNE524316 DXA524316 EGW524316 EQS524316 FAO524316 FKK524316 FUG524316 GEC524316 GNY524316 GXU524316 HHQ524316 HRM524316 IBI524316 ILE524316 IVA524316 JEW524316 JOS524316 JYO524316 KIK524316 KSG524316 LCC524316 LLY524316 LVU524316 MFQ524316 MPM524316 MZI524316 NJE524316 NTA524316 OCW524316 OMS524316 OWO524316 PGK524316 PQG524316 QAC524316 QJY524316 QTU524316 RDQ524316 RNM524316 RXI524316 SHE524316 SRA524316 TAW524316 TKS524316 TUO524316 UEK524316 UOG524316 UYC524316 VHY524316 VRU524316 WBQ524316 WLM524316 WVI524316 A589852 IW589852 SS589852 ACO589852 AMK589852 AWG589852 BGC589852 BPY589852 BZU589852 CJQ589852 CTM589852 DDI589852 DNE589852 DXA589852 EGW589852 EQS589852 FAO589852 FKK589852 FUG589852 GEC589852 GNY589852 GXU589852 HHQ589852 HRM589852 IBI589852 ILE589852 IVA589852 JEW589852 JOS589852 JYO589852 KIK589852 KSG589852 LCC589852 LLY589852 LVU589852 MFQ589852 MPM589852 MZI589852 NJE589852 NTA589852 OCW589852 OMS589852 OWO589852 PGK589852 PQG589852 QAC589852 QJY589852 QTU589852 RDQ589852 RNM589852 RXI589852 SHE589852 SRA589852 TAW589852 TKS589852 TUO589852 UEK589852 UOG589852 UYC589852 VHY589852 VRU589852 WBQ589852 WLM589852 WVI589852 A655388 IW655388 SS655388 ACO655388 AMK655388 AWG655388 BGC655388 BPY655388 BZU655388 CJQ655388 CTM655388 DDI655388 DNE655388 DXA655388 EGW655388 EQS655388 FAO655388 FKK655388 FUG655388 GEC655388 GNY655388 GXU655388 HHQ655388 HRM655388 IBI655388 ILE655388 IVA655388 JEW655388 JOS655388 JYO655388 KIK655388 KSG655388 LCC655388 LLY655388 LVU655388 MFQ655388 MPM655388 MZI655388 NJE655388 NTA655388 OCW655388 OMS655388 OWO655388 PGK655388 PQG655388 QAC655388 QJY655388 QTU655388 RDQ655388 RNM655388 RXI655388 SHE655388 SRA655388 TAW655388 TKS655388 TUO655388 UEK655388 UOG655388 UYC655388 VHY655388 VRU655388 WBQ655388 WLM655388 WVI655388 A720924 IW720924 SS720924 ACO720924 AMK720924 AWG720924 BGC720924 BPY720924 BZU720924 CJQ720924 CTM720924 DDI720924 DNE720924 DXA720924 EGW720924 EQS720924 FAO720924 FKK720924 FUG720924 GEC720924 GNY720924 GXU720924 HHQ720924 HRM720924 IBI720924 ILE720924 IVA720924 JEW720924 JOS720924 JYO720924 KIK720924 KSG720924 LCC720924 LLY720924 LVU720924 MFQ720924 MPM720924 MZI720924 NJE720924 NTA720924 OCW720924 OMS720924 OWO720924 PGK720924 PQG720924 QAC720924 QJY720924 QTU720924 RDQ720924 RNM720924 RXI720924 SHE720924 SRA720924 TAW720924 TKS720924 TUO720924 UEK720924 UOG720924 UYC720924 VHY720924 VRU720924 WBQ720924 WLM720924 WVI720924 A786460 IW786460 SS786460 ACO786460 AMK786460 AWG786460 BGC786460 BPY786460 BZU786460 CJQ786460 CTM786460 DDI786460 DNE786460 DXA786460 EGW786460 EQS786460 FAO786460 FKK786460 FUG786460 GEC786460 GNY786460 GXU786460 HHQ786460 HRM786460 IBI786460 ILE786460 IVA786460 JEW786460 JOS786460 JYO786460 KIK786460 KSG786460 LCC786460 LLY786460 LVU786460 MFQ786460 MPM786460 MZI786460 NJE786460 NTA786460 OCW786460 OMS786460 OWO786460 PGK786460 PQG786460 QAC786460 QJY786460 QTU786460 RDQ786460 RNM786460 RXI786460 SHE786460 SRA786460 TAW786460 TKS786460 TUO786460 UEK786460 UOG786460 UYC786460 VHY786460 VRU786460 WBQ786460 WLM786460 WVI786460 A851996 IW851996 SS851996 ACO851996 AMK851996 AWG851996 BGC851996 BPY851996 BZU851996 CJQ851996 CTM851996 DDI851996 DNE851996 DXA851996 EGW851996 EQS851996 FAO851996 FKK851996 FUG851996 GEC851996 GNY851996 GXU851996 HHQ851996 HRM851996 IBI851996 ILE851996 IVA851996 JEW851996 JOS851996 JYO851996 KIK851996 KSG851996 LCC851996 LLY851996 LVU851996 MFQ851996 MPM851996 MZI851996 NJE851996 NTA851996 OCW851996 OMS851996 OWO851996 PGK851996 PQG851996 QAC851996 QJY851996 QTU851996 RDQ851996 RNM851996 RXI851996 SHE851996 SRA851996 TAW851996 TKS851996 TUO851996 UEK851996 UOG851996 UYC851996 VHY851996 VRU851996 WBQ851996 WLM851996 WVI851996 A917532 IW917532 SS917532 ACO917532 AMK917532 AWG917532 BGC917532 BPY917532 BZU917532 CJQ917532 CTM917532 DDI917532 DNE917532 DXA917532 EGW917532 EQS917532 FAO917532 FKK917532 FUG917532 GEC917532 GNY917532 GXU917532 HHQ917532 HRM917532 IBI917532 ILE917532 IVA917532 JEW917532 JOS917532 JYO917532 KIK917532 KSG917532 LCC917532 LLY917532 LVU917532 MFQ917532 MPM917532 MZI917532 NJE917532 NTA917532 OCW917532 OMS917532 OWO917532 PGK917532 PQG917532 QAC917532 QJY917532 QTU917532 RDQ917532 RNM917532 RXI917532 SHE917532 SRA917532 TAW917532 TKS917532 TUO917532 UEK917532 UOG917532 UYC917532 VHY917532 VRU917532 WBQ917532 WLM917532 WVI917532 A983068 IW983068 SS983068 ACO983068 AMK983068 AWG983068 BGC983068 BPY983068 BZU983068 CJQ983068 CTM983068 DDI983068 DNE983068 DXA983068 EGW983068 EQS983068 FAO983068 FKK983068 FUG983068 GEC983068 GNY983068 GXU983068 HHQ983068 HRM983068 IBI983068 ILE983068 IVA983068 JEW983068 JOS983068 JYO983068 KIK983068 KSG983068 LCC983068 LLY983068 LVU983068 MFQ983068 MPM983068 MZI983068 NJE983068 NTA983068 OCW983068 OMS983068 OWO983068 PGK983068 PQG983068 QAC983068 QJY983068 QTU983068 RDQ983068 RNM983068 RXI983068 SHE983068 SRA983068 TAW983068 TKS983068 TUO983068 UEK983068 UOG983068 UYC983068 VHY983068 VRU983068 WBQ983068 WLM983068 WVI983068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A32:A33 IW32:IW33 SS32:SS33 ACO32:ACO33 AMK32:AMK33 AWG32:AWG33 BGC32:BGC33 BPY32:BPY33 BZU32:BZU33 CJQ32:CJQ33 CTM32:CTM33 DDI32:DDI33 DNE32:DNE33 DXA32:DXA33 EGW32:EGW33 EQS32:EQS33 FAO32:FAO33 FKK32:FKK33 FUG32:FUG33 GEC32:GEC33 GNY32:GNY33 GXU32:GXU33 HHQ32:HHQ33 HRM32:HRM33 IBI32:IBI33 ILE32:ILE33 IVA32:IVA33 JEW32:JEW33 JOS32:JOS33 JYO32:JYO33 KIK32:KIK33 KSG32:KSG33 LCC32:LCC33 LLY32:LLY33 LVU32:LVU33 MFQ32:MFQ33 MPM32:MPM33 MZI32:MZI33 NJE32:NJE33 NTA32:NTA33 OCW32:OCW33 OMS32:OMS33 OWO32:OWO33 PGK32:PGK33 PQG32:PQG33 QAC32:QAC33 QJY32:QJY33 QTU32:QTU33 RDQ32:RDQ33 RNM32:RNM33 RXI32:RXI33 SHE32:SHE33 SRA32:SRA33 TAW32:TAW33 TKS32:TKS33 TUO32:TUO33 UEK32:UEK33 UOG32:UOG33 UYC32:UYC33 VHY32:VHY33 VRU32:VRU33 WBQ32:WBQ33 WLM32:WLM33 WVI32:WVI33 A65568:A65569 IW65568:IW65569 SS65568:SS65569 ACO65568:ACO65569 AMK65568:AMK65569 AWG65568:AWG65569 BGC65568:BGC65569 BPY65568:BPY65569 BZU65568:BZU65569 CJQ65568:CJQ65569 CTM65568:CTM65569 DDI65568:DDI65569 DNE65568:DNE65569 DXA65568:DXA65569 EGW65568:EGW65569 EQS65568:EQS65569 FAO65568:FAO65569 FKK65568:FKK65569 FUG65568:FUG65569 GEC65568:GEC65569 GNY65568:GNY65569 GXU65568:GXU65569 HHQ65568:HHQ65569 HRM65568:HRM65569 IBI65568:IBI65569 ILE65568:ILE65569 IVA65568:IVA65569 JEW65568:JEW65569 JOS65568:JOS65569 JYO65568:JYO65569 KIK65568:KIK65569 KSG65568:KSG65569 LCC65568:LCC65569 LLY65568:LLY65569 LVU65568:LVU65569 MFQ65568:MFQ65569 MPM65568:MPM65569 MZI65568:MZI65569 NJE65568:NJE65569 NTA65568:NTA65569 OCW65568:OCW65569 OMS65568:OMS65569 OWO65568:OWO65569 PGK65568:PGK65569 PQG65568:PQG65569 QAC65568:QAC65569 QJY65568:QJY65569 QTU65568:QTU65569 RDQ65568:RDQ65569 RNM65568:RNM65569 RXI65568:RXI65569 SHE65568:SHE65569 SRA65568:SRA65569 TAW65568:TAW65569 TKS65568:TKS65569 TUO65568:TUO65569 UEK65568:UEK65569 UOG65568:UOG65569 UYC65568:UYC65569 VHY65568:VHY65569 VRU65568:VRU65569 WBQ65568:WBQ65569 WLM65568:WLM65569 WVI65568:WVI65569 A131104:A131105 IW131104:IW131105 SS131104:SS131105 ACO131104:ACO131105 AMK131104:AMK131105 AWG131104:AWG131105 BGC131104:BGC131105 BPY131104:BPY131105 BZU131104:BZU131105 CJQ131104:CJQ131105 CTM131104:CTM131105 DDI131104:DDI131105 DNE131104:DNE131105 DXA131104:DXA131105 EGW131104:EGW131105 EQS131104:EQS131105 FAO131104:FAO131105 FKK131104:FKK131105 FUG131104:FUG131105 GEC131104:GEC131105 GNY131104:GNY131105 GXU131104:GXU131105 HHQ131104:HHQ131105 HRM131104:HRM131105 IBI131104:IBI131105 ILE131104:ILE131105 IVA131104:IVA131105 JEW131104:JEW131105 JOS131104:JOS131105 JYO131104:JYO131105 KIK131104:KIK131105 KSG131104:KSG131105 LCC131104:LCC131105 LLY131104:LLY131105 LVU131104:LVU131105 MFQ131104:MFQ131105 MPM131104:MPM131105 MZI131104:MZI131105 NJE131104:NJE131105 NTA131104:NTA131105 OCW131104:OCW131105 OMS131104:OMS131105 OWO131104:OWO131105 PGK131104:PGK131105 PQG131104:PQG131105 QAC131104:QAC131105 QJY131104:QJY131105 QTU131104:QTU131105 RDQ131104:RDQ131105 RNM131104:RNM131105 RXI131104:RXI131105 SHE131104:SHE131105 SRA131104:SRA131105 TAW131104:TAW131105 TKS131104:TKS131105 TUO131104:TUO131105 UEK131104:UEK131105 UOG131104:UOG131105 UYC131104:UYC131105 VHY131104:VHY131105 VRU131104:VRU131105 WBQ131104:WBQ131105 WLM131104:WLM131105 WVI131104:WVI131105 A196640:A196641 IW196640:IW196641 SS196640:SS196641 ACO196640:ACO196641 AMK196640:AMK196641 AWG196640:AWG196641 BGC196640:BGC196641 BPY196640:BPY196641 BZU196640:BZU196641 CJQ196640:CJQ196641 CTM196640:CTM196641 DDI196640:DDI196641 DNE196640:DNE196641 DXA196640:DXA196641 EGW196640:EGW196641 EQS196640:EQS196641 FAO196640:FAO196641 FKK196640:FKK196641 FUG196640:FUG196641 GEC196640:GEC196641 GNY196640:GNY196641 GXU196640:GXU196641 HHQ196640:HHQ196641 HRM196640:HRM196641 IBI196640:IBI196641 ILE196640:ILE196641 IVA196640:IVA196641 JEW196640:JEW196641 JOS196640:JOS196641 JYO196640:JYO196641 KIK196640:KIK196641 KSG196640:KSG196641 LCC196640:LCC196641 LLY196640:LLY196641 LVU196640:LVU196641 MFQ196640:MFQ196641 MPM196640:MPM196641 MZI196640:MZI196641 NJE196640:NJE196641 NTA196640:NTA196641 OCW196640:OCW196641 OMS196640:OMS196641 OWO196640:OWO196641 PGK196640:PGK196641 PQG196640:PQG196641 QAC196640:QAC196641 QJY196640:QJY196641 QTU196640:QTU196641 RDQ196640:RDQ196641 RNM196640:RNM196641 RXI196640:RXI196641 SHE196640:SHE196641 SRA196640:SRA196641 TAW196640:TAW196641 TKS196640:TKS196641 TUO196640:TUO196641 UEK196640:UEK196641 UOG196640:UOG196641 UYC196640:UYC196641 VHY196640:VHY196641 VRU196640:VRU196641 WBQ196640:WBQ196641 WLM196640:WLM196641 WVI196640:WVI196641 A262176:A262177 IW262176:IW262177 SS262176:SS262177 ACO262176:ACO262177 AMK262176:AMK262177 AWG262176:AWG262177 BGC262176:BGC262177 BPY262176:BPY262177 BZU262176:BZU262177 CJQ262176:CJQ262177 CTM262176:CTM262177 DDI262176:DDI262177 DNE262176:DNE262177 DXA262176:DXA262177 EGW262176:EGW262177 EQS262176:EQS262177 FAO262176:FAO262177 FKK262176:FKK262177 FUG262176:FUG262177 GEC262176:GEC262177 GNY262176:GNY262177 GXU262176:GXU262177 HHQ262176:HHQ262177 HRM262176:HRM262177 IBI262176:IBI262177 ILE262176:ILE262177 IVA262176:IVA262177 JEW262176:JEW262177 JOS262176:JOS262177 JYO262176:JYO262177 KIK262176:KIK262177 KSG262176:KSG262177 LCC262176:LCC262177 LLY262176:LLY262177 LVU262176:LVU262177 MFQ262176:MFQ262177 MPM262176:MPM262177 MZI262176:MZI262177 NJE262176:NJE262177 NTA262176:NTA262177 OCW262176:OCW262177 OMS262176:OMS262177 OWO262176:OWO262177 PGK262176:PGK262177 PQG262176:PQG262177 QAC262176:QAC262177 QJY262176:QJY262177 QTU262176:QTU262177 RDQ262176:RDQ262177 RNM262176:RNM262177 RXI262176:RXI262177 SHE262176:SHE262177 SRA262176:SRA262177 TAW262176:TAW262177 TKS262176:TKS262177 TUO262176:TUO262177 UEK262176:UEK262177 UOG262176:UOG262177 UYC262176:UYC262177 VHY262176:VHY262177 VRU262176:VRU262177 WBQ262176:WBQ262177 WLM262176:WLM262177 WVI262176:WVI262177 A327712:A327713 IW327712:IW327713 SS327712:SS327713 ACO327712:ACO327713 AMK327712:AMK327713 AWG327712:AWG327713 BGC327712:BGC327713 BPY327712:BPY327713 BZU327712:BZU327713 CJQ327712:CJQ327713 CTM327712:CTM327713 DDI327712:DDI327713 DNE327712:DNE327713 DXA327712:DXA327713 EGW327712:EGW327713 EQS327712:EQS327713 FAO327712:FAO327713 FKK327712:FKK327713 FUG327712:FUG327713 GEC327712:GEC327713 GNY327712:GNY327713 GXU327712:GXU327713 HHQ327712:HHQ327713 HRM327712:HRM327713 IBI327712:IBI327713 ILE327712:ILE327713 IVA327712:IVA327713 JEW327712:JEW327713 JOS327712:JOS327713 JYO327712:JYO327713 KIK327712:KIK327713 KSG327712:KSG327713 LCC327712:LCC327713 LLY327712:LLY327713 LVU327712:LVU327713 MFQ327712:MFQ327713 MPM327712:MPM327713 MZI327712:MZI327713 NJE327712:NJE327713 NTA327712:NTA327713 OCW327712:OCW327713 OMS327712:OMS327713 OWO327712:OWO327713 PGK327712:PGK327713 PQG327712:PQG327713 QAC327712:QAC327713 QJY327712:QJY327713 QTU327712:QTU327713 RDQ327712:RDQ327713 RNM327712:RNM327713 RXI327712:RXI327713 SHE327712:SHE327713 SRA327712:SRA327713 TAW327712:TAW327713 TKS327712:TKS327713 TUO327712:TUO327713 UEK327712:UEK327713 UOG327712:UOG327713 UYC327712:UYC327713 VHY327712:VHY327713 VRU327712:VRU327713 WBQ327712:WBQ327713 WLM327712:WLM327713 WVI327712:WVI327713 A393248:A393249 IW393248:IW393249 SS393248:SS393249 ACO393248:ACO393249 AMK393248:AMK393249 AWG393248:AWG393249 BGC393248:BGC393249 BPY393248:BPY393249 BZU393248:BZU393249 CJQ393248:CJQ393249 CTM393248:CTM393249 DDI393248:DDI393249 DNE393248:DNE393249 DXA393248:DXA393249 EGW393248:EGW393249 EQS393248:EQS393249 FAO393248:FAO393249 FKK393248:FKK393249 FUG393248:FUG393249 GEC393248:GEC393249 GNY393248:GNY393249 GXU393248:GXU393249 HHQ393248:HHQ393249 HRM393248:HRM393249 IBI393248:IBI393249 ILE393248:ILE393249 IVA393248:IVA393249 JEW393248:JEW393249 JOS393248:JOS393249 JYO393248:JYO393249 KIK393248:KIK393249 KSG393248:KSG393249 LCC393248:LCC393249 LLY393248:LLY393249 LVU393248:LVU393249 MFQ393248:MFQ393249 MPM393248:MPM393249 MZI393248:MZI393249 NJE393248:NJE393249 NTA393248:NTA393249 OCW393248:OCW393249 OMS393248:OMS393249 OWO393248:OWO393249 PGK393248:PGK393249 PQG393248:PQG393249 QAC393248:QAC393249 QJY393248:QJY393249 QTU393248:QTU393249 RDQ393248:RDQ393249 RNM393248:RNM393249 RXI393248:RXI393249 SHE393248:SHE393249 SRA393248:SRA393249 TAW393248:TAW393249 TKS393248:TKS393249 TUO393248:TUO393249 UEK393248:UEK393249 UOG393248:UOG393249 UYC393248:UYC393249 VHY393248:VHY393249 VRU393248:VRU393249 WBQ393248:WBQ393249 WLM393248:WLM393249 WVI393248:WVI393249 A458784:A458785 IW458784:IW458785 SS458784:SS458785 ACO458784:ACO458785 AMK458784:AMK458785 AWG458784:AWG458785 BGC458784:BGC458785 BPY458784:BPY458785 BZU458784:BZU458785 CJQ458784:CJQ458785 CTM458784:CTM458785 DDI458784:DDI458785 DNE458784:DNE458785 DXA458784:DXA458785 EGW458784:EGW458785 EQS458784:EQS458785 FAO458784:FAO458785 FKK458784:FKK458785 FUG458784:FUG458785 GEC458784:GEC458785 GNY458784:GNY458785 GXU458784:GXU458785 HHQ458784:HHQ458785 HRM458784:HRM458785 IBI458784:IBI458785 ILE458784:ILE458785 IVA458784:IVA458785 JEW458784:JEW458785 JOS458784:JOS458785 JYO458784:JYO458785 KIK458784:KIK458785 KSG458784:KSG458785 LCC458784:LCC458785 LLY458784:LLY458785 LVU458784:LVU458785 MFQ458784:MFQ458785 MPM458784:MPM458785 MZI458784:MZI458785 NJE458784:NJE458785 NTA458784:NTA458785 OCW458784:OCW458785 OMS458784:OMS458785 OWO458784:OWO458785 PGK458784:PGK458785 PQG458784:PQG458785 QAC458784:QAC458785 QJY458784:QJY458785 QTU458784:QTU458785 RDQ458784:RDQ458785 RNM458784:RNM458785 RXI458784:RXI458785 SHE458784:SHE458785 SRA458784:SRA458785 TAW458784:TAW458785 TKS458784:TKS458785 TUO458784:TUO458785 UEK458784:UEK458785 UOG458784:UOG458785 UYC458784:UYC458785 VHY458784:VHY458785 VRU458784:VRU458785 WBQ458784:WBQ458785 WLM458784:WLM458785 WVI458784:WVI458785 A524320:A524321 IW524320:IW524321 SS524320:SS524321 ACO524320:ACO524321 AMK524320:AMK524321 AWG524320:AWG524321 BGC524320:BGC524321 BPY524320:BPY524321 BZU524320:BZU524321 CJQ524320:CJQ524321 CTM524320:CTM524321 DDI524320:DDI524321 DNE524320:DNE524321 DXA524320:DXA524321 EGW524320:EGW524321 EQS524320:EQS524321 FAO524320:FAO524321 FKK524320:FKK524321 FUG524320:FUG524321 GEC524320:GEC524321 GNY524320:GNY524321 GXU524320:GXU524321 HHQ524320:HHQ524321 HRM524320:HRM524321 IBI524320:IBI524321 ILE524320:ILE524321 IVA524320:IVA524321 JEW524320:JEW524321 JOS524320:JOS524321 JYO524320:JYO524321 KIK524320:KIK524321 KSG524320:KSG524321 LCC524320:LCC524321 LLY524320:LLY524321 LVU524320:LVU524321 MFQ524320:MFQ524321 MPM524320:MPM524321 MZI524320:MZI524321 NJE524320:NJE524321 NTA524320:NTA524321 OCW524320:OCW524321 OMS524320:OMS524321 OWO524320:OWO524321 PGK524320:PGK524321 PQG524320:PQG524321 QAC524320:QAC524321 QJY524320:QJY524321 QTU524320:QTU524321 RDQ524320:RDQ524321 RNM524320:RNM524321 RXI524320:RXI524321 SHE524320:SHE524321 SRA524320:SRA524321 TAW524320:TAW524321 TKS524320:TKS524321 TUO524320:TUO524321 UEK524320:UEK524321 UOG524320:UOG524321 UYC524320:UYC524321 VHY524320:VHY524321 VRU524320:VRU524321 WBQ524320:WBQ524321 WLM524320:WLM524321 WVI524320:WVI524321 A589856:A589857 IW589856:IW589857 SS589856:SS589857 ACO589856:ACO589857 AMK589856:AMK589857 AWG589856:AWG589857 BGC589856:BGC589857 BPY589856:BPY589857 BZU589856:BZU589857 CJQ589856:CJQ589857 CTM589856:CTM589857 DDI589856:DDI589857 DNE589856:DNE589857 DXA589856:DXA589857 EGW589856:EGW589857 EQS589856:EQS589857 FAO589856:FAO589857 FKK589856:FKK589857 FUG589856:FUG589857 GEC589856:GEC589857 GNY589856:GNY589857 GXU589856:GXU589857 HHQ589856:HHQ589857 HRM589856:HRM589857 IBI589856:IBI589857 ILE589856:ILE589857 IVA589856:IVA589857 JEW589856:JEW589857 JOS589856:JOS589857 JYO589856:JYO589857 KIK589856:KIK589857 KSG589856:KSG589857 LCC589856:LCC589857 LLY589856:LLY589857 LVU589856:LVU589857 MFQ589856:MFQ589857 MPM589856:MPM589857 MZI589856:MZI589857 NJE589856:NJE589857 NTA589856:NTA589857 OCW589856:OCW589857 OMS589856:OMS589857 OWO589856:OWO589857 PGK589856:PGK589857 PQG589856:PQG589857 QAC589856:QAC589857 QJY589856:QJY589857 QTU589856:QTU589857 RDQ589856:RDQ589857 RNM589856:RNM589857 RXI589856:RXI589857 SHE589856:SHE589857 SRA589856:SRA589857 TAW589856:TAW589857 TKS589856:TKS589857 TUO589856:TUO589857 UEK589856:UEK589857 UOG589856:UOG589857 UYC589856:UYC589857 VHY589856:VHY589857 VRU589856:VRU589857 WBQ589856:WBQ589857 WLM589856:WLM589857 WVI589856:WVI589857 A655392:A655393 IW655392:IW655393 SS655392:SS655393 ACO655392:ACO655393 AMK655392:AMK655393 AWG655392:AWG655393 BGC655392:BGC655393 BPY655392:BPY655393 BZU655392:BZU655393 CJQ655392:CJQ655393 CTM655392:CTM655393 DDI655392:DDI655393 DNE655392:DNE655393 DXA655392:DXA655393 EGW655392:EGW655393 EQS655392:EQS655393 FAO655392:FAO655393 FKK655392:FKK655393 FUG655392:FUG655393 GEC655392:GEC655393 GNY655392:GNY655393 GXU655392:GXU655393 HHQ655392:HHQ655393 HRM655392:HRM655393 IBI655392:IBI655393 ILE655392:ILE655393 IVA655392:IVA655393 JEW655392:JEW655393 JOS655392:JOS655393 JYO655392:JYO655393 KIK655392:KIK655393 KSG655392:KSG655393 LCC655392:LCC655393 LLY655392:LLY655393 LVU655392:LVU655393 MFQ655392:MFQ655393 MPM655392:MPM655393 MZI655392:MZI655393 NJE655392:NJE655393 NTA655392:NTA655393 OCW655392:OCW655393 OMS655392:OMS655393 OWO655392:OWO655393 PGK655392:PGK655393 PQG655392:PQG655393 QAC655392:QAC655393 QJY655392:QJY655393 QTU655392:QTU655393 RDQ655392:RDQ655393 RNM655392:RNM655393 RXI655392:RXI655393 SHE655392:SHE655393 SRA655392:SRA655393 TAW655392:TAW655393 TKS655392:TKS655393 TUO655392:TUO655393 UEK655392:UEK655393 UOG655392:UOG655393 UYC655392:UYC655393 VHY655392:VHY655393 VRU655392:VRU655393 WBQ655392:WBQ655393 WLM655392:WLM655393 WVI655392:WVI655393 A720928:A720929 IW720928:IW720929 SS720928:SS720929 ACO720928:ACO720929 AMK720928:AMK720929 AWG720928:AWG720929 BGC720928:BGC720929 BPY720928:BPY720929 BZU720928:BZU720929 CJQ720928:CJQ720929 CTM720928:CTM720929 DDI720928:DDI720929 DNE720928:DNE720929 DXA720928:DXA720929 EGW720928:EGW720929 EQS720928:EQS720929 FAO720928:FAO720929 FKK720928:FKK720929 FUG720928:FUG720929 GEC720928:GEC720929 GNY720928:GNY720929 GXU720928:GXU720929 HHQ720928:HHQ720929 HRM720928:HRM720929 IBI720928:IBI720929 ILE720928:ILE720929 IVA720928:IVA720929 JEW720928:JEW720929 JOS720928:JOS720929 JYO720928:JYO720929 KIK720928:KIK720929 KSG720928:KSG720929 LCC720928:LCC720929 LLY720928:LLY720929 LVU720928:LVU720929 MFQ720928:MFQ720929 MPM720928:MPM720929 MZI720928:MZI720929 NJE720928:NJE720929 NTA720928:NTA720929 OCW720928:OCW720929 OMS720928:OMS720929 OWO720928:OWO720929 PGK720928:PGK720929 PQG720928:PQG720929 QAC720928:QAC720929 QJY720928:QJY720929 QTU720928:QTU720929 RDQ720928:RDQ720929 RNM720928:RNM720929 RXI720928:RXI720929 SHE720928:SHE720929 SRA720928:SRA720929 TAW720928:TAW720929 TKS720928:TKS720929 TUO720928:TUO720929 UEK720928:UEK720929 UOG720928:UOG720929 UYC720928:UYC720929 VHY720928:VHY720929 VRU720928:VRU720929 WBQ720928:WBQ720929 WLM720928:WLM720929 WVI720928:WVI720929 A786464:A786465 IW786464:IW786465 SS786464:SS786465 ACO786464:ACO786465 AMK786464:AMK786465 AWG786464:AWG786465 BGC786464:BGC786465 BPY786464:BPY786465 BZU786464:BZU786465 CJQ786464:CJQ786465 CTM786464:CTM786465 DDI786464:DDI786465 DNE786464:DNE786465 DXA786464:DXA786465 EGW786464:EGW786465 EQS786464:EQS786465 FAO786464:FAO786465 FKK786464:FKK786465 FUG786464:FUG786465 GEC786464:GEC786465 GNY786464:GNY786465 GXU786464:GXU786465 HHQ786464:HHQ786465 HRM786464:HRM786465 IBI786464:IBI786465 ILE786464:ILE786465 IVA786464:IVA786465 JEW786464:JEW786465 JOS786464:JOS786465 JYO786464:JYO786465 KIK786464:KIK786465 KSG786464:KSG786465 LCC786464:LCC786465 LLY786464:LLY786465 LVU786464:LVU786465 MFQ786464:MFQ786465 MPM786464:MPM786465 MZI786464:MZI786465 NJE786464:NJE786465 NTA786464:NTA786465 OCW786464:OCW786465 OMS786464:OMS786465 OWO786464:OWO786465 PGK786464:PGK786465 PQG786464:PQG786465 QAC786464:QAC786465 QJY786464:QJY786465 QTU786464:QTU786465 RDQ786464:RDQ786465 RNM786464:RNM786465 RXI786464:RXI786465 SHE786464:SHE786465 SRA786464:SRA786465 TAW786464:TAW786465 TKS786464:TKS786465 TUO786464:TUO786465 UEK786464:UEK786465 UOG786464:UOG786465 UYC786464:UYC786465 VHY786464:VHY786465 VRU786464:VRU786465 WBQ786464:WBQ786465 WLM786464:WLM786465 WVI786464:WVI786465 A852000:A852001 IW852000:IW852001 SS852000:SS852001 ACO852000:ACO852001 AMK852000:AMK852001 AWG852000:AWG852001 BGC852000:BGC852001 BPY852000:BPY852001 BZU852000:BZU852001 CJQ852000:CJQ852001 CTM852000:CTM852001 DDI852000:DDI852001 DNE852000:DNE852001 DXA852000:DXA852001 EGW852000:EGW852001 EQS852000:EQS852001 FAO852000:FAO852001 FKK852000:FKK852001 FUG852000:FUG852001 GEC852000:GEC852001 GNY852000:GNY852001 GXU852000:GXU852001 HHQ852000:HHQ852001 HRM852000:HRM852001 IBI852000:IBI852001 ILE852000:ILE852001 IVA852000:IVA852001 JEW852000:JEW852001 JOS852000:JOS852001 JYO852000:JYO852001 KIK852000:KIK852001 KSG852000:KSG852001 LCC852000:LCC852001 LLY852000:LLY852001 LVU852000:LVU852001 MFQ852000:MFQ852001 MPM852000:MPM852001 MZI852000:MZI852001 NJE852000:NJE852001 NTA852000:NTA852001 OCW852000:OCW852001 OMS852000:OMS852001 OWO852000:OWO852001 PGK852000:PGK852001 PQG852000:PQG852001 QAC852000:QAC852001 QJY852000:QJY852001 QTU852000:QTU852001 RDQ852000:RDQ852001 RNM852000:RNM852001 RXI852000:RXI852001 SHE852000:SHE852001 SRA852000:SRA852001 TAW852000:TAW852001 TKS852000:TKS852001 TUO852000:TUO852001 UEK852000:UEK852001 UOG852000:UOG852001 UYC852000:UYC852001 VHY852000:VHY852001 VRU852000:VRU852001 WBQ852000:WBQ852001 WLM852000:WLM852001 WVI852000:WVI852001 A917536:A917537 IW917536:IW917537 SS917536:SS917537 ACO917536:ACO917537 AMK917536:AMK917537 AWG917536:AWG917537 BGC917536:BGC917537 BPY917536:BPY917537 BZU917536:BZU917537 CJQ917536:CJQ917537 CTM917536:CTM917537 DDI917536:DDI917537 DNE917536:DNE917537 DXA917536:DXA917537 EGW917536:EGW917537 EQS917536:EQS917537 FAO917536:FAO917537 FKK917536:FKK917537 FUG917536:FUG917537 GEC917536:GEC917537 GNY917536:GNY917537 GXU917536:GXU917537 HHQ917536:HHQ917537 HRM917536:HRM917537 IBI917536:IBI917537 ILE917536:ILE917537 IVA917536:IVA917537 JEW917536:JEW917537 JOS917536:JOS917537 JYO917536:JYO917537 KIK917536:KIK917537 KSG917536:KSG917537 LCC917536:LCC917537 LLY917536:LLY917537 LVU917536:LVU917537 MFQ917536:MFQ917537 MPM917536:MPM917537 MZI917536:MZI917537 NJE917536:NJE917537 NTA917536:NTA917537 OCW917536:OCW917537 OMS917536:OMS917537 OWO917536:OWO917537 PGK917536:PGK917537 PQG917536:PQG917537 QAC917536:QAC917537 QJY917536:QJY917537 QTU917536:QTU917537 RDQ917536:RDQ917537 RNM917536:RNM917537 RXI917536:RXI917537 SHE917536:SHE917537 SRA917536:SRA917537 TAW917536:TAW917537 TKS917536:TKS917537 TUO917536:TUO917537 UEK917536:UEK917537 UOG917536:UOG917537 UYC917536:UYC917537 VHY917536:VHY917537 VRU917536:VRU917537 WBQ917536:WBQ917537 WLM917536:WLM917537 WVI917536:WVI917537 A983072:A983073 IW983072:IW983073 SS983072:SS983073 ACO983072:ACO983073 AMK983072:AMK983073 AWG983072:AWG983073 BGC983072:BGC983073 BPY983072:BPY983073 BZU983072:BZU983073 CJQ983072:CJQ983073 CTM983072:CTM983073 DDI983072:DDI983073 DNE983072:DNE983073 DXA983072:DXA983073 EGW983072:EGW983073 EQS983072:EQS983073 FAO983072:FAO983073 FKK983072:FKK983073 FUG983072:FUG983073 GEC983072:GEC983073 GNY983072:GNY983073 GXU983072:GXU983073 HHQ983072:HHQ983073 HRM983072:HRM983073 IBI983072:IBI983073 ILE983072:ILE983073 IVA983072:IVA983073 JEW983072:JEW983073 JOS983072:JOS983073 JYO983072:JYO983073 KIK983072:KIK983073 KSG983072:KSG983073 LCC983072:LCC983073 LLY983072:LLY983073 LVU983072:LVU983073 MFQ983072:MFQ983073 MPM983072:MPM983073 MZI983072:MZI983073 NJE983072:NJE983073 NTA983072:NTA983073 OCW983072:OCW983073 OMS983072:OMS983073 OWO983072:OWO983073 PGK983072:PGK983073 PQG983072:PQG983073 QAC983072:QAC983073 QJY983072:QJY983073 QTU983072:QTU983073 RDQ983072:RDQ983073 RNM983072:RNM983073 RXI983072:RXI983073 SHE983072:SHE983073 SRA983072:SRA983073 TAW983072:TAW983073 TKS983072:TKS983073 TUO983072:TUO983073 UEK983072:UEK983073 UOG983072:UOG983073 UYC983072:UYC983073 VHY983072:VHY983073 VRU983072:VRU983073 WBQ983072:WBQ983073 WLM983072:WLM983073 WVI983072:WVI983073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3</vt:i4>
      </vt:variant>
    </vt:vector>
  </HeadingPairs>
  <TitlesOfParts>
    <vt:vector size="10" baseType="lpstr">
      <vt:lpstr>OPĆI PODACI</vt:lpstr>
      <vt:lpstr>Bilanca</vt:lpstr>
      <vt:lpstr>RDG</vt:lpstr>
      <vt:lpstr>NT_I</vt:lpstr>
      <vt:lpstr>NT_D</vt:lpstr>
      <vt:lpstr>PK</vt:lpstr>
      <vt:lpstr>Bilješke</vt:lpstr>
      <vt:lpstr>Bilješke!Podrucje_ispisa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TFI-POD</dc:title>
  <dc:creator>Mijo Jozić</dc:creator>
  <cp:lastModifiedBy>Maja Jurković</cp:lastModifiedBy>
  <cp:lastPrinted>2018-07-25T11:53:05Z</cp:lastPrinted>
  <dcterms:created xsi:type="dcterms:W3CDTF">2008-10-17T11:51:54Z</dcterms:created>
  <dcterms:modified xsi:type="dcterms:W3CDTF">2018-07-30T08:18:54Z</dcterms:modified>
</cp:coreProperties>
</file>