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MARINA\FINANCIJSKI REZULTATI 2020\hanfa\"/>
    </mc:Choice>
  </mc:AlternateContent>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3" i="19"/>
  <c r="I64" i="19"/>
  <c r="H64" i="19"/>
  <c r="I49" i="21"/>
  <c r="I51" i="21" s="1"/>
  <c r="H62" i="19"/>
  <c r="H66" i="19" s="1"/>
  <c r="H63" i="19"/>
  <c r="J62" i="19"/>
  <c r="J66" i="19" s="1"/>
  <c r="J64" i="19"/>
  <c r="H67" i="19" l="1"/>
  <c r="H68" i="19"/>
  <c r="K67" i="19"/>
  <c r="K68" i="19"/>
  <c r="I66" i="19"/>
  <c r="I68" i="19"/>
  <c r="I67" i="19"/>
  <c r="J67" i="19"/>
  <c r="J68" i="19"/>
</calcChain>
</file>

<file path=xl/sharedStrings.xml><?xml version="1.0" encoding="utf-8"?>
<sst xmlns="http://schemas.openxmlformats.org/spreadsheetml/2006/main" count="547" uniqueCount="482">
  <si>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</si>
  <si>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</si>
  <si>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</si>
  <si>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</si>
  <si>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</si>
  <si>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</si>
  <si>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</si>
  <si>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</si>
  <si>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</si>
  <si>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</si>
  <si>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</si>
  <si>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</si>
  <si>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</si>
  <si>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</si>
  <si>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</si>
  <si>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</si>
  <si>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</si>
  <si>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</si>
  <si>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</si>
  <si>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</si>
  <si>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</si>
  <si>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</si>
  <si>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</si>
  <si>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</si>
  <si>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</si>
  <si>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</si>
  <si>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</si>
  <si>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</si>
  <si>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</si>
  <si>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</si>
  <si>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</si>
  <si>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</si>
  <si>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</si>
  <si>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</si>
  <si>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</si>
  <si>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</si>
  <si>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</si>
  <si>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</si>
  <si>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</si>
  <si>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</si>
  <si>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</si>
  <si>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</si>
  <si>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</si>
  <si>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</si>
  <si>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</si>
  <si>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</si>
  <si>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</si>
  <si>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</si>
  <si>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</si>
  <si>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</si>
  <si>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</si>
  <si>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</si>
  <si>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</si>
  <si>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</si>
  <si>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</si>
  <si>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</si>
  <si>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</si>
  <si>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</si>
  <si>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</si>
  <si>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</si>
  <si>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</si>
  <si>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</si>
  <si>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</si>
  <si>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</si>
  <si>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</si>
  <si>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</si>
  <si>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</si>
  <si>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</si>
  <si>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</si>
  <si>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</si>
  <si>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</si>
  <si>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</si>
  <si>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</si>
  <si>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</si>
  <si>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</si>
  <si>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</si>
  <si>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</si>
  <si>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</si>
  <si>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</si>
  <si>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</si>
  <si>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</si>
  <si>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</si>
  <si>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</si>
  <si>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</si>
  <si>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</si>
  <si>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</si>
  <si>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</si>
  <si>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</si>
  <si>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</si>
  <si>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</si>
  <si>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</si>
  <si>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</si>
  <si>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</si>
  <si>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</si>
  <si>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</si>
  <si>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</si>
  <si>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</si>
  <si>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</si>
  <si>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</si>
  <si>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</si>
  <si>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</si>
  <si>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</si>
  <si>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</si>
  <si>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</si>
  <si>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</si>
  <si>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</si>
  <si>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</si>
  <si>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</si>
  <si>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</si>
  <si>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</si>
  <si>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</si>
  <si>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</si>
  <si>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</si>
  <si>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</si>
  <si>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</si>
  <si>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</si>
  <si>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</si>
  <si>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</si>
  <si>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</si>
  <si>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</si>
  <si>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</si>
  <si>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</si>
  <si>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</si>
  <si>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</si>
  <si>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</si>
  <si>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</si>
  <si>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</si>
  <si>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</si>
  <si>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</si>
  <si>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</si>
  <si>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</si>
  <si>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</si>
  <si>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</si>
  <si>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</si>
  <si>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</si>
  <si>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</si>
  <si>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</si>
  <si>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</si>
  <si>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</si>
  <si>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</si>
  <si>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</si>
  <si>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</si>
  <si>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</si>
  <si>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</si>
  <si>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</si>
  <si>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</si>
  <si>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</si>
  <si>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</si>
  <si>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</si>
  <si>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</si>
  <si>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</si>
  <si>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</si>
  <si>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</si>
  <si>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</si>
  <si>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</si>
  <si>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</si>
  <si>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</si>
  <si>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</si>
  <si>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</si>
  <si>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</si>
  <si>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</si>
  <si>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</si>
  <si>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</si>
  <si>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</si>
  <si>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</si>
  <si>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</si>
  <si>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</si>
  <si>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</si>
  <si>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</si>
  <si>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</si>
  <si>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</si>
  <si>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</si>
  <si>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</si>
  <si>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</si>
  <si>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</si>
  <si>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</si>
  <si>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</si>
  <si>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</si>
  <si>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</si>
  <si>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</si>
  <si>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</si>
  <si>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</si>
  <si>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</si>
  <si>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</si>
  <si>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</si>
  <si>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</si>
  <si>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</si>
  <si>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</si>
  <si>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</si>
  <si>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</si>
  <si>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</si>
  <si>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</si>
  <si>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</si>
  <si>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</si>
  <si>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</si>
  <si>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</si>
  <si>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</si>
  <si>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</si>
  <si>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</si>
  <si>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</si>
  <si>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</si>
  <si>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</si>
  <si>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</si>
  <si>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</si>
  <si>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</si>
  <si>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</si>
  <si>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</si>
  <si>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</si>
  <si>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</si>
  <si>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</si>
  <si>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</si>
  <si>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</si>
  <si>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</si>
  <si>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</si>
  <si>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</si>
  <si>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</si>
  <si>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</si>
  <si>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</si>
  <si>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</si>
  <si>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</si>
  <si>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</si>
  <si>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</si>
  <si>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</si>
  <si>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</si>
  <si>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</si>
  <si>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</si>
  <si>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</si>
  <si>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</si>
  <si>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</si>
  <si>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</si>
  <si>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</si>
  <si>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</si>
  <si>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</si>
  <si>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</si>
  <si>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</si>
  <si>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</si>
  <si>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</si>
  <si>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</si>
  <si>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</si>
  <si>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</si>
  <si>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</si>
  <si>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</si>
  <si>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</si>
  <si>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</si>
  <si>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</si>
  <si>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</si>
  <si>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</si>
  <si>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</si>
  <si>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</si>
  <si>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</si>
  <si>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</si>
  <si>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</si>
  <si>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</si>
  <si>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</si>
  <si>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</si>
  <si>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</si>
  <si>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</si>
  <si>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</si>
  <si>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</si>
  <si>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</si>
  <si>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</si>
  <si>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</si>
  <si>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</si>
  <si>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</si>
  <si>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</si>
  <si>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</si>
  <si>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</si>
  <si>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</si>
  <si>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</si>
  <si>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</si>
  <si>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</si>
  <si>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</si>
  <si>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</si>
  <si>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</si>
  <si>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</si>
  <si>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</si>
  <si>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</si>
  <si>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</si>
  <si>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</si>
  <si>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</si>
  <si>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</si>
  <si>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</si>
  <si>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</si>
  <si>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</si>
  <si>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</si>
  <si>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</si>
  <si>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</si>
  <si>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</si>
  <si>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</si>
  <si>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</si>
  <si>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</si>
  <si>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</si>
  <si>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</si>
  <si>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</si>
  <si>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</si>
  <si>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</si>
  <si>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</si>
  <si>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</si>
  <si>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</si>
  <si>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</si>
  <si>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</si>
  <si>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</si>
  <si>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</si>
  <si>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</si>
  <si>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</si>
  <si>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</si>
  <si>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</si>
  <si>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</si>
  <si>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</si>
  <si>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</si>
  <si>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</si>
  <si>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</si>
  <si>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</si>
  <si>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</si>
  <si>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</si>
  <si>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</si>
  <si>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</si>
  <si>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</si>
  <si>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</si>
  <si>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</si>
  <si>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</si>
  <si>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</si>
  <si>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</si>
  <si>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</si>
  <si>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</si>
  <si>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</si>
  <si>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</si>
  <si>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</si>
  <si>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</si>
  <si>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</si>
  <si>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</si>
  <si>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</si>
  <si>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</si>
  <si>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</si>
  <si>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</si>
  <si>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</si>
  <si>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</si>
  <si>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</si>
  <si>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</si>
  <si>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</si>
  <si>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</si>
  <si>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</si>
  <si>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</si>
  <si>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</si>
  <si>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</si>
  <si>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</si>
  <si>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</si>
  <si>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</si>
  <si>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</si>
  <si>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</si>
  <si>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</si>
  <si>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</si>
  <si>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</si>
  <si>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</si>
  <si>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</si>
  <si>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</si>
  <si>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</si>
  <si>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</si>
  <si>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</si>
  <si>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</si>
  <si>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</si>
  <si>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</si>
  <si>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</si>
  <si>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</si>
  <si>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</si>
  <si>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</si>
  <si>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</si>
  <si>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</si>
  <si>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</si>
  <si>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</si>
  <si>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</si>
  <si>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</si>
  <si>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</si>
  <si>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</si>
  <si>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</si>
  <si>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</si>
  <si>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</si>
  <si>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</si>
  <si>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</si>
  <si>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</si>
  <si>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</si>
  <si>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</si>
  <si>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</si>
  <si>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</si>
  <si>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</si>
  <si>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</si>
  <si>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</si>
  <si>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</si>
  <si>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</si>
  <si>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</si>
  <si>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</si>
  <si>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</si>
  <si>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</si>
  <si>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</si>
  <si>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</si>
  <si>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</si>
  <si>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</si>
  <si>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</si>
  <si>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</si>
  <si>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</si>
  <si>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</si>
  <si>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</si>
  <si>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</si>
  <si>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</si>
  <si>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</si>
  <si>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</si>
  <si>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</si>
  <si>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</si>
  <si>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</si>
  <si>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</si>
  <si>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</si>
  <si>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</si>
  <si>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</si>
  <si>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</si>
  <si>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</si>
  <si>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</si>
  <si>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</si>
  <si>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</si>
  <si>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</si>
  <si>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</si>
  <si>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</si>
  <si>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</si>
  <si>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</si>
  <si>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</si>
  <si>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</si>
  <si>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</si>
  <si>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</si>
  <si>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</si>
  <si>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</si>
  <si>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</si>
  <si>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</si>
  <si>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</si>
  <si>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</si>
  <si>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</si>
  <si>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</si>
  <si>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</si>
  <si>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</si>
  <si>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</si>
  <si>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UTINJSKA 48</t>
  </si>
  <si>
    <t>ZAGREB</t>
  </si>
  <si>
    <t>klara@klara.hr</t>
  </si>
  <si>
    <t>www.klara.hr</t>
  </si>
  <si>
    <t>PREHRANA TRGOVINA D.D.</t>
  </si>
  <si>
    <t>ZAGREB,UTINJSKA 48</t>
  </si>
  <si>
    <t>DESORTIS D.O.O.</t>
  </si>
  <si>
    <t>ZAGREB,NOVA CESTA 93</t>
  </si>
  <si>
    <t>013688418</t>
  </si>
  <si>
    <t>DARINKA FIŠTREK</t>
  </si>
  <si>
    <t>darinka.fištrek@klara.hr</t>
  </si>
  <si>
    <t>Obveznik: ZAGREBAČKE PEKARNE KLARA D.D.</t>
  </si>
  <si>
    <t>Obveznik:ZAGREBAČKE PEKARNE KLARA D.D.</t>
  </si>
  <si>
    <t>GRANT THORTON</t>
  </si>
  <si>
    <t>MIRSAD LATOVIĆ</t>
  </si>
  <si>
    <t>BILJEŠKE UZ FINANCIJSKE IZVJEŠTAJE - TFI</t>
  </si>
  <si>
    <t>Naziv izdavatelja:   ZAGREBAČKE PEKARNE KLARA D.D.</t>
  </si>
  <si>
    <t>OIB:   76842508189</t>
  </si>
  <si>
    <t>1. Podjela dionica</t>
  </si>
  <si>
    <t>Nije bilo podjela dionica</t>
  </si>
  <si>
    <t>2. Zarada po dionici</t>
  </si>
  <si>
    <t>3. Promjena vlasničke strukture</t>
  </si>
  <si>
    <t>U strukturi vlasništva ima promjena umjesto Zagrebačke banke vlasnik 19,97%  dionica je Plodinec d.o.o. i umjesto Erste banke vlasnik 4,71% dionica je Slavko Gorički .</t>
  </si>
  <si>
    <t>4. Pripajanja i spajanja</t>
  </si>
  <si>
    <t>Nije bilo spajanja ni pripajanja.</t>
  </si>
  <si>
    <t>5. Neizvjesnost (opis slučajeva kod kojih postoji neizvjesnost naplate prihoda ili mogućih budućih troškova)</t>
  </si>
  <si>
    <t xml:space="preserve">Nema bitnih promjena , ali obzirom na pandemiju COVIDA-19 i trajanje istog nemoguće je predvidjeti posljedice </t>
  </si>
  <si>
    <t>6. Rezultati poslovanja</t>
  </si>
  <si>
    <t>7. Opis proizvoda i usluga</t>
  </si>
  <si>
    <t>Proizvodnja kruha i peciva i srodnih proizvoda i maloprodaja.</t>
  </si>
  <si>
    <t>8. Likvidnost</t>
  </si>
  <si>
    <t>10.Promjene računovodstvenih politika</t>
  </si>
  <si>
    <t>Nije bilo promjena računovodstvenih politika</t>
  </si>
  <si>
    <t>Osoba ovlaštena za zastupanje</t>
  </si>
  <si>
    <t>Petar Thür, prof</t>
  </si>
  <si>
    <t xml:space="preserve">  </t>
  </si>
  <si>
    <t xml:space="preserve">Likvidnost Grupe  je na optimalnoj razini , znatno su smanjeni dani plaćanja prema dobavljačima. Krediti se otplaćuju prema njihovom dospijeću .   </t>
  </si>
  <si>
    <t>stanje na dan 30.09.2020</t>
  </si>
  <si>
    <t>u razdoblju 01.01.2020 do 30.09.2020</t>
  </si>
  <si>
    <t>u razdoblju 01.01.2020. do 30.09.2020</t>
  </si>
  <si>
    <t>Izvještajno razdoblje: TREĆI  KVARTAL</t>
  </si>
  <si>
    <t xml:space="preserve">U odnosu na isto razdoblje prošle godine ukupni prihod veći je za 16,62 %, a ukupni rashodi veći su za 4,77 % . Rezultat je dobit iz poslovanja. Povećanje prihoda Matice je s osnove prodaje dijela imovine van upotrebe koja nije od značajnog utjecaja na poslovanje .   </t>
  </si>
  <si>
    <t>Zarada  po dionici je 175,45 kn.</t>
  </si>
  <si>
    <t>U Zagrebu, 27.10.2020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</si>
</sst>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35" fillId="16" borderId="0" xfId="0" applyFont="1" applyFill="1" applyAlignment="1">
      <alignment vertical="center" wrapText="1"/>
    </xf>
    <xf numFmtId="0" fontId="35" fillId="16" borderId="0" xfId="0" applyFont="1" applyFill="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0" fillId="11" borderId="0" xfId="0"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35" fillId="16" borderId="0" xfId="0" applyFont="1" applyFill="1" applyAlignment="1">
      <alignment vertical="center"/>
    </xf>
    <xf numFmtId="0" fontId="35" fillId="16" borderId="0" xfId="0" applyFont="1" applyFill="1" applyAlignment="1">
      <alignment vertical="center" wrapText="1"/>
    </xf>
    <xf numFmtId="0" fontId="34" fillId="16" borderId="0" xfId="0" applyFont="1" applyFill="1" applyAlignment="1">
      <alignment vertical="center"/>
    </xf>
    <xf numFmtId="0" fontId="35" fillId="11" borderId="0" xfId="0" applyFont="1" applyFill="1" applyAlignment="1">
      <alignment vertical="center" wrapText="1"/>
    </xf>
    <xf numFmtId="0" fontId="34" fillId="0" borderId="0" xfId="0" applyFont="1" applyAlignment="1">
      <alignment vertical="center"/>
    </xf>
    <xf numFmtId="0" fontId="35" fillId="16" borderId="0" xfId="0" applyFont="1" applyFill="1" applyAlignment="1">
      <alignment horizontal="left" vertical="center" wrapText="1"/>
    </xf>
    <xf numFmtId="0" fontId="34" fillId="16" borderId="0" xfId="0" applyFont="1" applyFill="1" applyAlignment="1">
      <alignment vertical="center" wrapText="1"/>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25" workbookViewId="0">
      <selection activeCell="C31" sqref="C3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4" t="s">
        <v>391</v>
      </c>
      <c r="B1" s="135"/>
      <c r="C1" s="135"/>
      <c r="D1" s="71"/>
      <c r="E1" s="71"/>
      <c r="F1" s="71"/>
      <c r="G1" s="71"/>
      <c r="H1" s="71"/>
      <c r="I1" s="71"/>
      <c r="J1" s="72"/>
    </row>
    <row r="2" spans="1:20" ht="14.45" customHeight="1" x14ac:dyDescent="0.25">
      <c r="A2" s="136" t="s">
        <v>407</v>
      </c>
      <c r="B2" s="137"/>
      <c r="C2" s="137"/>
      <c r="D2" s="137"/>
      <c r="E2" s="137"/>
      <c r="F2" s="137"/>
      <c r="G2" s="137"/>
      <c r="H2" s="137"/>
      <c r="I2" s="137"/>
      <c r="J2" s="138"/>
      <c r="N2" s="122">
        <v>1</v>
      </c>
    </row>
    <row r="3" spans="1:20" x14ac:dyDescent="0.25">
      <c r="A3" s="74"/>
      <c r="B3" s="75"/>
      <c r="C3" s="75"/>
      <c r="D3" s="75"/>
      <c r="E3" s="75"/>
      <c r="F3" s="75"/>
      <c r="G3" s="75"/>
      <c r="H3" s="75"/>
      <c r="I3" s="75"/>
      <c r="J3" s="76"/>
      <c r="N3" s="122">
        <v>2</v>
      </c>
    </row>
    <row r="4" spans="1:20" ht="33.6" customHeight="1" x14ac:dyDescent="0.25">
      <c r="A4" s="139" t="s">
        <v>392</v>
      </c>
      <c r="B4" s="140"/>
      <c r="C4" s="140"/>
      <c r="D4" s="140"/>
      <c r="E4" s="141">
        <v>43831</v>
      </c>
      <c r="F4" s="142"/>
      <c r="G4" s="77" t="s">
        <v>0</v>
      </c>
      <c r="H4" s="141">
        <v>44104</v>
      </c>
      <c r="I4" s="142"/>
      <c r="J4" s="78"/>
      <c r="N4" s="122">
        <v>3</v>
      </c>
    </row>
    <row r="5" spans="1:20" s="79" customFormat="1" ht="10.15" customHeight="1" x14ac:dyDescent="0.25">
      <c r="A5" s="143"/>
      <c r="B5" s="144"/>
      <c r="C5" s="144"/>
      <c r="D5" s="144"/>
      <c r="E5" s="144"/>
      <c r="F5" s="144"/>
      <c r="G5" s="144"/>
      <c r="H5" s="144"/>
      <c r="I5" s="144"/>
      <c r="J5" s="145"/>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3" t="s">
        <v>414</v>
      </c>
      <c r="B10" s="154"/>
      <c r="C10" s="154"/>
      <c r="D10" s="154"/>
      <c r="E10" s="154"/>
      <c r="F10" s="154"/>
      <c r="G10" s="154"/>
      <c r="H10" s="154"/>
      <c r="I10" s="154"/>
      <c r="J10" s="90"/>
    </row>
    <row r="11" spans="1:20" ht="24.6" customHeight="1" x14ac:dyDescent="0.25">
      <c r="A11" s="155" t="s">
        <v>393</v>
      </c>
      <c r="B11" s="156"/>
      <c r="C11" s="148" t="s">
        <v>432</v>
      </c>
      <c r="D11" s="149"/>
      <c r="E11" s="91"/>
      <c r="F11" s="157" t="s">
        <v>415</v>
      </c>
      <c r="G11" s="147"/>
      <c r="H11" s="158">
        <v>191</v>
      </c>
      <c r="I11" s="159"/>
      <c r="J11" s="92"/>
    </row>
    <row r="12" spans="1:20" ht="14.45" customHeight="1" x14ac:dyDescent="0.25">
      <c r="A12" s="93"/>
      <c r="B12" s="94"/>
      <c r="C12" s="94"/>
      <c r="D12" s="94"/>
      <c r="E12" s="151"/>
      <c r="F12" s="151"/>
      <c r="G12" s="151"/>
      <c r="H12" s="151"/>
      <c r="I12" s="95"/>
      <c r="J12" s="92"/>
    </row>
    <row r="13" spans="1:20" ht="21" customHeight="1" x14ac:dyDescent="0.25">
      <c r="A13" s="146" t="s">
        <v>408</v>
      </c>
      <c r="B13" s="147"/>
      <c r="C13" s="148" t="s">
        <v>433</v>
      </c>
      <c r="D13" s="149"/>
      <c r="E13" s="150"/>
      <c r="F13" s="151"/>
      <c r="G13" s="151"/>
      <c r="H13" s="151"/>
      <c r="I13" s="95"/>
      <c r="J13" s="92"/>
    </row>
    <row r="14" spans="1:20" ht="10.9" customHeight="1" x14ac:dyDescent="0.25">
      <c r="A14" s="91"/>
      <c r="B14" s="95"/>
      <c r="C14" s="94"/>
      <c r="D14" s="94"/>
      <c r="E14" s="152"/>
      <c r="F14" s="152"/>
      <c r="G14" s="152"/>
      <c r="H14" s="152"/>
      <c r="I14" s="94"/>
      <c r="J14" s="96"/>
    </row>
    <row r="15" spans="1:20" ht="22.9" customHeight="1" x14ac:dyDescent="0.25">
      <c r="A15" s="146" t="s">
        <v>394</v>
      </c>
      <c r="B15" s="147"/>
      <c r="C15" s="148" t="s">
        <v>434</v>
      </c>
      <c r="D15" s="149"/>
      <c r="E15" s="166"/>
      <c r="F15" s="167"/>
      <c r="G15" s="97" t="s">
        <v>416</v>
      </c>
      <c r="H15" s="158" t="s">
        <v>436</v>
      </c>
      <c r="I15" s="159"/>
      <c r="J15" s="98"/>
    </row>
    <row r="16" spans="1:20" ht="10.9" customHeight="1" x14ac:dyDescent="0.25">
      <c r="A16" s="91"/>
      <c r="B16" s="95"/>
      <c r="C16" s="94"/>
      <c r="D16" s="94"/>
      <c r="E16" s="152"/>
      <c r="F16" s="152"/>
      <c r="G16" s="152"/>
      <c r="H16" s="152"/>
      <c r="I16" s="94"/>
      <c r="J16" s="96"/>
    </row>
    <row r="17" spans="1:10" ht="22.9" customHeight="1" x14ac:dyDescent="0.25">
      <c r="A17" s="99"/>
      <c r="B17" s="97" t="s">
        <v>417</v>
      </c>
      <c r="C17" s="148" t="s">
        <v>435</v>
      </c>
      <c r="D17" s="149"/>
      <c r="E17" s="100"/>
      <c r="F17" s="100"/>
      <c r="G17" s="100"/>
      <c r="H17" s="100"/>
      <c r="I17" s="100"/>
      <c r="J17" s="98"/>
    </row>
    <row r="18" spans="1:10" x14ac:dyDescent="0.25">
      <c r="A18" s="160"/>
      <c r="B18" s="161"/>
      <c r="C18" s="152"/>
      <c r="D18" s="152"/>
      <c r="E18" s="152"/>
      <c r="F18" s="152"/>
      <c r="G18" s="152"/>
      <c r="H18" s="152"/>
      <c r="I18" s="94"/>
      <c r="J18" s="96"/>
    </row>
    <row r="19" spans="1:10" x14ac:dyDescent="0.25">
      <c r="A19" s="155" t="s">
        <v>395</v>
      </c>
      <c r="B19" s="162"/>
      <c r="C19" s="163" t="s">
        <v>437</v>
      </c>
      <c r="D19" s="164"/>
      <c r="E19" s="164"/>
      <c r="F19" s="164"/>
      <c r="G19" s="164"/>
      <c r="H19" s="164"/>
      <c r="I19" s="164"/>
      <c r="J19" s="165"/>
    </row>
    <row r="20" spans="1:10" x14ac:dyDescent="0.25">
      <c r="A20" s="93"/>
      <c r="B20" s="94"/>
      <c r="C20" s="101"/>
      <c r="D20" s="94"/>
      <c r="E20" s="152"/>
      <c r="F20" s="152"/>
      <c r="G20" s="152"/>
      <c r="H20" s="152"/>
      <c r="I20" s="94"/>
      <c r="J20" s="96"/>
    </row>
    <row r="21" spans="1:10" x14ac:dyDescent="0.25">
      <c r="A21" s="155" t="s">
        <v>396</v>
      </c>
      <c r="B21" s="162"/>
      <c r="C21" s="158">
        <v>10020</v>
      </c>
      <c r="D21" s="159"/>
      <c r="E21" s="152"/>
      <c r="F21" s="152"/>
      <c r="G21" s="163" t="s">
        <v>439</v>
      </c>
      <c r="H21" s="164"/>
      <c r="I21" s="164"/>
      <c r="J21" s="165"/>
    </row>
    <row r="22" spans="1:10" x14ac:dyDescent="0.25">
      <c r="A22" s="93"/>
      <c r="B22" s="94"/>
      <c r="C22" s="94"/>
      <c r="D22" s="94"/>
      <c r="E22" s="152"/>
      <c r="F22" s="152"/>
      <c r="G22" s="152"/>
      <c r="H22" s="152"/>
      <c r="I22" s="94"/>
      <c r="J22" s="96"/>
    </row>
    <row r="23" spans="1:10" x14ac:dyDescent="0.25">
      <c r="A23" s="155" t="s">
        <v>397</v>
      </c>
      <c r="B23" s="162"/>
      <c r="C23" s="163" t="s">
        <v>438</v>
      </c>
      <c r="D23" s="164"/>
      <c r="E23" s="164"/>
      <c r="F23" s="164"/>
      <c r="G23" s="164"/>
      <c r="H23" s="164"/>
      <c r="I23" s="164"/>
      <c r="J23" s="165"/>
    </row>
    <row r="24" spans="1:10" x14ac:dyDescent="0.25">
      <c r="A24" s="93"/>
      <c r="B24" s="94"/>
      <c r="C24" s="94"/>
      <c r="D24" s="94"/>
      <c r="E24" s="152"/>
      <c r="F24" s="152"/>
      <c r="G24" s="152"/>
      <c r="H24" s="152"/>
      <c r="I24" s="94"/>
      <c r="J24" s="96"/>
    </row>
    <row r="25" spans="1:10" x14ac:dyDescent="0.25">
      <c r="A25" s="155" t="s">
        <v>398</v>
      </c>
      <c r="B25" s="162"/>
      <c r="C25" s="169" t="s">
        <v>440</v>
      </c>
      <c r="D25" s="170"/>
      <c r="E25" s="170"/>
      <c r="F25" s="170"/>
      <c r="G25" s="170"/>
      <c r="H25" s="170"/>
      <c r="I25" s="170"/>
      <c r="J25" s="171"/>
    </row>
    <row r="26" spans="1:10" x14ac:dyDescent="0.25">
      <c r="A26" s="93"/>
      <c r="B26" s="94"/>
      <c r="C26" s="101"/>
      <c r="D26" s="94"/>
      <c r="E26" s="152"/>
      <c r="F26" s="152"/>
      <c r="G26" s="152"/>
      <c r="H26" s="152"/>
      <c r="I26" s="94"/>
      <c r="J26" s="96"/>
    </row>
    <row r="27" spans="1:10" x14ac:dyDescent="0.25">
      <c r="A27" s="155" t="s">
        <v>399</v>
      </c>
      <c r="B27" s="162"/>
      <c r="C27" s="169" t="s">
        <v>441</v>
      </c>
      <c r="D27" s="170"/>
      <c r="E27" s="170"/>
      <c r="F27" s="170"/>
      <c r="G27" s="170"/>
      <c r="H27" s="170"/>
      <c r="I27" s="170"/>
      <c r="J27" s="171"/>
    </row>
    <row r="28" spans="1:10" ht="13.9" customHeight="1" x14ac:dyDescent="0.25">
      <c r="A28" s="93"/>
      <c r="B28" s="94"/>
      <c r="C28" s="101"/>
      <c r="D28" s="94"/>
      <c r="E28" s="152"/>
      <c r="F28" s="152"/>
      <c r="G28" s="152"/>
      <c r="H28" s="152"/>
      <c r="I28" s="94"/>
      <c r="J28" s="96"/>
    </row>
    <row r="29" spans="1:10" ht="22.9" customHeight="1" x14ac:dyDescent="0.25">
      <c r="A29" s="146" t="s">
        <v>409</v>
      </c>
      <c r="B29" s="162"/>
      <c r="C29" s="102">
        <v>936</v>
      </c>
      <c r="D29" s="103"/>
      <c r="E29" s="168"/>
      <c r="F29" s="168"/>
      <c r="G29" s="168"/>
      <c r="H29" s="168"/>
      <c r="I29" s="104"/>
      <c r="J29" s="105"/>
    </row>
    <row r="30" spans="1:10" x14ac:dyDescent="0.25">
      <c r="A30" s="93"/>
      <c r="B30" s="94"/>
      <c r="C30" s="94"/>
      <c r="D30" s="94"/>
      <c r="E30" s="152"/>
      <c r="F30" s="152"/>
      <c r="G30" s="152"/>
      <c r="H30" s="152"/>
      <c r="I30" s="104"/>
      <c r="J30" s="105"/>
    </row>
    <row r="31" spans="1:10" x14ac:dyDescent="0.25">
      <c r="A31" s="155" t="s">
        <v>400</v>
      </c>
      <c r="B31" s="162"/>
      <c r="C31" s="117" t="s">
        <v>420</v>
      </c>
      <c r="D31" s="172" t="s">
        <v>418</v>
      </c>
      <c r="E31" s="173"/>
      <c r="F31" s="173"/>
      <c r="G31" s="173"/>
      <c r="H31" s="106"/>
      <c r="I31" s="107" t="s">
        <v>419</v>
      </c>
      <c r="J31" s="108" t="s">
        <v>420</v>
      </c>
    </row>
    <row r="32" spans="1:10" x14ac:dyDescent="0.25">
      <c r="A32" s="155"/>
      <c r="B32" s="162"/>
      <c r="C32" s="109"/>
      <c r="D32" s="77"/>
      <c r="E32" s="167"/>
      <c r="F32" s="167"/>
      <c r="G32" s="167"/>
      <c r="H32" s="167"/>
      <c r="I32" s="104"/>
      <c r="J32" s="105"/>
    </row>
    <row r="33" spans="1:10" x14ac:dyDescent="0.25">
      <c r="A33" s="155" t="s">
        <v>410</v>
      </c>
      <c r="B33" s="162"/>
      <c r="C33" s="102" t="s">
        <v>422</v>
      </c>
      <c r="D33" s="172" t="s">
        <v>421</v>
      </c>
      <c r="E33" s="173"/>
      <c r="F33" s="173"/>
      <c r="G33" s="173"/>
      <c r="H33" s="100"/>
      <c r="I33" s="107" t="s">
        <v>422</v>
      </c>
      <c r="J33" s="108" t="s">
        <v>423</v>
      </c>
    </row>
    <row r="34" spans="1:10" x14ac:dyDescent="0.25">
      <c r="A34" s="93"/>
      <c r="B34" s="94"/>
      <c r="C34" s="94"/>
      <c r="D34" s="94"/>
      <c r="E34" s="152"/>
      <c r="F34" s="152"/>
      <c r="G34" s="152"/>
      <c r="H34" s="152"/>
      <c r="I34" s="94"/>
      <c r="J34" s="96"/>
    </row>
    <row r="35" spans="1:10" x14ac:dyDescent="0.25">
      <c r="A35" s="172" t="s">
        <v>411</v>
      </c>
      <c r="B35" s="173"/>
      <c r="C35" s="173"/>
      <c r="D35" s="173"/>
      <c r="E35" s="173" t="s">
        <v>401</v>
      </c>
      <c r="F35" s="173"/>
      <c r="G35" s="173"/>
      <c r="H35" s="173"/>
      <c r="I35" s="173"/>
      <c r="J35" s="110" t="s">
        <v>402</v>
      </c>
    </row>
    <row r="36" spans="1:10" x14ac:dyDescent="0.25">
      <c r="A36" s="93"/>
      <c r="B36" s="94"/>
      <c r="C36" s="94"/>
      <c r="D36" s="94"/>
      <c r="E36" s="152"/>
      <c r="F36" s="152"/>
      <c r="G36" s="152"/>
      <c r="H36" s="152"/>
      <c r="I36" s="94"/>
      <c r="J36" s="105"/>
    </row>
    <row r="37" spans="1:10" x14ac:dyDescent="0.25">
      <c r="A37" s="174" t="s">
        <v>442</v>
      </c>
      <c r="B37" s="175"/>
      <c r="C37" s="175"/>
      <c r="D37" s="175"/>
      <c r="E37" s="174" t="s">
        <v>443</v>
      </c>
      <c r="F37" s="175"/>
      <c r="G37" s="175"/>
      <c r="H37" s="175"/>
      <c r="I37" s="176"/>
      <c r="J37" s="127">
        <v>3277607</v>
      </c>
    </row>
    <row r="38" spans="1:10" x14ac:dyDescent="0.25">
      <c r="A38" s="93"/>
      <c r="B38" s="94"/>
      <c r="C38" s="101"/>
      <c r="D38" s="177"/>
      <c r="E38" s="177"/>
      <c r="F38" s="177"/>
      <c r="G38" s="177"/>
      <c r="H38" s="177"/>
      <c r="I38" s="177"/>
      <c r="J38" s="96"/>
    </row>
    <row r="39" spans="1:10" x14ac:dyDescent="0.25">
      <c r="A39" s="174" t="s">
        <v>444</v>
      </c>
      <c r="B39" s="175"/>
      <c r="C39" s="175"/>
      <c r="D39" s="176"/>
      <c r="E39" s="174" t="s">
        <v>445</v>
      </c>
      <c r="F39" s="175"/>
      <c r="G39" s="175"/>
      <c r="H39" s="175"/>
      <c r="I39" s="176"/>
      <c r="J39" s="102">
        <v>1848160</v>
      </c>
    </row>
    <row r="40" spans="1:10" x14ac:dyDescent="0.25">
      <c r="A40" s="93"/>
      <c r="B40" s="94"/>
      <c r="C40" s="101"/>
      <c r="D40" s="111"/>
      <c r="E40" s="177"/>
      <c r="F40" s="177"/>
      <c r="G40" s="177"/>
      <c r="H40" s="177"/>
      <c r="I40" s="95"/>
      <c r="J40" s="96"/>
    </row>
    <row r="41" spans="1:10" x14ac:dyDescent="0.25">
      <c r="A41" s="174"/>
      <c r="B41" s="175"/>
      <c r="C41" s="175"/>
      <c r="D41" s="176"/>
      <c r="E41" s="174"/>
      <c r="F41" s="175"/>
      <c r="G41" s="175"/>
      <c r="H41" s="175"/>
      <c r="I41" s="176"/>
      <c r="J41" s="102"/>
    </row>
    <row r="42" spans="1:10" x14ac:dyDescent="0.25">
      <c r="A42" s="93"/>
      <c r="B42" s="94"/>
      <c r="C42" s="101"/>
      <c r="D42" s="111"/>
      <c r="E42" s="177"/>
      <c r="F42" s="177"/>
      <c r="G42" s="177"/>
      <c r="H42" s="177"/>
      <c r="I42" s="95"/>
      <c r="J42" s="96"/>
    </row>
    <row r="43" spans="1:10" x14ac:dyDescent="0.25">
      <c r="A43" s="174"/>
      <c r="B43" s="175"/>
      <c r="C43" s="175"/>
      <c r="D43" s="176"/>
      <c r="E43" s="174"/>
      <c r="F43" s="175"/>
      <c r="G43" s="175"/>
      <c r="H43" s="175"/>
      <c r="I43" s="176"/>
      <c r="J43" s="102"/>
    </row>
    <row r="44" spans="1:10" x14ac:dyDescent="0.25">
      <c r="A44" s="112"/>
      <c r="B44" s="101"/>
      <c r="C44" s="178"/>
      <c r="D44" s="178"/>
      <c r="E44" s="152"/>
      <c r="F44" s="152"/>
      <c r="G44" s="178"/>
      <c r="H44" s="178"/>
      <c r="I44" s="178"/>
      <c r="J44" s="96"/>
    </row>
    <row r="45" spans="1:10" x14ac:dyDescent="0.25">
      <c r="A45" s="174"/>
      <c r="B45" s="175"/>
      <c r="C45" s="175"/>
      <c r="D45" s="176"/>
      <c r="E45" s="174"/>
      <c r="F45" s="175"/>
      <c r="G45" s="175"/>
      <c r="H45" s="175"/>
      <c r="I45" s="176"/>
      <c r="J45" s="102"/>
    </row>
    <row r="46" spans="1:10" x14ac:dyDescent="0.25">
      <c r="A46" s="112"/>
      <c r="B46" s="101"/>
      <c r="C46" s="101"/>
      <c r="D46" s="94"/>
      <c r="E46" s="179"/>
      <c r="F46" s="179"/>
      <c r="G46" s="178"/>
      <c r="H46" s="178"/>
      <c r="I46" s="94"/>
      <c r="J46" s="96"/>
    </row>
    <row r="47" spans="1:10" x14ac:dyDescent="0.25">
      <c r="A47" s="174"/>
      <c r="B47" s="175"/>
      <c r="C47" s="175"/>
      <c r="D47" s="176"/>
      <c r="E47" s="174"/>
      <c r="F47" s="175"/>
      <c r="G47" s="175"/>
      <c r="H47" s="175"/>
      <c r="I47" s="176"/>
      <c r="J47" s="102"/>
    </row>
    <row r="48" spans="1:10" x14ac:dyDescent="0.25">
      <c r="A48" s="112"/>
      <c r="B48" s="101"/>
      <c r="C48" s="101"/>
      <c r="D48" s="94"/>
      <c r="E48" s="152"/>
      <c r="F48" s="152"/>
      <c r="G48" s="178"/>
      <c r="H48" s="178"/>
      <c r="I48" s="94"/>
      <c r="J48" s="113" t="s">
        <v>424</v>
      </c>
    </row>
    <row r="49" spans="1:10" x14ac:dyDescent="0.25">
      <c r="A49" s="112"/>
      <c r="B49" s="101"/>
      <c r="C49" s="101"/>
      <c r="D49" s="94"/>
      <c r="E49" s="152"/>
      <c r="F49" s="152"/>
      <c r="G49" s="178"/>
      <c r="H49" s="178"/>
      <c r="I49" s="94"/>
      <c r="J49" s="113" t="s">
        <v>425</v>
      </c>
    </row>
    <row r="50" spans="1:10" ht="14.45" customHeight="1" x14ac:dyDescent="0.25">
      <c r="A50" s="146" t="s">
        <v>403</v>
      </c>
      <c r="B50" s="157"/>
      <c r="C50" s="158" t="s">
        <v>425</v>
      </c>
      <c r="D50" s="159"/>
      <c r="E50" s="184" t="s">
        <v>426</v>
      </c>
      <c r="F50" s="185"/>
      <c r="G50" s="163"/>
      <c r="H50" s="164"/>
      <c r="I50" s="164"/>
      <c r="J50" s="165"/>
    </row>
    <row r="51" spans="1:10" x14ac:dyDescent="0.25">
      <c r="A51" s="112"/>
      <c r="B51" s="101"/>
      <c r="C51" s="178"/>
      <c r="D51" s="178"/>
      <c r="E51" s="152"/>
      <c r="F51" s="152"/>
      <c r="G51" s="186" t="s">
        <v>427</v>
      </c>
      <c r="H51" s="186"/>
      <c r="I51" s="186"/>
      <c r="J51" s="85"/>
    </row>
    <row r="52" spans="1:10" ht="13.9" customHeight="1" x14ac:dyDescent="0.25">
      <c r="A52" s="146" t="s">
        <v>404</v>
      </c>
      <c r="B52" s="157"/>
      <c r="C52" s="163" t="s">
        <v>447</v>
      </c>
      <c r="D52" s="164"/>
      <c r="E52" s="164"/>
      <c r="F52" s="164"/>
      <c r="G52" s="164"/>
      <c r="H52" s="164"/>
      <c r="I52" s="164"/>
      <c r="J52" s="165"/>
    </row>
    <row r="53" spans="1:10" x14ac:dyDescent="0.25">
      <c r="A53" s="93"/>
      <c r="B53" s="94"/>
      <c r="C53" s="168" t="s">
        <v>405</v>
      </c>
      <c r="D53" s="168"/>
      <c r="E53" s="168"/>
      <c r="F53" s="168"/>
      <c r="G53" s="168"/>
      <c r="H53" s="168"/>
      <c r="I53" s="168"/>
      <c r="J53" s="96"/>
    </row>
    <row r="54" spans="1:10" x14ac:dyDescent="0.25">
      <c r="A54" s="146" t="s">
        <v>406</v>
      </c>
      <c r="B54" s="157"/>
      <c r="C54" s="180" t="s">
        <v>446</v>
      </c>
      <c r="D54" s="181"/>
      <c r="E54" s="182"/>
      <c r="F54" s="152"/>
      <c r="G54" s="152"/>
      <c r="H54" s="173"/>
      <c r="I54" s="173"/>
      <c r="J54" s="183"/>
    </row>
    <row r="55" spans="1:10" x14ac:dyDescent="0.25">
      <c r="A55" s="93"/>
      <c r="B55" s="94"/>
      <c r="C55" s="101"/>
      <c r="D55" s="94"/>
      <c r="E55" s="152"/>
      <c r="F55" s="152"/>
      <c r="G55" s="152"/>
      <c r="H55" s="152"/>
      <c r="I55" s="94"/>
      <c r="J55" s="96"/>
    </row>
    <row r="56" spans="1:10" ht="14.45" customHeight="1" x14ac:dyDescent="0.25">
      <c r="A56" s="146" t="s">
        <v>398</v>
      </c>
      <c r="B56" s="157"/>
      <c r="C56" s="187" t="s">
        <v>448</v>
      </c>
      <c r="D56" s="188"/>
      <c r="E56" s="188"/>
      <c r="F56" s="188"/>
      <c r="G56" s="188"/>
      <c r="H56" s="188"/>
      <c r="I56" s="188"/>
      <c r="J56" s="189"/>
    </row>
    <row r="57" spans="1:10" x14ac:dyDescent="0.25">
      <c r="A57" s="93"/>
      <c r="B57" s="94"/>
      <c r="C57" s="94"/>
      <c r="D57" s="94"/>
      <c r="E57" s="152"/>
      <c r="F57" s="152"/>
      <c r="G57" s="152"/>
      <c r="H57" s="152"/>
      <c r="I57" s="94"/>
      <c r="J57" s="96"/>
    </row>
    <row r="58" spans="1:10" x14ac:dyDescent="0.25">
      <c r="A58" s="146" t="s">
        <v>428</v>
      </c>
      <c r="B58" s="157"/>
      <c r="C58" s="187" t="s">
        <v>451</v>
      </c>
      <c r="D58" s="188"/>
      <c r="E58" s="188"/>
      <c r="F58" s="188"/>
      <c r="G58" s="188"/>
      <c r="H58" s="188"/>
      <c r="I58" s="188"/>
      <c r="J58" s="189"/>
    </row>
    <row r="59" spans="1:10" ht="14.45" customHeight="1" x14ac:dyDescent="0.25">
      <c r="A59" s="93"/>
      <c r="B59" s="94"/>
      <c r="C59" s="190" t="s">
        <v>429</v>
      </c>
      <c r="D59" s="190"/>
      <c r="E59" s="190"/>
      <c r="F59" s="190"/>
      <c r="G59" s="94"/>
      <c r="H59" s="94"/>
      <c r="I59" s="94"/>
      <c r="J59" s="96"/>
    </row>
    <row r="60" spans="1:10" x14ac:dyDescent="0.25">
      <c r="A60" s="146" t="s">
        <v>430</v>
      </c>
      <c r="B60" s="157"/>
      <c r="C60" s="187" t="s">
        <v>452</v>
      </c>
      <c r="D60" s="188"/>
      <c r="E60" s="188"/>
      <c r="F60" s="188"/>
      <c r="G60" s="188"/>
      <c r="H60" s="188"/>
      <c r="I60" s="188"/>
      <c r="J60" s="189"/>
    </row>
    <row r="61" spans="1:10" ht="14.45" customHeight="1" x14ac:dyDescent="0.25">
      <c r="A61" s="114"/>
      <c r="B61" s="115"/>
      <c r="C61" s="191" t="s">
        <v>431</v>
      </c>
      <c r="D61" s="191"/>
      <c r="E61" s="191"/>
      <c r="F61" s="191"/>
      <c r="G61" s="191"/>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1" zoomScale="110" zoomScaleNormal="100" zoomScaleSheetLayoutView="110" workbookViewId="0">
      <selection activeCell="I93" sqref="I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475</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450</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5">
        <v>1</v>
      </c>
      <c r="H8" s="33">
        <v>0</v>
      </c>
      <c r="I8" s="33">
        <v>0</v>
      </c>
    </row>
    <row r="9" spans="1:9" ht="12.75" customHeight="1" x14ac:dyDescent="0.2">
      <c r="A9" s="194" t="s">
        <v>381</v>
      </c>
      <c r="B9" s="194"/>
      <c r="C9" s="194"/>
      <c r="D9" s="194"/>
      <c r="E9" s="194"/>
      <c r="F9" s="194"/>
      <c r="G9" s="16">
        <v>2</v>
      </c>
      <c r="H9" s="34">
        <f>H10+H17+H27+H38+H43</f>
        <v>137282312</v>
      </c>
      <c r="I9" s="34">
        <f>I10+I17+I27+I38+I43</f>
        <v>145103023</v>
      </c>
    </row>
    <row r="10" spans="1:9" ht="12.75" customHeight="1" x14ac:dyDescent="0.2">
      <c r="A10" s="193" t="s">
        <v>5</v>
      </c>
      <c r="B10" s="193"/>
      <c r="C10" s="193"/>
      <c r="D10" s="193"/>
      <c r="E10" s="193"/>
      <c r="F10" s="193"/>
      <c r="G10" s="16">
        <v>3</v>
      </c>
      <c r="H10" s="34">
        <f>H11+H12+H13+H14+H15+H16</f>
        <v>14924013</v>
      </c>
      <c r="I10" s="34">
        <f>I11+I12+I13+I14+I15+I16</f>
        <v>23367115</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1363038</v>
      </c>
      <c r="I12" s="33">
        <v>1060860</v>
      </c>
    </row>
    <row r="13" spans="1:9" ht="12.75" customHeight="1" x14ac:dyDescent="0.2">
      <c r="A13" s="192" t="s">
        <v>8</v>
      </c>
      <c r="B13" s="192"/>
      <c r="C13" s="192"/>
      <c r="D13" s="192"/>
      <c r="E13" s="192"/>
      <c r="F13" s="192"/>
      <c r="G13" s="15">
        <v>6</v>
      </c>
      <c r="H13" s="33">
        <v>3810789</v>
      </c>
      <c r="I13" s="33">
        <v>3825119</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0</v>
      </c>
    </row>
    <row r="16" spans="1:9" ht="12.75" customHeight="1" x14ac:dyDescent="0.2">
      <c r="A16" s="192" t="s">
        <v>11</v>
      </c>
      <c r="B16" s="192"/>
      <c r="C16" s="192"/>
      <c r="D16" s="192"/>
      <c r="E16" s="192"/>
      <c r="F16" s="192"/>
      <c r="G16" s="15">
        <v>9</v>
      </c>
      <c r="H16" s="33">
        <v>9750186</v>
      </c>
      <c r="I16" s="33">
        <v>18481136</v>
      </c>
    </row>
    <row r="17" spans="1:9" ht="12.75" customHeight="1" x14ac:dyDescent="0.2">
      <c r="A17" s="193" t="s">
        <v>12</v>
      </c>
      <c r="B17" s="193"/>
      <c r="C17" s="193"/>
      <c r="D17" s="193"/>
      <c r="E17" s="193"/>
      <c r="F17" s="193"/>
      <c r="G17" s="16">
        <v>10</v>
      </c>
      <c r="H17" s="34">
        <f>H18+H19+H20+H21+H22+H23+H24+H25+H26</f>
        <v>121901783</v>
      </c>
      <c r="I17" s="34">
        <f>I18+I19+I20+I21+I22+I23+I24+I25+I26</f>
        <v>121290194</v>
      </c>
    </row>
    <row r="18" spans="1:9" ht="12.75" customHeight="1" x14ac:dyDescent="0.2">
      <c r="A18" s="192" t="s">
        <v>13</v>
      </c>
      <c r="B18" s="192"/>
      <c r="C18" s="192"/>
      <c r="D18" s="192"/>
      <c r="E18" s="192"/>
      <c r="F18" s="192"/>
      <c r="G18" s="15">
        <v>11</v>
      </c>
      <c r="H18" s="33">
        <v>35338080</v>
      </c>
      <c r="I18" s="33">
        <v>35338080</v>
      </c>
    </row>
    <row r="19" spans="1:9" ht="12.75" customHeight="1" x14ac:dyDescent="0.2">
      <c r="A19" s="192" t="s">
        <v>14</v>
      </c>
      <c r="B19" s="192"/>
      <c r="C19" s="192"/>
      <c r="D19" s="192"/>
      <c r="E19" s="192"/>
      <c r="F19" s="192"/>
      <c r="G19" s="15">
        <v>12</v>
      </c>
      <c r="H19" s="33">
        <v>46553245</v>
      </c>
      <c r="I19" s="33">
        <v>43189358</v>
      </c>
    </row>
    <row r="20" spans="1:9" ht="12.75" customHeight="1" x14ac:dyDescent="0.2">
      <c r="A20" s="192" t="s">
        <v>15</v>
      </c>
      <c r="B20" s="192"/>
      <c r="C20" s="192"/>
      <c r="D20" s="192"/>
      <c r="E20" s="192"/>
      <c r="F20" s="192"/>
      <c r="G20" s="15">
        <v>13</v>
      </c>
      <c r="H20" s="33">
        <v>27592372</v>
      </c>
      <c r="I20" s="33">
        <v>30077035</v>
      </c>
    </row>
    <row r="21" spans="1:9" ht="12.75" customHeight="1" x14ac:dyDescent="0.2">
      <c r="A21" s="192" t="s">
        <v>16</v>
      </c>
      <c r="B21" s="192"/>
      <c r="C21" s="192"/>
      <c r="D21" s="192"/>
      <c r="E21" s="192"/>
      <c r="F21" s="192"/>
      <c r="G21" s="15">
        <v>14</v>
      </c>
      <c r="H21" s="33">
        <v>8641665</v>
      </c>
      <c r="I21" s="33">
        <v>7264861</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0</v>
      </c>
      <c r="I23" s="33">
        <v>2102700</v>
      </c>
    </row>
    <row r="24" spans="1:9" ht="12.75" customHeight="1" x14ac:dyDescent="0.2">
      <c r="A24" s="192" t="s">
        <v>19</v>
      </c>
      <c r="B24" s="192"/>
      <c r="C24" s="192"/>
      <c r="D24" s="192"/>
      <c r="E24" s="192"/>
      <c r="F24" s="192"/>
      <c r="G24" s="15">
        <v>17</v>
      </c>
      <c r="H24" s="33">
        <v>273213</v>
      </c>
      <c r="I24" s="33">
        <v>71642</v>
      </c>
    </row>
    <row r="25" spans="1:9" ht="12.75" customHeight="1" x14ac:dyDescent="0.2">
      <c r="A25" s="192" t="s">
        <v>20</v>
      </c>
      <c r="B25" s="192"/>
      <c r="C25" s="192"/>
      <c r="D25" s="192"/>
      <c r="E25" s="192"/>
      <c r="F25" s="192"/>
      <c r="G25" s="15">
        <v>18</v>
      </c>
      <c r="H25" s="33">
        <v>329636</v>
      </c>
      <c r="I25" s="33">
        <v>230517</v>
      </c>
    </row>
    <row r="26" spans="1:9" ht="12.75" customHeight="1" x14ac:dyDescent="0.2">
      <c r="A26" s="192" t="s">
        <v>21</v>
      </c>
      <c r="B26" s="192"/>
      <c r="C26" s="192"/>
      <c r="D26" s="192"/>
      <c r="E26" s="192"/>
      <c r="F26" s="192"/>
      <c r="G26" s="15">
        <v>19</v>
      </c>
      <c r="H26" s="33">
        <v>3173572</v>
      </c>
      <c r="I26" s="33">
        <v>3016001</v>
      </c>
    </row>
    <row r="27" spans="1:9" ht="12.75" customHeight="1" x14ac:dyDescent="0.2">
      <c r="A27" s="193" t="s">
        <v>22</v>
      </c>
      <c r="B27" s="193"/>
      <c r="C27" s="193"/>
      <c r="D27" s="193"/>
      <c r="E27" s="193"/>
      <c r="F27" s="193"/>
      <c r="G27" s="16">
        <v>20</v>
      </c>
      <c r="H27" s="34">
        <f>SUM(H28:H37)</f>
        <v>425470</v>
      </c>
      <c r="I27" s="34">
        <f>SUM(I28:I37)</f>
        <v>428227</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228800</v>
      </c>
      <c r="I34" s="33">
        <v>228800</v>
      </c>
    </row>
    <row r="35" spans="1:9" ht="12.75" customHeight="1" x14ac:dyDescent="0.2">
      <c r="A35" s="192" t="s">
        <v>30</v>
      </c>
      <c r="B35" s="192"/>
      <c r="C35" s="192"/>
      <c r="D35" s="192"/>
      <c r="E35" s="192"/>
      <c r="F35" s="192"/>
      <c r="G35" s="15">
        <v>28</v>
      </c>
      <c r="H35" s="33">
        <v>133720</v>
      </c>
      <c r="I35" s="33">
        <v>136477</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62950</v>
      </c>
      <c r="I37" s="33">
        <v>62950</v>
      </c>
    </row>
    <row r="38" spans="1:9" ht="12.75" customHeight="1" x14ac:dyDescent="0.2">
      <c r="A38" s="193" t="s">
        <v>33</v>
      </c>
      <c r="B38" s="193"/>
      <c r="C38" s="193"/>
      <c r="D38" s="193"/>
      <c r="E38" s="193"/>
      <c r="F38" s="193"/>
      <c r="G38" s="16">
        <v>31</v>
      </c>
      <c r="H38" s="34">
        <f>H39+H40+H41+H42</f>
        <v>31046</v>
      </c>
      <c r="I38" s="34">
        <f>I39+I40+I41+I42</f>
        <v>17487</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31046</v>
      </c>
      <c r="I42" s="33">
        <v>17487</v>
      </c>
    </row>
    <row r="43" spans="1:9" ht="12.75" customHeight="1" x14ac:dyDescent="0.2">
      <c r="A43" s="192" t="s">
        <v>38</v>
      </c>
      <c r="B43" s="192"/>
      <c r="C43" s="192"/>
      <c r="D43" s="192"/>
      <c r="E43" s="192"/>
      <c r="F43" s="192"/>
      <c r="G43" s="15">
        <v>36</v>
      </c>
      <c r="H43" s="33">
        <v>0</v>
      </c>
      <c r="I43" s="33">
        <v>0</v>
      </c>
    </row>
    <row r="44" spans="1:9" ht="12.75" customHeight="1" x14ac:dyDescent="0.2">
      <c r="A44" s="194" t="s">
        <v>382</v>
      </c>
      <c r="B44" s="194"/>
      <c r="C44" s="194"/>
      <c r="D44" s="194"/>
      <c r="E44" s="194"/>
      <c r="F44" s="194"/>
      <c r="G44" s="16">
        <v>37</v>
      </c>
      <c r="H44" s="34">
        <f>H45+H53+H60+H70</f>
        <v>83330957</v>
      </c>
      <c r="I44" s="34">
        <f>I45+I53+I60+I70</f>
        <v>84295745</v>
      </c>
    </row>
    <row r="45" spans="1:9" ht="12.75" customHeight="1" x14ac:dyDescent="0.2">
      <c r="A45" s="193" t="s">
        <v>39</v>
      </c>
      <c r="B45" s="193"/>
      <c r="C45" s="193"/>
      <c r="D45" s="193"/>
      <c r="E45" s="193"/>
      <c r="F45" s="193"/>
      <c r="G45" s="16">
        <v>38</v>
      </c>
      <c r="H45" s="34">
        <f>SUM(H46:H52)</f>
        <v>47926745</v>
      </c>
      <c r="I45" s="34">
        <f>SUM(I46:I52)</f>
        <v>40618225</v>
      </c>
    </row>
    <row r="46" spans="1:9" ht="12.75" customHeight="1" x14ac:dyDescent="0.2">
      <c r="A46" s="192" t="s">
        <v>40</v>
      </c>
      <c r="B46" s="192"/>
      <c r="C46" s="192"/>
      <c r="D46" s="192"/>
      <c r="E46" s="192"/>
      <c r="F46" s="192"/>
      <c r="G46" s="15">
        <v>39</v>
      </c>
      <c r="H46" s="33">
        <v>3193059</v>
      </c>
      <c r="I46" s="33">
        <v>3054203</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1237797</v>
      </c>
      <c r="I48" s="33">
        <v>1351206</v>
      </c>
    </row>
    <row r="49" spans="1:9" ht="12.75" customHeight="1" x14ac:dyDescent="0.2">
      <c r="A49" s="192" t="s">
        <v>43</v>
      </c>
      <c r="B49" s="192"/>
      <c r="C49" s="192"/>
      <c r="D49" s="192"/>
      <c r="E49" s="192"/>
      <c r="F49" s="192"/>
      <c r="G49" s="15">
        <v>42</v>
      </c>
      <c r="H49" s="33">
        <v>15413730</v>
      </c>
      <c r="I49" s="33">
        <v>17130653</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28082159</v>
      </c>
      <c r="I51" s="33">
        <v>19082163</v>
      </c>
    </row>
    <row r="52" spans="1:9" ht="12.75" customHeight="1" x14ac:dyDescent="0.2">
      <c r="A52" s="192" t="s">
        <v>46</v>
      </c>
      <c r="B52" s="192"/>
      <c r="C52" s="192"/>
      <c r="D52" s="192"/>
      <c r="E52" s="192"/>
      <c r="F52" s="192"/>
      <c r="G52" s="15">
        <v>45</v>
      </c>
      <c r="H52" s="33">
        <v>0</v>
      </c>
      <c r="I52" s="33">
        <v>0</v>
      </c>
    </row>
    <row r="53" spans="1:9" ht="12.75" customHeight="1" x14ac:dyDescent="0.2">
      <c r="A53" s="193" t="s">
        <v>47</v>
      </c>
      <c r="B53" s="193"/>
      <c r="C53" s="193"/>
      <c r="D53" s="193"/>
      <c r="E53" s="193"/>
      <c r="F53" s="193"/>
      <c r="G53" s="16">
        <v>46</v>
      </c>
      <c r="H53" s="34">
        <f>SUM(H54:H59)</f>
        <v>31484681</v>
      </c>
      <c r="I53" s="34">
        <f>SUM(I54:I59)</f>
        <v>32101314</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30600580</v>
      </c>
      <c r="I56" s="33">
        <v>29853143</v>
      </c>
    </row>
    <row r="57" spans="1:9" ht="12.75" customHeight="1" x14ac:dyDescent="0.2">
      <c r="A57" s="192" t="s">
        <v>51</v>
      </c>
      <c r="B57" s="192"/>
      <c r="C57" s="192"/>
      <c r="D57" s="192"/>
      <c r="E57" s="192"/>
      <c r="F57" s="192"/>
      <c r="G57" s="15">
        <v>50</v>
      </c>
      <c r="H57" s="33">
        <v>84078</v>
      </c>
      <c r="I57" s="33">
        <v>42082</v>
      </c>
    </row>
    <row r="58" spans="1:9" ht="12.75" customHeight="1" x14ac:dyDescent="0.2">
      <c r="A58" s="192" t="s">
        <v>52</v>
      </c>
      <c r="B58" s="192"/>
      <c r="C58" s="192"/>
      <c r="D58" s="192"/>
      <c r="E58" s="192"/>
      <c r="F58" s="192"/>
      <c r="G58" s="15">
        <v>51</v>
      </c>
      <c r="H58" s="33">
        <v>782096</v>
      </c>
      <c r="I58" s="33">
        <v>2113802</v>
      </c>
    </row>
    <row r="59" spans="1:9" ht="12.75" customHeight="1" x14ac:dyDescent="0.2">
      <c r="A59" s="192" t="s">
        <v>53</v>
      </c>
      <c r="B59" s="192"/>
      <c r="C59" s="192"/>
      <c r="D59" s="192"/>
      <c r="E59" s="192"/>
      <c r="F59" s="192"/>
      <c r="G59" s="15">
        <v>52</v>
      </c>
      <c r="H59" s="33">
        <v>17927</v>
      </c>
      <c r="I59" s="33">
        <v>92287</v>
      </c>
    </row>
    <row r="60" spans="1:9" ht="12.75" customHeight="1" x14ac:dyDescent="0.2">
      <c r="A60" s="193" t="s">
        <v>54</v>
      </c>
      <c r="B60" s="193"/>
      <c r="C60" s="193"/>
      <c r="D60" s="193"/>
      <c r="E60" s="193"/>
      <c r="F60" s="193"/>
      <c r="G60" s="16">
        <v>53</v>
      </c>
      <c r="H60" s="34">
        <f>SUM(H61:H69)</f>
        <v>86424</v>
      </c>
      <c r="I60" s="34">
        <f>SUM(I61:I69)</f>
        <v>858520</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0</v>
      </c>
      <c r="I67" s="33">
        <v>0</v>
      </c>
    </row>
    <row r="68" spans="1:9" ht="12.75" customHeight="1" x14ac:dyDescent="0.2">
      <c r="A68" s="192" t="s">
        <v>30</v>
      </c>
      <c r="B68" s="192"/>
      <c r="C68" s="192"/>
      <c r="D68" s="192"/>
      <c r="E68" s="192"/>
      <c r="F68" s="192"/>
      <c r="G68" s="15">
        <v>61</v>
      </c>
      <c r="H68" s="33">
        <v>86424</v>
      </c>
      <c r="I68" s="33">
        <v>858520</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3833107</v>
      </c>
      <c r="I70" s="33">
        <v>10717686</v>
      </c>
    </row>
    <row r="71" spans="1:9" ht="12.75" customHeight="1" x14ac:dyDescent="0.2">
      <c r="A71" s="209" t="s">
        <v>58</v>
      </c>
      <c r="B71" s="209"/>
      <c r="C71" s="209"/>
      <c r="D71" s="209"/>
      <c r="E71" s="209"/>
      <c r="F71" s="209"/>
      <c r="G71" s="15">
        <v>64</v>
      </c>
      <c r="H71" s="33">
        <v>951467</v>
      </c>
      <c r="I71" s="33">
        <v>673872</v>
      </c>
    </row>
    <row r="72" spans="1:9" ht="12.75" customHeight="1" x14ac:dyDescent="0.2">
      <c r="A72" s="194" t="s">
        <v>383</v>
      </c>
      <c r="B72" s="194"/>
      <c r="C72" s="194"/>
      <c r="D72" s="194"/>
      <c r="E72" s="194"/>
      <c r="F72" s="194"/>
      <c r="G72" s="16">
        <v>65</v>
      </c>
      <c r="H72" s="34">
        <f>H8+H9+H44+H71</f>
        <v>221564736</v>
      </c>
      <c r="I72" s="34">
        <f>I8+I9+I44+I71</f>
        <v>230072640</v>
      </c>
    </row>
    <row r="73" spans="1:9" ht="12.75" customHeight="1" x14ac:dyDescent="0.2">
      <c r="A73" s="209" t="s">
        <v>59</v>
      </c>
      <c r="B73" s="209"/>
      <c r="C73" s="209"/>
      <c r="D73" s="209"/>
      <c r="E73" s="209"/>
      <c r="F73" s="209"/>
      <c r="G73" s="15">
        <v>66</v>
      </c>
      <c r="H73" s="33">
        <v>949284</v>
      </c>
      <c r="I73" s="33">
        <v>949284</v>
      </c>
    </row>
    <row r="74" spans="1:9" x14ac:dyDescent="0.2">
      <c r="A74" s="211" t="s">
        <v>60</v>
      </c>
      <c r="B74" s="212"/>
      <c r="C74" s="212"/>
      <c r="D74" s="212"/>
      <c r="E74" s="212"/>
      <c r="F74" s="212"/>
      <c r="G74" s="212"/>
      <c r="H74" s="212"/>
      <c r="I74" s="212"/>
    </row>
    <row r="75" spans="1:9" ht="12.75" customHeight="1" x14ac:dyDescent="0.2">
      <c r="A75" s="194" t="s">
        <v>384</v>
      </c>
      <c r="B75" s="194"/>
      <c r="C75" s="194"/>
      <c r="D75" s="194"/>
      <c r="E75" s="194"/>
      <c r="F75" s="194"/>
      <c r="G75" s="16">
        <v>67</v>
      </c>
      <c r="H75" s="34">
        <f>H76+H77+H78+H84+H85+H89+H92+H95</f>
        <v>91665676</v>
      </c>
      <c r="I75" s="34">
        <f>I76+I77+I78+I84+I85+I89+I92+I95</f>
        <v>141488335</v>
      </c>
    </row>
    <row r="76" spans="1:9" ht="12.75" customHeight="1" x14ac:dyDescent="0.2">
      <c r="A76" s="192" t="s">
        <v>61</v>
      </c>
      <c r="B76" s="192"/>
      <c r="C76" s="192"/>
      <c r="D76" s="192"/>
      <c r="E76" s="192"/>
      <c r="F76" s="192"/>
      <c r="G76" s="15">
        <v>68</v>
      </c>
      <c r="H76" s="33">
        <v>119822800</v>
      </c>
      <c r="I76" s="33">
        <v>119822800</v>
      </c>
    </row>
    <row r="77" spans="1:9" ht="12.75" customHeight="1" x14ac:dyDescent="0.2">
      <c r="A77" s="192" t="s">
        <v>62</v>
      </c>
      <c r="B77" s="192"/>
      <c r="C77" s="192"/>
      <c r="D77" s="192"/>
      <c r="E77" s="192"/>
      <c r="F77" s="192"/>
      <c r="G77" s="15">
        <v>69</v>
      </c>
      <c r="H77" s="33">
        <v>5385620</v>
      </c>
      <c r="I77" s="33">
        <v>5385620</v>
      </c>
    </row>
    <row r="78" spans="1:9" ht="12.75" customHeight="1" x14ac:dyDescent="0.2">
      <c r="A78" s="193" t="s">
        <v>63</v>
      </c>
      <c r="B78" s="193"/>
      <c r="C78" s="193"/>
      <c r="D78" s="193"/>
      <c r="E78" s="193"/>
      <c r="F78" s="193"/>
      <c r="G78" s="16">
        <v>70</v>
      </c>
      <c r="H78" s="34">
        <f>SUM(H79:H83)</f>
        <v>7521201</v>
      </c>
      <c r="I78" s="34">
        <f>SUM(I79:I83)</f>
        <v>7521201</v>
      </c>
    </row>
    <row r="79" spans="1:9" ht="12.75" customHeight="1" x14ac:dyDescent="0.2">
      <c r="A79" s="192" t="s">
        <v>64</v>
      </c>
      <c r="B79" s="192"/>
      <c r="C79" s="192"/>
      <c r="D79" s="192"/>
      <c r="E79" s="192"/>
      <c r="F79" s="192"/>
      <c r="G79" s="15">
        <v>71</v>
      </c>
      <c r="H79" s="33">
        <v>7521201</v>
      </c>
      <c r="I79" s="33">
        <v>7521201</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0</v>
      </c>
      <c r="I83" s="33">
        <v>0</v>
      </c>
    </row>
    <row r="84" spans="1:9" ht="12.75" customHeight="1" x14ac:dyDescent="0.2">
      <c r="A84" s="210" t="s">
        <v>69</v>
      </c>
      <c r="B84" s="210"/>
      <c r="C84" s="210"/>
      <c r="D84" s="210"/>
      <c r="E84" s="210"/>
      <c r="F84" s="210"/>
      <c r="G84" s="118">
        <v>76</v>
      </c>
      <c r="H84" s="119">
        <v>0</v>
      </c>
      <c r="I84" s="33">
        <v>0</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3" t="s">
        <v>74</v>
      </c>
      <c r="B89" s="193"/>
      <c r="C89" s="193"/>
      <c r="D89" s="193"/>
      <c r="E89" s="193"/>
      <c r="F89" s="193"/>
      <c r="G89" s="16">
        <v>81</v>
      </c>
      <c r="H89" s="34">
        <f>H90-H91</f>
        <v>-45831477</v>
      </c>
      <c r="I89" s="34">
        <f>I90-I91</f>
        <v>-41026873</v>
      </c>
    </row>
    <row r="90" spans="1:9" ht="12.75" customHeight="1" x14ac:dyDescent="0.2">
      <c r="A90" s="192" t="s">
        <v>75</v>
      </c>
      <c r="B90" s="192"/>
      <c r="C90" s="192"/>
      <c r="D90" s="192"/>
      <c r="E90" s="192"/>
      <c r="F90" s="192"/>
      <c r="G90" s="15">
        <v>82</v>
      </c>
      <c r="H90" s="33">
        <v>0</v>
      </c>
      <c r="I90" s="33">
        <v>0</v>
      </c>
    </row>
    <row r="91" spans="1:9" ht="12.75" customHeight="1" x14ac:dyDescent="0.2">
      <c r="A91" s="192" t="s">
        <v>76</v>
      </c>
      <c r="B91" s="192"/>
      <c r="C91" s="192"/>
      <c r="D91" s="192"/>
      <c r="E91" s="192"/>
      <c r="F91" s="192"/>
      <c r="G91" s="15">
        <v>83</v>
      </c>
      <c r="H91" s="33">
        <v>45831477</v>
      </c>
      <c r="I91" s="33">
        <v>41026873</v>
      </c>
    </row>
    <row r="92" spans="1:9" ht="12.75" customHeight="1" x14ac:dyDescent="0.2">
      <c r="A92" s="193" t="s">
        <v>77</v>
      </c>
      <c r="B92" s="193"/>
      <c r="C92" s="193"/>
      <c r="D92" s="193"/>
      <c r="E92" s="193"/>
      <c r="F92" s="193"/>
      <c r="G92" s="16">
        <v>84</v>
      </c>
      <c r="H92" s="34">
        <f>H93-H94</f>
        <v>3453863</v>
      </c>
      <c r="I92" s="34">
        <f>I93-I94</f>
        <v>47960314</v>
      </c>
    </row>
    <row r="93" spans="1:9" ht="12.75" customHeight="1" x14ac:dyDescent="0.2">
      <c r="A93" s="192" t="s">
        <v>78</v>
      </c>
      <c r="B93" s="192"/>
      <c r="C93" s="192"/>
      <c r="D93" s="192"/>
      <c r="E93" s="192"/>
      <c r="F93" s="192"/>
      <c r="G93" s="15">
        <v>85</v>
      </c>
      <c r="H93" s="33">
        <v>3453863</v>
      </c>
      <c r="I93" s="33">
        <v>47960314</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1313669</v>
      </c>
      <c r="I95" s="33">
        <v>1825273</v>
      </c>
    </row>
    <row r="96" spans="1:9" ht="12.75" customHeight="1" x14ac:dyDescent="0.2">
      <c r="A96" s="194" t="s">
        <v>385</v>
      </c>
      <c r="B96" s="194"/>
      <c r="C96" s="194"/>
      <c r="D96" s="194"/>
      <c r="E96" s="194"/>
      <c r="F96" s="194"/>
      <c r="G96" s="16">
        <v>88</v>
      </c>
      <c r="H96" s="34">
        <f>SUM(H97:H102)</f>
        <v>0</v>
      </c>
      <c r="I96" s="34">
        <f>SUM(I97:I102)</f>
        <v>0</v>
      </c>
    </row>
    <row r="97" spans="1:9" ht="12.75" customHeight="1" x14ac:dyDescent="0.2">
      <c r="A97" s="192" t="s">
        <v>81</v>
      </c>
      <c r="B97" s="192"/>
      <c r="C97" s="192"/>
      <c r="D97" s="192"/>
      <c r="E97" s="192"/>
      <c r="F97" s="192"/>
      <c r="G97" s="15">
        <v>89</v>
      </c>
      <c r="H97" s="33">
        <v>0</v>
      </c>
      <c r="I97" s="33">
        <v>0</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0</v>
      </c>
      <c r="I99" s="33">
        <v>0</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46561170</v>
      </c>
      <c r="I103" s="34">
        <f>SUM(I104:I114)</f>
        <v>34344964</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8835714</v>
      </c>
      <c r="I108" s="33">
        <v>0</v>
      </c>
    </row>
    <row r="109" spans="1:9" ht="12.75" customHeight="1" x14ac:dyDescent="0.2">
      <c r="A109" s="192" t="s">
        <v>92</v>
      </c>
      <c r="B109" s="192"/>
      <c r="C109" s="192"/>
      <c r="D109" s="192"/>
      <c r="E109" s="192"/>
      <c r="F109" s="192"/>
      <c r="G109" s="15">
        <v>101</v>
      </c>
      <c r="H109" s="33">
        <v>37725456</v>
      </c>
      <c r="I109" s="33">
        <v>22977255</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0</v>
      </c>
      <c r="I113" s="33">
        <v>11367709</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81744780</v>
      </c>
      <c r="I115" s="34">
        <f>SUM(I116:I129)</f>
        <v>53763619</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0</v>
      </c>
      <c r="I120" s="33">
        <v>0</v>
      </c>
    </row>
    <row r="121" spans="1:9" ht="12.75" customHeight="1" x14ac:dyDescent="0.2">
      <c r="A121" s="192" t="s">
        <v>92</v>
      </c>
      <c r="B121" s="192"/>
      <c r="C121" s="192"/>
      <c r="D121" s="192"/>
      <c r="E121" s="192"/>
      <c r="F121" s="192"/>
      <c r="G121" s="15">
        <v>113</v>
      </c>
      <c r="H121" s="33">
        <v>14424190</v>
      </c>
      <c r="I121" s="33">
        <v>2026667</v>
      </c>
    </row>
    <row r="122" spans="1:9" ht="12.75" customHeight="1" x14ac:dyDescent="0.2">
      <c r="A122" s="192" t="s">
        <v>93</v>
      </c>
      <c r="B122" s="192"/>
      <c r="C122" s="192"/>
      <c r="D122" s="192"/>
      <c r="E122" s="192"/>
      <c r="F122" s="192"/>
      <c r="G122" s="15">
        <v>114</v>
      </c>
      <c r="H122" s="33">
        <v>0</v>
      </c>
      <c r="I122" s="33">
        <v>0</v>
      </c>
    </row>
    <row r="123" spans="1:9" ht="12.75" customHeight="1" x14ac:dyDescent="0.2">
      <c r="A123" s="192" t="s">
        <v>94</v>
      </c>
      <c r="B123" s="192"/>
      <c r="C123" s="192"/>
      <c r="D123" s="192"/>
      <c r="E123" s="192"/>
      <c r="F123" s="192"/>
      <c r="G123" s="15">
        <v>115</v>
      </c>
      <c r="H123" s="33">
        <v>56096600</v>
      </c>
      <c r="I123" s="33">
        <v>41465512</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6780407</v>
      </c>
      <c r="I125" s="33">
        <v>5700223</v>
      </c>
    </row>
    <row r="126" spans="1:9" x14ac:dyDescent="0.2">
      <c r="A126" s="192" t="s">
        <v>99</v>
      </c>
      <c r="B126" s="192"/>
      <c r="C126" s="192"/>
      <c r="D126" s="192"/>
      <c r="E126" s="192"/>
      <c r="F126" s="192"/>
      <c r="G126" s="15">
        <v>118</v>
      </c>
      <c r="H126" s="33">
        <v>4072518</v>
      </c>
      <c r="I126" s="33">
        <v>3587175</v>
      </c>
    </row>
    <row r="127" spans="1:9" x14ac:dyDescent="0.2">
      <c r="A127" s="192" t="s">
        <v>100</v>
      </c>
      <c r="B127" s="192"/>
      <c r="C127" s="192"/>
      <c r="D127" s="192"/>
      <c r="E127" s="192"/>
      <c r="F127" s="192"/>
      <c r="G127" s="15">
        <v>119</v>
      </c>
      <c r="H127" s="33">
        <v>615</v>
      </c>
      <c r="I127" s="33">
        <v>615</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370450</v>
      </c>
      <c r="I129" s="33">
        <v>983427</v>
      </c>
    </row>
    <row r="130" spans="1:9" ht="22.15" customHeight="1" x14ac:dyDescent="0.2">
      <c r="A130" s="209" t="s">
        <v>103</v>
      </c>
      <c r="B130" s="209"/>
      <c r="C130" s="209"/>
      <c r="D130" s="209"/>
      <c r="E130" s="209"/>
      <c r="F130" s="209"/>
      <c r="G130" s="15">
        <v>122</v>
      </c>
      <c r="H130" s="33">
        <v>1593110</v>
      </c>
      <c r="I130" s="33">
        <v>475722</v>
      </c>
    </row>
    <row r="131" spans="1:9" x14ac:dyDescent="0.2">
      <c r="A131" s="194" t="s">
        <v>388</v>
      </c>
      <c r="B131" s="194"/>
      <c r="C131" s="194"/>
      <c r="D131" s="194"/>
      <c r="E131" s="194"/>
      <c r="F131" s="194"/>
      <c r="G131" s="16">
        <v>123</v>
      </c>
      <c r="H131" s="34">
        <f>H75+H96+H103+H115+H130</f>
        <v>221564736</v>
      </c>
      <c r="I131" s="34">
        <f>I75+I96+I103+I115+I130</f>
        <v>230072640</v>
      </c>
    </row>
    <row r="132" spans="1:9" x14ac:dyDescent="0.2">
      <c r="A132" s="209" t="s">
        <v>104</v>
      </c>
      <c r="B132" s="209"/>
      <c r="C132" s="209"/>
      <c r="D132" s="209"/>
      <c r="E132" s="209"/>
      <c r="F132" s="209"/>
      <c r="G132" s="15">
        <v>124</v>
      </c>
      <c r="H132" s="33">
        <v>949284</v>
      </c>
      <c r="I132" s="33">
        <v>949284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9" zoomScaleNormal="100" zoomScaleSheetLayoutView="110" workbookViewId="0">
      <selection activeCell="J82" sqref="J8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476</v>
      </c>
      <c r="B2" s="198"/>
      <c r="C2" s="198"/>
      <c r="D2" s="198"/>
      <c r="E2" s="198"/>
      <c r="F2" s="198"/>
      <c r="G2" s="198"/>
      <c r="H2" s="198"/>
      <c r="I2" s="198"/>
      <c r="J2" s="120"/>
      <c r="K2" s="120"/>
    </row>
    <row r="3" spans="1:11" x14ac:dyDescent="0.2">
      <c r="A3" s="219" t="s">
        <v>355</v>
      </c>
      <c r="B3" s="220"/>
      <c r="C3" s="220"/>
      <c r="D3" s="220"/>
      <c r="E3" s="220"/>
      <c r="F3" s="220"/>
      <c r="G3" s="220"/>
      <c r="H3" s="220"/>
      <c r="I3" s="220"/>
      <c r="J3" s="221"/>
      <c r="K3" s="221"/>
    </row>
    <row r="4" spans="1:11" x14ac:dyDescent="0.2">
      <c r="A4" s="222" t="s">
        <v>449</v>
      </c>
      <c r="B4" s="223"/>
      <c r="C4" s="223"/>
      <c r="D4" s="223"/>
      <c r="E4" s="223"/>
      <c r="F4" s="223"/>
      <c r="G4" s="223"/>
      <c r="H4" s="223"/>
      <c r="I4" s="223"/>
      <c r="J4" s="224"/>
      <c r="K4" s="224"/>
    </row>
    <row r="5" spans="1:11" ht="22.15" customHeight="1" x14ac:dyDescent="0.2">
      <c r="A5" s="216" t="s">
        <v>2</v>
      </c>
      <c r="B5" s="207"/>
      <c r="C5" s="207"/>
      <c r="D5" s="207"/>
      <c r="E5" s="207"/>
      <c r="F5" s="207"/>
      <c r="G5" s="216" t="s">
        <v>107</v>
      </c>
      <c r="H5" s="217" t="s">
        <v>380</v>
      </c>
      <c r="I5" s="218"/>
      <c r="J5" s="217" t="s">
        <v>347</v>
      </c>
      <c r="K5" s="218"/>
    </row>
    <row r="6" spans="1:11" x14ac:dyDescent="0.2">
      <c r="A6" s="207"/>
      <c r="B6" s="207"/>
      <c r="C6" s="207"/>
      <c r="D6" s="207"/>
      <c r="E6" s="207"/>
      <c r="F6" s="207"/>
      <c r="G6" s="207"/>
      <c r="H6" s="19" t="s">
        <v>370</v>
      </c>
      <c r="I6" s="19" t="s">
        <v>371</v>
      </c>
      <c r="J6" s="19" t="s">
        <v>370</v>
      </c>
      <c r="K6" s="19" t="s">
        <v>371</v>
      </c>
    </row>
    <row r="7" spans="1:11" x14ac:dyDescent="0.2">
      <c r="A7" s="227">
        <v>1</v>
      </c>
      <c r="B7" s="205"/>
      <c r="C7" s="205"/>
      <c r="D7" s="205"/>
      <c r="E7" s="205"/>
      <c r="F7" s="205"/>
      <c r="G7" s="18">
        <v>2</v>
      </c>
      <c r="H7" s="19">
        <v>3</v>
      </c>
      <c r="I7" s="19">
        <v>4</v>
      </c>
      <c r="J7" s="19">
        <v>5</v>
      </c>
      <c r="K7" s="19">
        <v>6</v>
      </c>
    </row>
    <row r="8" spans="1:11" x14ac:dyDescent="0.2">
      <c r="A8" s="228" t="s">
        <v>120</v>
      </c>
      <c r="B8" s="228"/>
      <c r="C8" s="228"/>
      <c r="D8" s="228"/>
      <c r="E8" s="228"/>
      <c r="F8" s="228"/>
      <c r="G8" s="20">
        <v>125</v>
      </c>
      <c r="H8" s="37">
        <f>SUM(H9:H13)</f>
        <v>296127142</v>
      </c>
      <c r="I8" s="37">
        <f>SUM(I9:I13)</f>
        <v>98169112</v>
      </c>
      <c r="J8" s="37">
        <f>SUM(J9:J13)</f>
        <v>350213772</v>
      </c>
      <c r="K8" s="37">
        <f>SUM(K9:K13)</f>
        <v>98390786</v>
      </c>
    </row>
    <row r="9" spans="1:11" x14ac:dyDescent="0.2">
      <c r="A9" s="192" t="s">
        <v>121</v>
      </c>
      <c r="B9" s="192"/>
      <c r="C9" s="192"/>
      <c r="D9" s="192"/>
      <c r="E9" s="192"/>
      <c r="F9" s="192"/>
      <c r="G9" s="15">
        <v>126</v>
      </c>
      <c r="H9" s="33">
        <v>0</v>
      </c>
      <c r="I9" s="33">
        <v>0</v>
      </c>
      <c r="J9" s="33">
        <v>0</v>
      </c>
      <c r="K9" s="33">
        <v>0</v>
      </c>
    </row>
    <row r="10" spans="1:11" x14ac:dyDescent="0.2">
      <c r="A10" s="192" t="s">
        <v>122</v>
      </c>
      <c r="B10" s="192"/>
      <c r="C10" s="192"/>
      <c r="D10" s="192"/>
      <c r="E10" s="192"/>
      <c r="F10" s="192"/>
      <c r="G10" s="15">
        <v>127</v>
      </c>
      <c r="H10" s="33">
        <v>282464414</v>
      </c>
      <c r="I10" s="33">
        <v>93633430</v>
      </c>
      <c r="J10" s="33">
        <v>334698553</v>
      </c>
      <c r="K10" s="33">
        <v>93006591</v>
      </c>
    </row>
    <row r="11" spans="1:11" x14ac:dyDescent="0.2">
      <c r="A11" s="192" t="s">
        <v>123</v>
      </c>
      <c r="B11" s="192"/>
      <c r="C11" s="192"/>
      <c r="D11" s="192"/>
      <c r="E11" s="192"/>
      <c r="F11" s="192"/>
      <c r="G11" s="15">
        <v>128</v>
      </c>
      <c r="H11" s="33">
        <v>186422</v>
      </c>
      <c r="I11" s="33">
        <v>65362</v>
      </c>
      <c r="J11" s="33">
        <v>127445</v>
      </c>
      <c r="K11" s="33">
        <v>87504</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13476306</v>
      </c>
      <c r="I13" s="33">
        <v>4470320</v>
      </c>
      <c r="J13" s="33">
        <v>15387774</v>
      </c>
      <c r="K13" s="33">
        <v>5296691</v>
      </c>
    </row>
    <row r="14" spans="1:11" x14ac:dyDescent="0.2">
      <c r="A14" s="228" t="s">
        <v>126</v>
      </c>
      <c r="B14" s="228"/>
      <c r="C14" s="228"/>
      <c r="D14" s="228"/>
      <c r="E14" s="228"/>
      <c r="F14" s="228"/>
      <c r="G14" s="20">
        <v>131</v>
      </c>
      <c r="H14" s="37">
        <f>H15+H16+H20+H24+H25+H26+H29+H36</f>
        <v>290464289</v>
      </c>
      <c r="I14" s="37">
        <f>I15+I16+I20+I24+I25+I26+I29+I36</f>
        <v>96849036</v>
      </c>
      <c r="J14" s="37">
        <f>J15+J16+J20+J24+J25+J26+J29+J36</f>
        <v>305194119</v>
      </c>
      <c r="K14" s="37">
        <f>K15+K16+K20+K24+K25+K26+K29+K36</f>
        <v>98728674</v>
      </c>
    </row>
    <row r="15" spans="1:11" x14ac:dyDescent="0.2">
      <c r="A15" s="192" t="s">
        <v>108</v>
      </c>
      <c r="B15" s="192"/>
      <c r="C15" s="192"/>
      <c r="D15" s="192"/>
      <c r="E15" s="192"/>
      <c r="F15" s="192"/>
      <c r="G15" s="15">
        <v>132</v>
      </c>
      <c r="H15" s="33">
        <v>-74159</v>
      </c>
      <c r="I15" s="33">
        <v>-145400</v>
      </c>
      <c r="J15" s="33">
        <v>-115189</v>
      </c>
      <c r="K15" s="33">
        <v>31106</v>
      </c>
    </row>
    <row r="16" spans="1:11" x14ac:dyDescent="0.2">
      <c r="A16" s="237" t="s">
        <v>127</v>
      </c>
      <c r="B16" s="237"/>
      <c r="C16" s="237"/>
      <c r="D16" s="237"/>
      <c r="E16" s="237"/>
      <c r="F16" s="237"/>
      <c r="G16" s="20">
        <v>133</v>
      </c>
      <c r="H16" s="37">
        <f>SUM(H17:H19)</f>
        <v>204923796</v>
      </c>
      <c r="I16" s="37">
        <f>SUM(I17:I19)</f>
        <v>68372937</v>
      </c>
      <c r="J16" s="37">
        <f>SUM(J17:J19)</f>
        <v>215066166</v>
      </c>
      <c r="K16" s="37">
        <f>SUM(K17:K19)</f>
        <v>68800816</v>
      </c>
    </row>
    <row r="17" spans="1:11" x14ac:dyDescent="0.2">
      <c r="A17" s="234" t="s">
        <v>128</v>
      </c>
      <c r="B17" s="234"/>
      <c r="C17" s="234"/>
      <c r="D17" s="234"/>
      <c r="E17" s="234"/>
      <c r="F17" s="234"/>
      <c r="G17" s="15">
        <v>134</v>
      </c>
      <c r="H17" s="33">
        <v>52668130</v>
      </c>
      <c r="I17" s="33">
        <v>17205923</v>
      </c>
      <c r="J17" s="33">
        <v>44925660</v>
      </c>
      <c r="K17" s="33">
        <v>15422264</v>
      </c>
    </row>
    <row r="18" spans="1:11" x14ac:dyDescent="0.2">
      <c r="A18" s="234" t="s">
        <v>129</v>
      </c>
      <c r="B18" s="234"/>
      <c r="C18" s="234"/>
      <c r="D18" s="234"/>
      <c r="E18" s="234"/>
      <c r="F18" s="234"/>
      <c r="G18" s="15">
        <v>135</v>
      </c>
      <c r="H18" s="33">
        <v>126431040</v>
      </c>
      <c r="I18" s="33">
        <v>41944443</v>
      </c>
      <c r="J18" s="33">
        <v>151874560</v>
      </c>
      <c r="K18" s="33">
        <v>46897256</v>
      </c>
    </row>
    <row r="19" spans="1:11" x14ac:dyDescent="0.2">
      <c r="A19" s="234" t="s">
        <v>130</v>
      </c>
      <c r="B19" s="234"/>
      <c r="C19" s="234"/>
      <c r="D19" s="234"/>
      <c r="E19" s="234"/>
      <c r="F19" s="234"/>
      <c r="G19" s="15">
        <v>136</v>
      </c>
      <c r="H19" s="33">
        <v>25824626</v>
      </c>
      <c r="I19" s="33">
        <v>9222571</v>
      </c>
      <c r="J19" s="33">
        <v>18265946</v>
      </c>
      <c r="K19" s="33">
        <v>6481296</v>
      </c>
    </row>
    <row r="20" spans="1:11" x14ac:dyDescent="0.2">
      <c r="A20" s="237" t="s">
        <v>131</v>
      </c>
      <c r="B20" s="237"/>
      <c r="C20" s="237"/>
      <c r="D20" s="237"/>
      <c r="E20" s="237"/>
      <c r="F20" s="237"/>
      <c r="G20" s="20">
        <v>137</v>
      </c>
      <c r="H20" s="37">
        <f>SUM(H21:H23)</f>
        <v>63964744</v>
      </c>
      <c r="I20" s="37">
        <f>SUM(I21:I23)</f>
        <v>21123361</v>
      </c>
      <c r="J20" s="37">
        <f>SUM(J21:J23)</f>
        <v>59669826</v>
      </c>
      <c r="K20" s="37">
        <f>SUM(K21:K23)</f>
        <v>19836013</v>
      </c>
    </row>
    <row r="21" spans="1:11" x14ac:dyDescent="0.2">
      <c r="A21" s="234" t="s">
        <v>109</v>
      </c>
      <c r="B21" s="234"/>
      <c r="C21" s="234"/>
      <c r="D21" s="234"/>
      <c r="E21" s="234"/>
      <c r="F21" s="234"/>
      <c r="G21" s="15">
        <v>138</v>
      </c>
      <c r="H21" s="33">
        <v>41574288</v>
      </c>
      <c r="I21" s="33">
        <v>13724325</v>
      </c>
      <c r="J21" s="33">
        <v>39054858</v>
      </c>
      <c r="K21" s="33">
        <v>12898841</v>
      </c>
    </row>
    <row r="22" spans="1:11" x14ac:dyDescent="0.2">
      <c r="A22" s="234" t="s">
        <v>110</v>
      </c>
      <c r="B22" s="234"/>
      <c r="C22" s="234"/>
      <c r="D22" s="234"/>
      <c r="E22" s="234"/>
      <c r="F22" s="234"/>
      <c r="G22" s="15">
        <v>139</v>
      </c>
      <c r="H22" s="33">
        <v>13984075</v>
      </c>
      <c r="I22" s="33">
        <v>4639237</v>
      </c>
      <c r="J22" s="33">
        <v>12776687</v>
      </c>
      <c r="K22" s="33">
        <v>4313042</v>
      </c>
    </row>
    <row r="23" spans="1:11" x14ac:dyDescent="0.2">
      <c r="A23" s="234" t="s">
        <v>111</v>
      </c>
      <c r="B23" s="234"/>
      <c r="C23" s="234"/>
      <c r="D23" s="234"/>
      <c r="E23" s="234"/>
      <c r="F23" s="234"/>
      <c r="G23" s="15">
        <v>140</v>
      </c>
      <c r="H23" s="33">
        <v>8406381</v>
      </c>
      <c r="I23" s="33">
        <v>2759799</v>
      </c>
      <c r="J23" s="33">
        <v>7838281</v>
      </c>
      <c r="K23" s="33">
        <v>2624130</v>
      </c>
    </row>
    <row r="24" spans="1:11" x14ac:dyDescent="0.2">
      <c r="A24" s="192" t="s">
        <v>112</v>
      </c>
      <c r="B24" s="192"/>
      <c r="C24" s="192"/>
      <c r="D24" s="192"/>
      <c r="E24" s="192"/>
      <c r="F24" s="192"/>
      <c r="G24" s="15">
        <v>141</v>
      </c>
      <c r="H24" s="33">
        <v>10002665</v>
      </c>
      <c r="I24" s="33">
        <v>3542507</v>
      </c>
      <c r="J24" s="33">
        <v>15818875</v>
      </c>
      <c r="K24" s="33">
        <v>5177401</v>
      </c>
    </row>
    <row r="25" spans="1:11" x14ac:dyDescent="0.2">
      <c r="A25" s="192" t="s">
        <v>113</v>
      </c>
      <c r="B25" s="192"/>
      <c r="C25" s="192"/>
      <c r="D25" s="192"/>
      <c r="E25" s="192"/>
      <c r="F25" s="192"/>
      <c r="G25" s="15">
        <v>142</v>
      </c>
      <c r="H25" s="33">
        <v>11191421</v>
      </c>
      <c r="I25" s="33">
        <v>3795531</v>
      </c>
      <c r="J25" s="33">
        <v>13419130</v>
      </c>
      <c r="K25" s="33">
        <v>4134260</v>
      </c>
    </row>
    <row r="26" spans="1:11" x14ac:dyDescent="0.2">
      <c r="A26" s="237" t="s">
        <v>132</v>
      </c>
      <c r="B26" s="237"/>
      <c r="C26" s="237"/>
      <c r="D26" s="237"/>
      <c r="E26" s="237"/>
      <c r="F26" s="237"/>
      <c r="G26" s="20">
        <v>143</v>
      </c>
      <c r="H26" s="37">
        <f>H27+H28</f>
        <v>43215</v>
      </c>
      <c r="I26" s="37">
        <f>I27+I28</f>
        <v>-1360</v>
      </c>
      <c r="J26" s="37">
        <f>J27+J28</f>
        <v>82952</v>
      </c>
      <c r="K26" s="37">
        <f>K27+K28</f>
        <v>8839</v>
      </c>
    </row>
    <row r="27" spans="1:11" x14ac:dyDescent="0.2">
      <c r="A27" s="234" t="s">
        <v>133</v>
      </c>
      <c r="B27" s="234"/>
      <c r="C27" s="234"/>
      <c r="D27" s="234"/>
      <c r="E27" s="234"/>
      <c r="F27" s="234"/>
      <c r="G27" s="15">
        <v>144</v>
      </c>
      <c r="H27" s="33">
        <v>0</v>
      </c>
      <c r="I27" s="33">
        <v>0</v>
      </c>
      <c r="J27" s="33">
        <v>0</v>
      </c>
      <c r="K27" s="33">
        <v>0</v>
      </c>
    </row>
    <row r="28" spans="1:11" x14ac:dyDescent="0.2">
      <c r="A28" s="234" t="s">
        <v>134</v>
      </c>
      <c r="B28" s="234"/>
      <c r="C28" s="234"/>
      <c r="D28" s="234"/>
      <c r="E28" s="234"/>
      <c r="F28" s="234"/>
      <c r="G28" s="15">
        <v>145</v>
      </c>
      <c r="H28" s="33">
        <v>43215</v>
      </c>
      <c r="I28" s="33">
        <v>-1360</v>
      </c>
      <c r="J28" s="33">
        <v>82952</v>
      </c>
      <c r="K28" s="33">
        <v>8839</v>
      </c>
    </row>
    <row r="29" spans="1:11" x14ac:dyDescent="0.2">
      <c r="A29" s="237" t="s">
        <v>135</v>
      </c>
      <c r="B29" s="237"/>
      <c r="C29" s="237"/>
      <c r="D29" s="237"/>
      <c r="E29" s="237"/>
      <c r="F29" s="237"/>
      <c r="G29" s="20">
        <v>146</v>
      </c>
      <c r="H29" s="37">
        <f>SUM(H30:H35)</f>
        <v>0</v>
      </c>
      <c r="I29" s="37">
        <f>SUM(I30:I35)</f>
        <v>0</v>
      </c>
      <c r="J29" s="37">
        <f>SUM(J30:J35)</f>
        <v>0</v>
      </c>
      <c r="K29" s="37">
        <f>SUM(K30:K35)</f>
        <v>0</v>
      </c>
    </row>
    <row r="30" spans="1:11" x14ac:dyDescent="0.2">
      <c r="A30" s="234" t="s">
        <v>136</v>
      </c>
      <c r="B30" s="234"/>
      <c r="C30" s="234"/>
      <c r="D30" s="234"/>
      <c r="E30" s="234"/>
      <c r="F30" s="234"/>
      <c r="G30" s="15">
        <v>147</v>
      </c>
      <c r="H30" s="33">
        <v>0</v>
      </c>
      <c r="I30" s="33">
        <v>0</v>
      </c>
      <c r="J30" s="33">
        <v>0</v>
      </c>
      <c r="K30" s="33">
        <v>0</v>
      </c>
    </row>
    <row r="31" spans="1:11" x14ac:dyDescent="0.2">
      <c r="A31" s="234" t="s">
        <v>137</v>
      </c>
      <c r="B31" s="234"/>
      <c r="C31" s="234"/>
      <c r="D31" s="234"/>
      <c r="E31" s="234"/>
      <c r="F31" s="234"/>
      <c r="G31" s="15">
        <v>148</v>
      </c>
      <c r="H31" s="33">
        <v>0</v>
      </c>
      <c r="I31" s="33">
        <v>0</v>
      </c>
      <c r="J31" s="33">
        <v>0</v>
      </c>
      <c r="K31" s="33">
        <v>0</v>
      </c>
    </row>
    <row r="32" spans="1:11" x14ac:dyDescent="0.2">
      <c r="A32" s="234" t="s">
        <v>138</v>
      </c>
      <c r="B32" s="234"/>
      <c r="C32" s="234"/>
      <c r="D32" s="234"/>
      <c r="E32" s="234"/>
      <c r="F32" s="234"/>
      <c r="G32" s="15">
        <v>149</v>
      </c>
      <c r="H32" s="33">
        <v>0</v>
      </c>
      <c r="I32" s="33">
        <v>0</v>
      </c>
      <c r="J32" s="33">
        <v>0</v>
      </c>
      <c r="K32" s="33">
        <v>0</v>
      </c>
    </row>
    <row r="33" spans="1:11" x14ac:dyDescent="0.2">
      <c r="A33" s="234" t="s">
        <v>139</v>
      </c>
      <c r="B33" s="234"/>
      <c r="C33" s="234"/>
      <c r="D33" s="234"/>
      <c r="E33" s="234"/>
      <c r="F33" s="234"/>
      <c r="G33" s="15">
        <v>150</v>
      </c>
      <c r="H33" s="33">
        <v>0</v>
      </c>
      <c r="I33" s="33">
        <v>0</v>
      </c>
      <c r="J33" s="33">
        <v>0</v>
      </c>
      <c r="K33" s="33">
        <v>0</v>
      </c>
    </row>
    <row r="34" spans="1:11" x14ac:dyDescent="0.2">
      <c r="A34" s="234" t="s">
        <v>140</v>
      </c>
      <c r="B34" s="234"/>
      <c r="C34" s="234"/>
      <c r="D34" s="234"/>
      <c r="E34" s="234"/>
      <c r="F34" s="234"/>
      <c r="G34" s="15">
        <v>151</v>
      </c>
      <c r="H34" s="33">
        <v>0</v>
      </c>
      <c r="I34" s="33">
        <v>0</v>
      </c>
      <c r="J34" s="33">
        <v>0</v>
      </c>
      <c r="K34" s="33">
        <v>0</v>
      </c>
    </row>
    <row r="35" spans="1:11" x14ac:dyDescent="0.2">
      <c r="A35" s="234" t="s">
        <v>141</v>
      </c>
      <c r="B35" s="234"/>
      <c r="C35" s="234"/>
      <c r="D35" s="234"/>
      <c r="E35" s="234"/>
      <c r="F35" s="234"/>
      <c r="G35" s="15">
        <v>152</v>
      </c>
      <c r="H35" s="33">
        <v>0</v>
      </c>
      <c r="I35" s="33">
        <v>0</v>
      </c>
      <c r="J35" s="33">
        <v>0</v>
      </c>
      <c r="K35" s="33">
        <v>0</v>
      </c>
    </row>
    <row r="36" spans="1:11" x14ac:dyDescent="0.2">
      <c r="A36" s="192" t="s">
        <v>114</v>
      </c>
      <c r="B36" s="192"/>
      <c r="C36" s="192"/>
      <c r="D36" s="192"/>
      <c r="E36" s="192"/>
      <c r="F36" s="192"/>
      <c r="G36" s="15">
        <v>153</v>
      </c>
      <c r="H36" s="33">
        <v>412607</v>
      </c>
      <c r="I36" s="33">
        <v>161460</v>
      </c>
      <c r="J36" s="33">
        <v>1252359</v>
      </c>
      <c r="K36" s="33">
        <v>740239</v>
      </c>
    </row>
    <row r="37" spans="1:11" x14ac:dyDescent="0.2">
      <c r="A37" s="228" t="s">
        <v>142</v>
      </c>
      <c r="B37" s="228"/>
      <c r="C37" s="228"/>
      <c r="D37" s="228"/>
      <c r="E37" s="228"/>
      <c r="F37" s="228"/>
      <c r="G37" s="20">
        <v>154</v>
      </c>
      <c r="H37" s="37">
        <f>SUM(H38:H47)</f>
        <v>1371749</v>
      </c>
      <c r="I37" s="37">
        <f>SUM(I38:I47)</f>
        <v>233590</v>
      </c>
      <c r="J37" s="37">
        <f>SUM(J38:J47)</f>
        <v>6594686</v>
      </c>
      <c r="K37" s="37">
        <f>SUM(K38:K47)</f>
        <v>1061390</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410111</v>
      </c>
      <c r="I43" s="33">
        <v>0</v>
      </c>
      <c r="J43" s="33">
        <v>380044</v>
      </c>
      <c r="K43" s="33">
        <v>0</v>
      </c>
    </row>
    <row r="44" spans="1:11" x14ac:dyDescent="0.2">
      <c r="A44" s="192" t="s">
        <v>149</v>
      </c>
      <c r="B44" s="192"/>
      <c r="C44" s="192"/>
      <c r="D44" s="192"/>
      <c r="E44" s="192"/>
      <c r="F44" s="192"/>
      <c r="G44" s="15">
        <v>161</v>
      </c>
      <c r="H44" s="33">
        <v>39434</v>
      </c>
      <c r="I44" s="33">
        <v>11696</v>
      </c>
      <c r="J44" s="33">
        <v>40020</v>
      </c>
      <c r="K44" s="33">
        <v>19951</v>
      </c>
    </row>
    <row r="45" spans="1:11" x14ac:dyDescent="0.2">
      <c r="A45" s="192" t="s">
        <v>150</v>
      </c>
      <c r="B45" s="192"/>
      <c r="C45" s="192"/>
      <c r="D45" s="192"/>
      <c r="E45" s="192"/>
      <c r="F45" s="192"/>
      <c r="G45" s="15">
        <v>162</v>
      </c>
      <c r="H45" s="33">
        <v>15387</v>
      </c>
      <c r="I45" s="33">
        <v>5954</v>
      </c>
      <c r="J45" s="33">
        <v>27983</v>
      </c>
      <c r="K45" s="33">
        <v>21030</v>
      </c>
    </row>
    <row r="46" spans="1:11" x14ac:dyDescent="0.2">
      <c r="A46" s="192" t="s">
        <v>151</v>
      </c>
      <c r="B46" s="192"/>
      <c r="C46" s="192"/>
      <c r="D46" s="192"/>
      <c r="E46" s="192"/>
      <c r="F46" s="192"/>
      <c r="G46" s="15">
        <v>163</v>
      </c>
      <c r="H46" s="33">
        <v>0</v>
      </c>
      <c r="I46" s="33">
        <v>0</v>
      </c>
      <c r="J46" s="33">
        <v>0</v>
      </c>
      <c r="K46" s="33">
        <v>0</v>
      </c>
    </row>
    <row r="47" spans="1:11" x14ac:dyDescent="0.2">
      <c r="A47" s="192" t="s">
        <v>152</v>
      </c>
      <c r="B47" s="192"/>
      <c r="C47" s="192"/>
      <c r="D47" s="192"/>
      <c r="E47" s="192"/>
      <c r="F47" s="192"/>
      <c r="G47" s="15">
        <v>164</v>
      </c>
      <c r="H47" s="33">
        <v>906817</v>
      </c>
      <c r="I47" s="33">
        <v>215940</v>
      </c>
      <c r="J47" s="33">
        <v>6146639</v>
      </c>
      <c r="K47" s="33">
        <v>1020409</v>
      </c>
    </row>
    <row r="48" spans="1:11" x14ac:dyDescent="0.2">
      <c r="A48" s="228" t="s">
        <v>153</v>
      </c>
      <c r="B48" s="228"/>
      <c r="C48" s="228"/>
      <c r="D48" s="228"/>
      <c r="E48" s="228"/>
      <c r="F48" s="228"/>
      <c r="G48" s="20">
        <v>165</v>
      </c>
      <c r="H48" s="37">
        <f>SUM(H49:H55)</f>
        <v>1912860</v>
      </c>
      <c r="I48" s="37">
        <f>SUM(I49:I55)</f>
        <v>723182</v>
      </c>
      <c r="J48" s="37">
        <f>SUM(J49:J55)</f>
        <v>1828752</v>
      </c>
      <c r="K48" s="37">
        <f>SUM(K49:K55)</f>
        <v>458718</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29" t="s">
        <v>155</v>
      </c>
      <c r="B50" s="229"/>
      <c r="C50" s="229"/>
      <c r="D50" s="229"/>
      <c r="E50" s="229"/>
      <c r="F50" s="229"/>
      <c r="G50" s="15">
        <v>167</v>
      </c>
      <c r="H50" s="33">
        <v>0</v>
      </c>
      <c r="I50" s="33">
        <v>0</v>
      </c>
      <c r="J50" s="33">
        <v>0</v>
      </c>
      <c r="K50" s="33">
        <v>0</v>
      </c>
    </row>
    <row r="51" spans="1:11" x14ac:dyDescent="0.2">
      <c r="A51" s="229" t="s">
        <v>156</v>
      </c>
      <c r="B51" s="229"/>
      <c r="C51" s="229"/>
      <c r="D51" s="229"/>
      <c r="E51" s="229"/>
      <c r="F51" s="229"/>
      <c r="G51" s="15">
        <v>168</v>
      </c>
      <c r="H51" s="33">
        <v>1152586</v>
      </c>
      <c r="I51" s="33">
        <v>441073</v>
      </c>
      <c r="J51" s="33">
        <v>1397201</v>
      </c>
      <c r="K51" s="33">
        <v>309410</v>
      </c>
    </row>
    <row r="52" spans="1:11" x14ac:dyDescent="0.2">
      <c r="A52" s="229" t="s">
        <v>157</v>
      </c>
      <c r="B52" s="229"/>
      <c r="C52" s="229"/>
      <c r="D52" s="229"/>
      <c r="E52" s="229"/>
      <c r="F52" s="229"/>
      <c r="G52" s="15">
        <v>169</v>
      </c>
      <c r="H52" s="33">
        <v>24321</v>
      </c>
      <c r="I52" s="33">
        <v>8096</v>
      </c>
      <c r="J52" s="33">
        <v>62133</v>
      </c>
      <c r="K52" s="33">
        <v>16680</v>
      </c>
    </row>
    <row r="53" spans="1:11" x14ac:dyDescent="0.2">
      <c r="A53" s="229" t="s">
        <v>158</v>
      </c>
      <c r="B53" s="229"/>
      <c r="C53" s="229"/>
      <c r="D53" s="229"/>
      <c r="E53" s="229"/>
      <c r="F53" s="229"/>
      <c r="G53" s="15">
        <v>170</v>
      </c>
      <c r="H53" s="33">
        <v>0</v>
      </c>
      <c r="I53" s="33">
        <v>0</v>
      </c>
      <c r="J53" s="33">
        <v>0</v>
      </c>
      <c r="K53" s="33">
        <v>0</v>
      </c>
    </row>
    <row r="54" spans="1:11" x14ac:dyDescent="0.2">
      <c r="A54" s="229" t="s">
        <v>159</v>
      </c>
      <c r="B54" s="229"/>
      <c r="C54" s="229"/>
      <c r="D54" s="229"/>
      <c r="E54" s="229"/>
      <c r="F54" s="229"/>
      <c r="G54" s="15">
        <v>171</v>
      </c>
      <c r="H54" s="33">
        <v>0</v>
      </c>
      <c r="I54" s="33">
        <v>0</v>
      </c>
      <c r="J54" s="33">
        <v>0</v>
      </c>
      <c r="K54" s="33">
        <v>0</v>
      </c>
    </row>
    <row r="55" spans="1:11" x14ac:dyDescent="0.2">
      <c r="A55" s="229" t="s">
        <v>160</v>
      </c>
      <c r="B55" s="229"/>
      <c r="C55" s="229"/>
      <c r="D55" s="229"/>
      <c r="E55" s="229"/>
      <c r="F55" s="229"/>
      <c r="G55" s="15">
        <v>172</v>
      </c>
      <c r="H55" s="33">
        <v>735953</v>
      </c>
      <c r="I55" s="33">
        <v>274013</v>
      </c>
      <c r="J55" s="33">
        <v>369418</v>
      </c>
      <c r="K55" s="33">
        <v>132628</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8" t="s">
        <v>165</v>
      </c>
      <c r="B60" s="228"/>
      <c r="C60" s="228"/>
      <c r="D60" s="228"/>
      <c r="E60" s="228"/>
      <c r="F60" s="228"/>
      <c r="G60" s="20">
        <v>177</v>
      </c>
      <c r="H60" s="37">
        <f>H8+H37+H56+H57</f>
        <v>297498891</v>
      </c>
      <c r="I60" s="37">
        <f t="shared" ref="I60:K60" si="0">I8+I37+I56+I57</f>
        <v>98402702</v>
      </c>
      <c r="J60" s="37">
        <f t="shared" si="0"/>
        <v>356808458</v>
      </c>
      <c r="K60" s="37">
        <f t="shared" si="0"/>
        <v>99452176</v>
      </c>
    </row>
    <row r="61" spans="1:11" x14ac:dyDescent="0.2">
      <c r="A61" s="228" t="s">
        <v>166</v>
      </c>
      <c r="B61" s="228"/>
      <c r="C61" s="228"/>
      <c r="D61" s="228"/>
      <c r="E61" s="228"/>
      <c r="F61" s="228"/>
      <c r="G61" s="20">
        <v>178</v>
      </c>
      <c r="H61" s="37">
        <f>H14+H48+H58+H59</f>
        <v>292377149</v>
      </c>
      <c r="I61" s="37">
        <f t="shared" ref="I61:K61" si="1">I14+I48+I58+I59</f>
        <v>97572218</v>
      </c>
      <c r="J61" s="37">
        <f t="shared" si="1"/>
        <v>307022871</v>
      </c>
      <c r="K61" s="37">
        <f t="shared" si="1"/>
        <v>99187392</v>
      </c>
    </row>
    <row r="62" spans="1:11" x14ac:dyDescent="0.2">
      <c r="A62" s="228" t="s">
        <v>167</v>
      </c>
      <c r="B62" s="228"/>
      <c r="C62" s="228"/>
      <c r="D62" s="228"/>
      <c r="E62" s="228"/>
      <c r="F62" s="228"/>
      <c r="G62" s="20">
        <v>179</v>
      </c>
      <c r="H62" s="37">
        <f>H60-H61</f>
        <v>5121742</v>
      </c>
      <c r="I62" s="37">
        <f t="shared" ref="I62:K62" si="2">I60-I61</f>
        <v>830484</v>
      </c>
      <c r="J62" s="37">
        <f t="shared" si="2"/>
        <v>49785587</v>
      </c>
      <c r="K62" s="37">
        <f t="shared" si="2"/>
        <v>264784</v>
      </c>
    </row>
    <row r="63" spans="1:11" x14ac:dyDescent="0.2">
      <c r="A63" s="215" t="s">
        <v>168</v>
      </c>
      <c r="B63" s="215"/>
      <c r="C63" s="215"/>
      <c r="D63" s="215"/>
      <c r="E63" s="215"/>
      <c r="F63" s="215"/>
      <c r="G63" s="20">
        <v>180</v>
      </c>
      <c r="H63" s="37">
        <f>+IF((H60-H61)&gt;0,(H60-H61),0)</f>
        <v>5121742</v>
      </c>
      <c r="I63" s="37">
        <f t="shared" ref="I63:K63" si="3">+IF((I60-I61)&gt;0,(I60-I61),0)</f>
        <v>830484</v>
      </c>
      <c r="J63" s="37">
        <f t="shared" si="3"/>
        <v>49785587</v>
      </c>
      <c r="K63" s="37">
        <f t="shared" si="3"/>
        <v>264784</v>
      </c>
    </row>
    <row r="64" spans="1:11" x14ac:dyDescent="0.2">
      <c r="A64" s="215" t="s">
        <v>169</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0</v>
      </c>
      <c r="I65" s="33">
        <v>0</v>
      </c>
      <c r="J65" s="33">
        <v>0</v>
      </c>
      <c r="K65" s="33">
        <v>0</v>
      </c>
    </row>
    <row r="66" spans="1:11" x14ac:dyDescent="0.2">
      <c r="A66" s="228" t="s">
        <v>170</v>
      </c>
      <c r="B66" s="228"/>
      <c r="C66" s="228"/>
      <c r="D66" s="228"/>
      <c r="E66" s="228"/>
      <c r="F66" s="228"/>
      <c r="G66" s="20">
        <v>183</v>
      </c>
      <c r="H66" s="37">
        <f>H62-H65</f>
        <v>5121742</v>
      </c>
      <c r="I66" s="37">
        <f t="shared" ref="I66:K66" si="5">I62-I65</f>
        <v>830484</v>
      </c>
      <c r="J66" s="37">
        <f t="shared" si="5"/>
        <v>49785587</v>
      </c>
      <c r="K66" s="37">
        <f t="shared" si="5"/>
        <v>264784</v>
      </c>
    </row>
    <row r="67" spans="1:11" x14ac:dyDescent="0.2">
      <c r="A67" s="215" t="s">
        <v>171</v>
      </c>
      <c r="B67" s="215"/>
      <c r="C67" s="215"/>
      <c r="D67" s="215"/>
      <c r="E67" s="215"/>
      <c r="F67" s="215"/>
      <c r="G67" s="20">
        <v>184</v>
      </c>
      <c r="H67" s="37">
        <f>+IF((H62-H65)&gt;0,(H62-H65),0)</f>
        <v>5121742</v>
      </c>
      <c r="I67" s="37">
        <f t="shared" ref="I67:K67" si="6">+IF((I62-I65)&gt;0,(I62-I65),0)</f>
        <v>830484</v>
      </c>
      <c r="J67" s="37">
        <f t="shared" si="6"/>
        <v>49785587</v>
      </c>
      <c r="K67" s="37">
        <f t="shared" si="6"/>
        <v>264784</v>
      </c>
    </row>
    <row r="68" spans="1:11" x14ac:dyDescent="0.2">
      <c r="A68" s="215" t="s">
        <v>172</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
      <c r="A69" s="211" t="s">
        <v>173</v>
      </c>
      <c r="B69" s="211"/>
      <c r="C69" s="211"/>
      <c r="D69" s="211"/>
      <c r="E69" s="211"/>
      <c r="F69" s="211"/>
      <c r="G69" s="225"/>
      <c r="H69" s="225"/>
      <c r="I69" s="225"/>
      <c r="J69" s="226"/>
      <c r="K69" s="226"/>
    </row>
    <row r="70" spans="1:11" ht="22.15" customHeight="1" x14ac:dyDescent="0.2">
      <c r="A70" s="228" t="s">
        <v>174</v>
      </c>
      <c r="B70" s="228"/>
      <c r="C70" s="228"/>
      <c r="D70" s="228"/>
      <c r="E70" s="228"/>
      <c r="F70" s="228"/>
      <c r="G70" s="20">
        <v>186</v>
      </c>
      <c r="H70" s="37">
        <f>H71-H72</f>
        <v>0</v>
      </c>
      <c r="I70" s="37">
        <f>I71-I72</f>
        <v>0</v>
      </c>
      <c r="J70" s="37">
        <f>J71-J72</f>
        <v>0</v>
      </c>
      <c r="K70" s="37">
        <f>K71-K72</f>
        <v>0</v>
      </c>
    </row>
    <row r="71" spans="1:11" x14ac:dyDescent="0.2">
      <c r="A71" s="229" t="s">
        <v>175</v>
      </c>
      <c r="B71" s="229"/>
      <c r="C71" s="229"/>
      <c r="D71" s="229"/>
      <c r="E71" s="229"/>
      <c r="F71" s="229"/>
      <c r="G71" s="15">
        <v>187</v>
      </c>
      <c r="H71" s="33">
        <v>0</v>
      </c>
      <c r="I71" s="33">
        <v>0</v>
      </c>
      <c r="J71" s="33">
        <v>0</v>
      </c>
      <c r="K71" s="33">
        <v>0</v>
      </c>
    </row>
    <row r="72" spans="1:11" x14ac:dyDescent="0.2">
      <c r="A72" s="229" t="s">
        <v>176</v>
      </c>
      <c r="B72" s="229"/>
      <c r="C72" s="229"/>
      <c r="D72" s="229"/>
      <c r="E72" s="229"/>
      <c r="F72" s="229"/>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15" t="s">
        <v>178</v>
      </c>
      <c r="B74" s="215"/>
      <c r="C74" s="215"/>
      <c r="D74" s="215"/>
      <c r="E74" s="215"/>
      <c r="F74" s="215"/>
      <c r="G74" s="20">
        <v>190</v>
      </c>
      <c r="H74" s="121">
        <v>0</v>
      </c>
      <c r="I74" s="121">
        <v>0</v>
      </c>
      <c r="J74" s="121">
        <v>0</v>
      </c>
      <c r="K74" s="121">
        <v>0</v>
      </c>
    </row>
    <row r="75" spans="1:11" x14ac:dyDescent="0.2">
      <c r="A75" s="215" t="s">
        <v>179</v>
      </c>
      <c r="B75" s="215"/>
      <c r="C75" s="215"/>
      <c r="D75" s="215"/>
      <c r="E75" s="215"/>
      <c r="F75" s="215"/>
      <c r="G75" s="20">
        <v>191</v>
      </c>
      <c r="H75" s="121">
        <v>0</v>
      </c>
      <c r="I75" s="121">
        <v>0</v>
      </c>
      <c r="J75" s="121">
        <v>0</v>
      </c>
      <c r="K75" s="121">
        <v>0</v>
      </c>
    </row>
    <row r="76" spans="1:11" x14ac:dyDescent="0.2">
      <c r="A76" s="211" t="s">
        <v>180</v>
      </c>
      <c r="B76" s="211"/>
      <c r="C76" s="211"/>
      <c r="D76" s="211"/>
      <c r="E76" s="211"/>
      <c r="F76" s="211"/>
      <c r="G76" s="225"/>
      <c r="H76" s="225"/>
      <c r="I76" s="225"/>
      <c r="J76" s="226"/>
      <c r="K76" s="226"/>
    </row>
    <row r="77" spans="1:11" x14ac:dyDescent="0.2">
      <c r="A77" s="228" t="s">
        <v>181</v>
      </c>
      <c r="B77" s="228"/>
      <c r="C77" s="228"/>
      <c r="D77" s="228"/>
      <c r="E77" s="228"/>
      <c r="F77" s="228"/>
      <c r="G77" s="20">
        <v>192</v>
      </c>
      <c r="H77" s="121">
        <v>5121742</v>
      </c>
      <c r="I77" s="121">
        <v>830484</v>
      </c>
      <c r="J77" s="121">
        <v>49785587</v>
      </c>
      <c r="K77" s="121">
        <v>264784</v>
      </c>
    </row>
    <row r="78" spans="1:11" x14ac:dyDescent="0.2">
      <c r="A78" s="229" t="s">
        <v>182</v>
      </c>
      <c r="B78" s="229"/>
      <c r="C78" s="229"/>
      <c r="D78" s="229"/>
      <c r="E78" s="229"/>
      <c r="F78" s="229"/>
      <c r="G78" s="15">
        <v>193</v>
      </c>
      <c r="H78" s="38">
        <v>5121742</v>
      </c>
      <c r="I78" s="38">
        <v>830484</v>
      </c>
      <c r="J78" s="38">
        <v>49785587</v>
      </c>
      <c r="K78" s="38">
        <v>264784</v>
      </c>
    </row>
    <row r="79" spans="1:11" x14ac:dyDescent="0.2">
      <c r="A79" s="229" t="s">
        <v>183</v>
      </c>
      <c r="B79" s="229"/>
      <c r="C79" s="229"/>
      <c r="D79" s="229"/>
      <c r="E79" s="229"/>
      <c r="F79" s="229"/>
      <c r="G79" s="15">
        <v>194</v>
      </c>
      <c r="H79" s="38">
        <v>0</v>
      </c>
      <c r="I79" s="38">
        <v>0</v>
      </c>
      <c r="J79" s="38">
        <v>0</v>
      </c>
      <c r="K79" s="38">
        <v>0</v>
      </c>
    </row>
    <row r="80" spans="1:11" x14ac:dyDescent="0.2">
      <c r="A80" s="228" t="s">
        <v>184</v>
      </c>
      <c r="B80" s="228"/>
      <c r="C80" s="228"/>
      <c r="D80" s="228"/>
      <c r="E80" s="228"/>
      <c r="F80" s="228"/>
      <c r="G80" s="20">
        <v>195</v>
      </c>
      <c r="H80" s="121">
        <v>0</v>
      </c>
      <c r="I80" s="121">
        <v>0</v>
      </c>
      <c r="J80" s="121">
        <v>0</v>
      </c>
      <c r="K80" s="121">
        <v>0</v>
      </c>
    </row>
    <row r="81" spans="1:11" x14ac:dyDescent="0.2">
      <c r="A81" s="228" t="s">
        <v>185</v>
      </c>
      <c r="B81" s="228"/>
      <c r="C81" s="228"/>
      <c r="D81" s="228"/>
      <c r="E81" s="228"/>
      <c r="F81" s="228"/>
      <c r="G81" s="20">
        <v>196</v>
      </c>
      <c r="H81" s="121">
        <v>5121742</v>
      </c>
      <c r="I81" s="121">
        <v>830484</v>
      </c>
      <c r="J81" s="121">
        <v>49785587</v>
      </c>
      <c r="K81" s="121">
        <v>264784</v>
      </c>
    </row>
    <row r="82" spans="1:11" x14ac:dyDescent="0.2">
      <c r="A82" s="215" t="s">
        <v>186</v>
      </c>
      <c r="B82" s="215"/>
      <c r="C82" s="215"/>
      <c r="D82" s="215"/>
      <c r="E82" s="215"/>
      <c r="F82" s="215"/>
      <c r="G82" s="20">
        <v>197</v>
      </c>
      <c r="H82" s="121">
        <v>5121742</v>
      </c>
      <c r="I82" s="121">
        <v>830484</v>
      </c>
      <c r="J82" s="121">
        <v>49785587</v>
      </c>
      <c r="K82" s="121">
        <v>264784</v>
      </c>
    </row>
    <row r="83" spans="1:11" x14ac:dyDescent="0.2">
      <c r="A83" s="215" t="s">
        <v>187</v>
      </c>
      <c r="B83" s="215"/>
      <c r="C83" s="215"/>
      <c r="D83" s="215"/>
      <c r="E83" s="215"/>
      <c r="F83" s="215"/>
      <c r="G83" s="20">
        <v>198</v>
      </c>
      <c r="H83" s="121">
        <v>0</v>
      </c>
      <c r="I83" s="121">
        <v>0</v>
      </c>
      <c r="J83" s="121">
        <v>0</v>
      </c>
      <c r="K83" s="121">
        <v>0</v>
      </c>
    </row>
    <row r="84" spans="1:11" x14ac:dyDescent="0.2">
      <c r="A84" s="211" t="s">
        <v>116</v>
      </c>
      <c r="B84" s="211"/>
      <c r="C84" s="211"/>
      <c r="D84" s="211"/>
      <c r="E84" s="211"/>
      <c r="F84" s="211"/>
      <c r="G84" s="225"/>
      <c r="H84" s="225"/>
      <c r="I84" s="225"/>
      <c r="J84" s="226"/>
      <c r="K84" s="226"/>
    </row>
    <row r="85" spans="1:11" x14ac:dyDescent="0.2">
      <c r="A85" s="213" t="s">
        <v>188</v>
      </c>
      <c r="B85" s="213"/>
      <c r="C85" s="213"/>
      <c r="D85" s="213"/>
      <c r="E85" s="213"/>
      <c r="F85" s="213"/>
      <c r="G85" s="20">
        <v>199</v>
      </c>
      <c r="H85" s="39">
        <f>H86+H87</f>
        <v>5121742</v>
      </c>
      <c r="I85" s="39">
        <f>I86+I87</f>
        <v>830484</v>
      </c>
      <c r="J85" s="39">
        <f>J86+J87</f>
        <v>49785587</v>
      </c>
      <c r="K85" s="39">
        <f>K86+K87</f>
        <v>264784</v>
      </c>
    </row>
    <row r="86" spans="1:11" x14ac:dyDescent="0.2">
      <c r="A86" s="214" t="s">
        <v>189</v>
      </c>
      <c r="B86" s="214"/>
      <c r="C86" s="214"/>
      <c r="D86" s="214"/>
      <c r="E86" s="214"/>
      <c r="F86" s="214"/>
      <c r="G86" s="15">
        <v>200</v>
      </c>
      <c r="H86" s="40">
        <v>3301039</v>
      </c>
      <c r="I86" s="40">
        <v>770716</v>
      </c>
      <c r="J86" s="40">
        <v>47960314</v>
      </c>
      <c r="K86" s="40">
        <v>49095</v>
      </c>
    </row>
    <row r="87" spans="1:11" x14ac:dyDescent="0.2">
      <c r="A87" s="214" t="s">
        <v>190</v>
      </c>
      <c r="B87" s="214"/>
      <c r="C87" s="214"/>
      <c r="D87" s="214"/>
      <c r="E87" s="214"/>
      <c r="F87" s="214"/>
      <c r="G87" s="15">
        <v>201</v>
      </c>
      <c r="H87" s="40">
        <v>1820703</v>
      </c>
      <c r="I87" s="40">
        <v>59768</v>
      </c>
      <c r="J87" s="40">
        <v>1825273</v>
      </c>
      <c r="K87" s="40">
        <v>215689</v>
      </c>
    </row>
    <row r="88" spans="1:11" x14ac:dyDescent="0.2">
      <c r="A88" s="235" t="s">
        <v>118</v>
      </c>
      <c r="B88" s="235"/>
      <c r="C88" s="235"/>
      <c r="D88" s="235"/>
      <c r="E88" s="235"/>
      <c r="F88" s="235"/>
      <c r="G88" s="236"/>
      <c r="H88" s="236"/>
      <c r="I88" s="236"/>
      <c r="J88" s="226"/>
      <c r="K88" s="226"/>
    </row>
    <row r="89" spans="1:11" x14ac:dyDescent="0.2">
      <c r="A89" s="209" t="s">
        <v>191</v>
      </c>
      <c r="B89" s="209"/>
      <c r="C89" s="209"/>
      <c r="D89" s="209"/>
      <c r="E89" s="209"/>
      <c r="F89" s="209"/>
      <c r="G89" s="15">
        <v>202</v>
      </c>
      <c r="H89" s="40">
        <v>5121742</v>
      </c>
      <c r="I89" s="40">
        <v>830484</v>
      </c>
      <c r="J89" s="40">
        <v>49785587</v>
      </c>
      <c r="K89" s="40">
        <v>264784</v>
      </c>
    </row>
    <row r="90" spans="1:11" ht="24" customHeight="1" x14ac:dyDescent="0.2">
      <c r="A90" s="238" t="s">
        <v>192</v>
      </c>
      <c r="B90" s="238"/>
      <c r="C90" s="238"/>
      <c r="D90" s="238"/>
      <c r="E90" s="238"/>
      <c r="F90" s="238"/>
      <c r="G90" s="20">
        <v>203</v>
      </c>
      <c r="H90" s="39">
        <f>SUM(H91:H98)</f>
        <v>0</v>
      </c>
      <c r="I90" s="39">
        <f>SUM(I91:I98)</f>
        <v>0</v>
      </c>
      <c r="J90" s="39">
        <f>SUM(J91:J98)</f>
        <v>0</v>
      </c>
      <c r="K90" s="39">
        <f>SUM(K91:K98)</f>
        <v>0</v>
      </c>
    </row>
    <row r="91" spans="1:11" x14ac:dyDescent="0.2">
      <c r="A91" s="229" t="s">
        <v>193</v>
      </c>
      <c r="B91" s="229"/>
      <c r="C91" s="229"/>
      <c r="D91" s="229"/>
      <c r="E91" s="229"/>
      <c r="F91" s="229"/>
      <c r="G91" s="15">
        <v>204</v>
      </c>
      <c r="H91" s="40">
        <v>0</v>
      </c>
      <c r="I91" s="40">
        <v>0</v>
      </c>
      <c r="J91" s="40">
        <v>0</v>
      </c>
      <c r="K91" s="40">
        <v>0</v>
      </c>
    </row>
    <row r="92" spans="1:11" ht="22.15" customHeight="1" x14ac:dyDescent="0.2">
      <c r="A92" s="229" t="s">
        <v>194</v>
      </c>
      <c r="B92" s="229"/>
      <c r="C92" s="229"/>
      <c r="D92" s="229"/>
      <c r="E92" s="229"/>
      <c r="F92" s="229"/>
      <c r="G92" s="15">
        <v>205</v>
      </c>
      <c r="H92" s="40">
        <v>0</v>
      </c>
      <c r="I92" s="40">
        <v>0</v>
      </c>
      <c r="J92" s="40">
        <v>0</v>
      </c>
      <c r="K92" s="40">
        <v>0</v>
      </c>
    </row>
    <row r="93" spans="1:11" ht="22.15" customHeight="1" x14ac:dyDescent="0.2">
      <c r="A93" s="229" t="s">
        <v>195</v>
      </c>
      <c r="B93" s="229"/>
      <c r="C93" s="229"/>
      <c r="D93" s="229"/>
      <c r="E93" s="229"/>
      <c r="F93" s="229"/>
      <c r="G93" s="15">
        <v>206</v>
      </c>
      <c r="H93" s="40">
        <v>0</v>
      </c>
      <c r="I93" s="40">
        <v>0</v>
      </c>
      <c r="J93" s="40">
        <v>0</v>
      </c>
      <c r="K93" s="40">
        <v>0</v>
      </c>
    </row>
    <row r="94" spans="1:11" ht="22.15" customHeight="1" x14ac:dyDescent="0.2">
      <c r="A94" s="229" t="s">
        <v>196</v>
      </c>
      <c r="B94" s="229"/>
      <c r="C94" s="229"/>
      <c r="D94" s="229"/>
      <c r="E94" s="229"/>
      <c r="F94" s="229"/>
      <c r="G94" s="15">
        <v>207</v>
      </c>
      <c r="H94" s="40">
        <v>0</v>
      </c>
      <c r="I94" s="40">
        <v>0</v>
      </c>
      <c r="J94" s="40">
        <v>0</v>
      </c>
      <c r="K94" s="40">
        <v>0</v>
      </c>
    </row>
    <row r="95" spans="1:11" ht="22.15" customHeight="1" x14ac:dyDescent="0.2">
      <c r="A95" s="229" t="s">
        <v>197</v>
      </c>
      <c r="B95" s="229"/>
      <c r="C95" s="229"/>
      <c r="D95" s="229"/>
      <c r="E95" s="229"/>
      <c r="F95" s="229"/>
      <c r="G95" s="15">
        <v>208</v>
      </c>
      <c r="H95" s="40">
        <v>0</v>
      </c>
      <c r="I95" s="40">
        <v>0</v>
      </c>
      <c r="J95" s="40">
        <v>0</v>
      </c>
      <c r="K95" s="40">
        <v>0</v>
      </c>
    </row>
    <row r="96" spans="1:11" ht="22.15" customHeight="1" x14ac:dyDescent="0.2">
      <c r="A96" s="229" t="s">
        <v>198</v>
      </c>
      <c r="B96" s="229"/>
      <c r="C96" s="229"/>
      <c r="D96" s="229"/>
      <c r="E96" s="229"/>
      <c r="F96" s="229"/>
      <c r="G96" s="15">
        <v>209</v>
      </c>
      <c r="H96" s="40">
        <v>0</v>
      </c>
      <c r="I96" s="40">
        <v>0</v>
      </c>
      <c r="J96" s="40">
        <v>0</v>
      </c>
      <c r="K96" s="40">
        <v>0</v>
      </c>
    </row>
    <row r="97" spans="1:11" x14ac:dyDescent="0.2">
      <c r="A97" s="229" t="s">
        <v>199</v>
      </c>
      <c r="B97" s="229"/>
      <c r="C97" s="229"/>
      <c r="D97" s="229"/>
      <c r="E97" s="229"/>
      <c r="F97" s="229"/>
      <c r="G97" s="15">
        <v>210</v>
      </c>
      <c r="H97" s="40">
        <v>0</v>
      </c>
      <c r="I97" s="40">
        <v>0</v>
      </c>
      <c r="J97" s="40">
        <v>0</v>
      </c>
      <c r="K97" s="40">
        <v>0</v>
      </c>
    </row>
    <row r="98" spans="1:11" x14ac:dyDescent="0.2">
      <c r="A98" s="229" t="s">
        <v>200</v>
      </c>
      <c r="B98" s="229"/>
      <c r="C98" s="229"/>
      <c r="D98" s="229"/>
      <c r="E98" s="229"/>
      <c r="F98" s="229"/>
      <c r="G98" s="15">
        <v>211</v>
      </c>
      <c r="H98" s="40">
        <v>0</v>
      </c>
      <c r="I98" s="40">
        <v>0</v>
      </c>
      <c r="J98" s="40">
        <v>0</v>
      </c>
      <c r="K98" s="40">
        <v>0</v>
      </c>
    </row>
    <row r="99" spans="1:11" x14ac:dyDescent="0.2">
      <c r="A99" s="209" t="s">
        <v>119</v>
      </c>
      <c r="B99" s="209"/>
      <c r="C99" s="209"/>
      <c r="D99" s="209"/>
      <c r="E99" s="209"/>
      <c r="F99" s="209"/>
      <c r="G99" s="15">
        <v>212</v>
      </c>
      <c r="H99" s="40">
        <v>0</v>
      </c>
      <c r="I99" s="40">
        <v>0</v>
      </c>
      <c r="J99" s="40">
        <v>0</v>
      </c>
      <c r="K99" s="40">
        <v>0</v>
      </c>
    </row>
    <row r="100" spans="1:11" ht="22.9" customHeight="1" x14ac:dyDescent="0.2">
      <c r="A100" s="238" t="s">
        <v>201</v>
      </c>
      <c r="B100" s="238"/>
      <c r="C100" s="238"/>
      <c r="D100" s="238"/>
      <c r="E100" s="238"/>
      <c r="F100" s="238"/>
      <c r="G100" s="20">
        <v>213</v>
      </c>
      <c r="H100" s="39">
        <f>H90-H99</f>
        <v>0</v>
      </c>
      <c r="I100" s="39">
        <f>I90-I99</f>
        <v>0</v>
      </c>
      <c r="J100" s="39">
        <f>J90-J99</f>
        <v>0</v>
      </c>
      <c r="K100" s="39">
        <f>K90-K99</f>
        <v>0</v>
      </c>
    </row>
    <row r="101" spans="1:11" x14ac:dyDescent="0.2">
      <c r="A101" s="238" t="s">
        <v>202</v>
      </c>
      <c r="B101" s="238"/>
      <c r="C101" s="238"/>
      <c r="D101" s="238"/>
      <c r="E101" s="238"/>
      <c r="F101" s="238"/>
      <c r="G101" s="20">
        <v>214</v>
      </c>
      <c r="H101" s="39">
        <f>H89+H100</f>
        <v>5121742</v>
      </c>
      <c r="I101" s="39">
        <f>I89+I100</f>
        <v>830484</v>
      </c>
      <c r="J101" s="39">
        <f>J89+J100</f>
        <v>49785587</v>
      </c>
      <c r="K101" s="39">
        <f>K89+K100</f>
        <v>264784</v>
      </c>
    </row>
    <row r="102" spans="1:11" x14ac:dyDescent="0.2">
      <c r="A102" s="211" t="s">
        <v>203</v>
      </c>
      <c r="B102" s="211"/>
      <c r="C102" s="211"/>
      <c r="D102" s="211"/>
      <c r="E102" s="211"/>
      <c r="F102" s="211"/>
      <c r="G102" s="225"/>
      <c r="H102" s="225"/>
      <c r="I102" s="225"/>
      <c r="J102" s="226"/>
      <c r="K102" s="226"/>
    </row>
    <row r="103" spans="1:11" x14ac:dyDescent="0.2">
      <c r="A103" s="213" t="s">
        <v>204</v>
      </c>
      <c r="B103" s="213"/>
      <c r="C103" s="213"/>
      <c r="D103" s="213"/>
      <c r="E103" s="213"/>
      <c r="F103" s="213"/>
      <c r="G103" s="20">
        <v>215</v>
      </c>
      <c r="H103" s="39">
        <f>H104+H105</f>
        <v>5121742</v>
      </c>
      <c r="I103" s="39">
        <f>I104+I105</f>
        <v>830484</v>
      </c>
      <c r="J103" s="39">
        <f>J104+J105</f>
        <v>49785587</v>
      </c>
      <c r="K103" s="39">
        <f>K104+K105</f>
        <v>264784</v>
      </c>
    </row>
    <row r="104" spans="1:11" x14ac:dyDescent="0.2">
      <c r="A104" s="214" t="s">
        <v>117</v>
      </c>
      <c r="B104" s="214"/>
      <c r="C104" s="214"/>
      <c r="D104" s="214"/>
      <c r="E104" s="214"/>
      <c r="F104" s="214"/>
      <c r="G104" s="15">
        <v>216</v>
      </c>
      <c r="H104" s="40">
        <v>3301039</v>
      </c>
      <c r="I104" s="40">
        <v>770716</v>
      </c>
      <c r="J104" s="40">
        <v>47960314</v>
      </c>
      <c r="K104" s="40">
        <v>49095</v>
      </c>
    </row>
    <row r="105" spans="1:11" x14ac:dyDescent="0.2">
      <c r="A105" s="214" t="s">
        <v>205</v>
      </c>
      <c r="B105" s="214"/>
      <c r="C105" s="214"/>
      <c r="D105" s="214"/>
      <c r="E105" s="214"/>
      <c r="F105" s="214"/>
      <c r="G105" s="15">
        <v>217</v>
      </c>
      <c r="H105" s="40">
        <v>1820703</v>
      </c>
      <c r="I105" s="40">
        <v>59768</v>
      </c>
      <c r="J105" s="40">
        <v>1825273</v>
      </c>
      <c r="K105" s="40">
        <v>215689</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110" zoomScaleNormal="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9" t="s">
        <v>206</v>
      </c>
      <c r="B1" s="240"/>
      <c r="C1" s="240"/>
      <c r="D1" s="240"/>
      <c r="E1" s="240"/>
      <c r="F1" s="240"/>
      <c r="G1" s="240"/>
      <c r="H1" s="240"/>
      <c r="I1" s="240"/>
    </row>
    <row r="2" spans="1:9" x14ac:dyDescent="0.2">
      <c r="A2" s="231" t="s">
        <v>477</v>
      </c>
      <c r="B2" s="198"/>
      <c r="C2" s="198"/>
      <c r="D2" s="198"/>
      <c r="E2" s="198"/>
      <c r="F2" s="198"/>
      <c r="G2" s="198"/>
      <c r="H2" s="198"/>
      <c r="I2" s="198"/>
    </row>
    <row r="3" spans="1:9" x14ac:dyDescent="0.2">
      <c r="A3" s="248" t="s">
        <v>355</v>
      </c>
      <c r="B3" s="249"/>
      <c r="C3" s="249"/>
      <c r="D3" s="249"/>
      <c r="E3" s="249"/>
      <c r="F3" s="249"/>
      <c r="G3" s="249"/>
      <c r="H3" s="249"/>
      <c r="I3" s="249"/>
    </row>
    <row r="4" spans="1:9" x14ac:dyDescent="0.2">
      <c r="A4" s="244" t="s">
        <v>449</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3">
        <v>2</v>
      </c>
      <c r="H6" s="42" t="s">
        <v>207</v>
      </c>
      <c r="I6" s="42" t="s">
        <v>208</v>
      </c>
    </row>
    <row r="7" spans="1:9" x14ac:dyDescent="0.2">
      <c r="A7" s="262" t="s">
        <v>209</v>
      </c>
      <c r="B7" s="263"/>
      <c r="C7" s="263"/>
      <c r="D7" s="263"/>
      <c r="E7" s="263"/>
      <c r="F7" s="263"/>
      <c r="G7" s="263"/>
      <c r="H7" s="263"/>
      <c r="I7" s="264"/>
    </row>
    <row r="8" spans="1:9" ht="12.75" customHeight="1" x14ac:dyDescent="0.2">
      <c r="A8" s="265" t="s">
        <v>210</v>
      </c>
      <c r="B8" s="266"/>
      <c r="C8" s="266"/>
      <c r="D8" s="266"/>
      <c r="E8" s="266"/>
      <c r="F8" s="267"/>
      <c r="G8" s="24">
        <v>1</v>
      </c>
      <c r="H8" s="43">
        <v>5121742</v>
      </c>
      <c r="I8" s="43">
        <v>49785587</v>
      </c>
    </row>
    <row r="9" spans="1:9" ht="12.75" customHeight="1" x14ac:dyDescent="0.2">
      <c r="A9" s="253" t="s">
        <v>211</v>
      </c>
      <c r="B9" s="254"/>
      <c r="C9" s="254"/>
      <c r="D9" s="254"/>
      <c r="E9" s="254"/>
      <c r="F9" s="255"/>
      <c r="G9" s="25">
        <v>2</v>
      </c>
      <c r="H9" s="44">
        <f>H10+H11+H12+H13+H14+H15+H16+H17</f>
        <v>11079630</v>
      </c>
      <c r="I9" s="44">
        <f>I10+I11+I12+I13+I14+I15+I16+I17</f>
        <v>16883374</v>
      </c>
    </row>
    <row r="10" spans="1:9" ht="12.75" customHeight="1" x14ac:dyDescent="0.2">
      <c r="A10" s="245" t="s">
        <v>212</v>
      </c>
      <c r="B10" s="246"/>
      <c r="C10" s="246"/>
      <c r="D10" s="246"/>
      <c r="E10" s="246"/>
      <c r="F10" s="247"/>
      <c r="G10" s="26">
        <v>3</v>
      </c>
      <c r="H10" s="45">
        <v>10002665</v>
      </c>
      <c r="I10" s="45">
        <v>15818875</v>
      </c>
    </row>
    <row r="11" spans="1:9" ht="22.15" customHeight="1" x14ac:dyDescent="0.2">
      <c r="A11" s="245" t="s">
        <v>213</v>
      </c>
      <c r="B11" s="246"/>
      <c r="C11" s="246"/>
      <c r="D11" s="246"/>
      <c r="E11" s="246"/>
      <c r="F11" s="247"/>
      <c r="G11" s="26">
        <v>4</v>
      </c>
      <c r="H11" s="45">
        <v>0</v>
      </c>
      <c r="I11" s="45">
        <v>0</v>
      </c>
    </row>
    <row r="12" spans="1:9" ht="23.45" customHeight="1" x14ac:dyDescent="0.2">
      <c r="A12" s="245" t="s">
        <v>214</v>
      </c>
      <c r="B12" s="246"/>
      <c r="C12" s="246"/>
      <c r="D12" s="246"/>
      <c r="E12" s="246"/>
      <c r="F12" s="247"/>
      <c r="G12" s="26">
        <v>5</v>
      </c>
      <c r="H12" s="45">
        <v>0</v>
      </c>
      <c r="I12" s="45">
        <v>0</v>
      </c>
    </row>
    <row r="13" spans="1:9" ht="12.75" customHeight="1" x14ac:dyDescent="0.2">
      <c r="A13" s="245" t="s">
        <v>215</v>
      </c>
      <c r="B13" s="246"/>
      <c r="C13" s="246"/>
      <c r="D13" s="246"/>
      <c r="E13" s="246"/>
      <c r="F13" s="247"/>
      <c r="G13" s="26">
        <v>6</v>
      </c>
      <c r="H13" s="45">
        <v>-39445</v>
      </c>
      <c r="I13" s="45">
        <v>-40020</v>
      </c>
    </row>
    <row r="14" spans="1:9" ht="12.75" customHeight="1" x14ac:dyDescent="0.2">
      <c r="A14" s="245" t="s">
        <v>216</v>
      </c>
      <c r="B14" s="246"/>
      <c r="C14" s="246"/>
      <c r="D14" s="246"/>
      <c r="E14" s="246"/>
      <c r="F14" s="247"/>
      <c r="G14" s="26">
        <v>7</v>
      </c>
      <c r="H14" s="45">
        <v>1140731</v>
      </c>
      <c r="I14" s="45">
        <v>1076530</v>
      </c>
    </row>
    <row r="15" spans="1:9" ht="12.75" customHeight="1" x14ac:dyDescent="0.2">
      <c r="A15" s="245" t="s">
        <v>217</v>
      </c>
      <c r="B15" s="246"/>
      <c r="C15" s="246"/>
      <c r="D15" s="246"/>
      <c r="E15" s="246"/>
      <c r="F15" s="247"/>
      <c r="G15" s="26">
        <v>8</v>
      </c>
      <c r="H15" s="45">
        <v>0</v>
      </c>
      <c r="I15" s="45">
        <v>0</v>
      </c>
    </row>
    <row r="16" spans="1:9" ht="12.75" customHeight="1" x14ac:dyDescent="0.2">
      <c r="A16" s="245" t="s">
        <v>218</v>
      </c>
      <c r="B16" s="246"/>
      <c r="C16" s="246"/>
      <c r="D16" s="246"/>
      <c r="E16" s="246"/>
      <c r="F16" s="247"/>
      <c r="G16" s="26">
        <v>9</v>
      </c>
      <c r="H16" s="45">
        <v>-24321</v>
      </c>
      <c r="I16" s="45">
        <v>27989</v>
      </c>
    </row>
    <row r="17" spans="1:9" ht="25.15" customHeight="1" x14ac:dyDescent="0.2">
      <c r="A17" s="245" t="s">
        <v>219</v>
      </c>
      <c r="B17" s="246"/>
      <c r="C17" s="246"/>
      <c r="D17" s="246"/>
      <c r="E17" s="246"/>
      <c r="F17" s="247"/>
      <c r="G17" s="26">
        <v>10</v>
      </c>
      <c r="H17" s="45">
        <v>0</v>
      </c>
      <c r="I17" s="45">
        <v>0</v>
      </c>
    </row>
    <row r="18" spans="1:9" ht="28.15" customHeight="1" x14ac:dyDescent="0.2">
      <c r="A18" s="250" t="s">
        <v>390</v>
      </c>
      <c r="B18" s="251"/>
      <c r="C18" s="251"/>
      <c r="D18" s="251"/>
      <c r="E18" s="251"/>
      <c r="F18" s="252"/>
      <c r="G18" s="25">
        <v>11</v>
      </c>
      <c r="H18" s="44">
        <f>H8+H9</f>
        <v>16201372</v>
      </c>
      <c r="I18" s="44">
        <f>I8+I9</f>
        <v>66668961</v>
      </c>
    </row>
    <row r="19" spans="1:9" ht="12.75" customHeight="1" x14ac:dyDescent="0.2">
      <c r="A19" s="253" t="s">
        <v>220</v>
      </c>
      <c r="B19" s="254"/>
      <c r="C19" s="254"/>
      <c r="D19" s="254"/>
      <c r="E19" s="254"/>
      <c r="F19" s="255"/>
      <c r="G19" s="25">
        <v>12</v>
      </c>
      <c r="H19" s="44">
        <f>H20+H21+H22+H23</f>
        <v>-2846187</v>
      </c>
      <c r="I19" s="44">
        <f>I20+I21+I22+I23</f>
        <v>-21272216</v>
      </c>
    </row>
    <row r="20" spans="1:9" ht="12.75" customHeight="1" x14ac:dyDescent="0.2">
      <c r="A20" s="245" t="s">
        <v>221</v>
      </c>
      <c r="B20" s="246"/>
      <c r="C20" s="246"/>
      <c r="D20" s="246"/>
      <c r="E20" s="246"/>
      <c r="F20" s="247"/>
      <c r="G20" s="26">
        <v>13</v>
      </c>
      <c r="H20" s="45">
        <v>-2900663</v>
      </c>
      <c r="I20" s="45">
        <v>-27981161</v>
      </c>
    </row>
    <row r="21" spans="1:9" ht="12.75" customHeight="1" x14ac:dyDescent="0.2">
      <c r="A21" s="245" t="s">
        <v>222</v>
      </c>
      <c r="B21" s="246"/>
      <c r="C21" s="246"/>
      <c r="D21" s="246"/>
      <c r="E21" s="246"/>
      <c r="F21" s="247"/>
      <c r="G21" s="26">
        <v>14</v>
      </c>
      <c r="H21" s="45">
        <v>75547</v>
      </c>
      <c r="I21" s="45">
        <v>-616633</v>
      </c>
    </row>
    <row r="22" spans="1:9" ht="12.75" customHeight="1" x14ac:dyDescent="0.2">
      <c r="A22" s="245" t="s">
        <v>223</v>
      </c>
      <c r="B22" s="246"/>
      <c r="C22" s="246"/>
      <c r="D22" s="246"/>
      <c r="E22" s="246"/>
      <c r="F22" s="247"/>
      <c r="G22" s="26">
        <v>15</v>
      </c>
      <c r="H22" s="45">
        <v>-21071</v>
      </c>
      <c r="I22" s="45">
        <v>7308520</v>
      </c>
    </row>
    <row r="23" spans="1:9" ht="12.75" customHeight="1" x14ac:dyDescent="0.2">
      <c r="A23" s="245" t="s">
        <v>224</v>
      </c>
      <c r="B23" s="246"/>
      <c r="C23" s="246"/>
      <c r="D23" s="246"/>
      <c r="E23" s="246"/>
      <c r="F23" s="247"/>
      <c r="G23" s="26">
        <v>16</v>
      </c>
      <c r="H23" s="45">
        <v>0</v>
      </c>
      <c r="I23" s="45">
        <v>17058</v>
      </c>
    </row>
    <row r="24" spans="1:9" ht="12.75" customHeight="1" x14ac:dyDescent="0.2">
      <c r="A24" s="250" t="s">
        <v>225</v>
      </c>
      <c r="B24" s="251"/>
      <c r="C24" s="251"/>
      <c r="D24" s="251"/>
      <c r="E24" s="251"/>
      <c r="F24" s="252"/>
      <c r="G24" s="25">
        <v>17</v>
      </c>
      <c r="H24" s="44">
        <f>H18+H19</f>
        <v>13355185</v>
      </c>
      <c r="I24" s="44">
        <f>I18+I19</f>
        <v>45396745</v>
      </c>
    </row>
    <row r="25" spans="1:9" ht="12.75" customHeight="1" x14ac:dyDescent="0.2">
      <c r="A25" s="241" t="s">
        <v>226</v>
      </c>
      <c r="B25" s="242"/>
      <c r="C25" s="242"/>
      <c r="D25" s="242"/>
      <c r="E25" s="242"/>
      <c r="F25" s="243"/>
      <c r="G25" s="26">
        <v>18</v>
      </c>
      <c r="H25" s="45">
        <v>-1140731</v>
      </c>
      <c r="I25" s="45">
        <v>-1076530</v>
      </c>
    </row>
    <row r="26" spans="1:9" ht="12.75" customHeight="1" x14ac:dyDescent="0.2">
      <c r="A26" s="241" t="s">
        <v>227</v>
      </c>
      <c r="B26" s="242"/>
      <c r="C26" s="242"/>
      <c r="D26" s="242"/>
      <c r="E26" s="242"/>
      <c r="F26" s="243"/>
      <c r="G26" s="26">
        <v>19</v>
      </c>
      <c r="H26" s="45">
        <v>0</v>
      </c>
      <c r="I26" s="45">
        <v>0</v>
      </c>
    </row>
    <row r="27" spans="1:9" ht="25.9" customHeight="1" x14ac:dyDescent="0.2">
      <c r="A27" s="268" t="s">
        <v>228</v>
      </c>
      <c r="B27" s="269"/>
      <c r="C27" s="269"/>
      <c r="D27" s="269"/>
      <c r="E27" s="269"/>
      <c r="F27" s="270"/>
      <c r="G27" s="27">
        <v>20</v>
      </c>
      <c r="H27" s="46">
        <f>H24+H25+H26</f>
        <v>12214454</v>
      </c>
      <c r="I27" s="46">
        <f>I24+I25+I26</f>
        <v>44320215</v>
      </c>
    </row>
    <row r="28" spans="1:9" x14ac:dyDescent="0.2">
      <c r="A28" s="262" t="s">
        <v>229</v>
      </c>
      <c r="B28" s="263"/>
      <c r="C28" s="263"/>
      <c r="D28" s="263"/>
      <c r="E28" s="263"/>
      <c r="F28" s="263"/>
      <c r="G28" s="263"/>
      <c r="H28" s="263"/>
      <c r="I28" s="264"/>
    </row>
    <row r="29" spans="1:9" ht="30.6" customHeight="1" x14ac:dyDescent="0.2">
      <c r="A29" s="265" t="s">
        <v>230</v>
      </c>
      <c r="B29" s="266"/>
      <c r="C29" s="266"/>
      <c r="D29" s="266"/>
      <c r="E29" s="266"/>
      <c r="F29" s="267"/>
      <c r="G29" s="24">
        <v>21</v>
      </c>
      <c r="H29" s="47">
        <v>1651709</v>
      </c>
      <c r="I29" s="47">
        <v>1024283</v>
      </c>
    </row>
    <row r="30" spans="1:9" ht="12.75" customHeight="1" x14ac:dyDescent="0.2">
      <c r="A30" s="241" t="s">
        <v>231</v>
      </c>
      <c r="B30" s="242"/>
      <c r="C30" s="242"/>
      <c r="D30" s="242"/>
      <c r="E30" s="242"/>
      <c r="F30" s="243"/>
      <c r="G30" s="26">
        <v>22</v>
      </c>
      <c r="H30" s="48">
        <v>0</v>
      </c>
      <c r="I30" s="48">
        <v>0</v>
      </c>
    </row>
    <row r="31" spans="1:9" ht="12.75" customHeight="1" x14ac:dyDescent="0.2">
      <c r="A31" s="241" t="s">
        <v>232</v>
      </c>
      <c r="B31" s="242"/>
      <c r="C31" s="242"/>
      <c r="D31" s="242"/>
      <c r="E31" s="242"/>
      <c r="F31" s="243"/>
      <c r="G31" s="26">
        <v>23</v>
      </c>
      <c r="H31" s="48">
        <v>39445</v>
      </c>
      <c r="I31" s="48">
        <v>40020</v>
      </c>
    </row>
    <row r="32" spans="1:9" ht="12.75" customHeight="1" x14ac:dyDescent="0.2">
      <c r="A32" s="241" t="s">
        <v>233</v>
      </c>
      <c r="B32" s="242"/>
      <c r="C32" s="242"/>
      <c r="D32" s="242"/>
      <c r="E32" s="242"/>
      <c r="F32" s="243"/>
      <c r="G32" s="26">
        <v>24</v>
      </c>
      <c r="H32" s="48">
        <v>0</v>
      </c>
      <c r="I32" s="48">
        <v>0</v>
      </c>
    </row>
    <row r="33" spans="1:9" ht="12.75" customHeight="1" x14ac:dyDescent="0.2">
      <c r="A33" s="241" t="s">
        <v>234</v>
      </c>
      <c r="B33" s="242"/>
      <c r="C33" s="242"/>
      <c r="D33" s="242"/>
      <c r="E33" s="242"/>
      <c r="F33" s="243"/>
      <c r="G33" s="26">
        <v>25</v>
      </c>
      <c r="H33" s="48">
        <v>0</v>
      </c>
      <c r="I33" s="48">
        <v>0</v>
      </c>
    </row>
    <row r="34" spans="1:9" ht="12.75" customHeight="1" x14ac:dyDescent="0.2">
      <c r="A34" s="241" t="s">
        <v>235</v>
      </c>
      <c r="B34" s="242"/>
      <c r="C34" s="242"/>
      <c r="D34" s="242"/>
      <c r="E34" s="242"/>
      <c r="F34" s="243"/>
      <c r="G34" s="26">
        <v>26</v>
      </c>
      <c r="H34" s="48">
        <v>0</v>
      </c>
      <c r="I34" s="48">
        <v>0</v>
      </c>
    </row>
    <row r="35" spans="1:9" ht="26.45" customHeight="1" x14ac:dyDescent="0.2">
      <c r="A35" s="250" t="s">
        <v>236</v>
      </c>
      <c r="B35" s="251"/>
      <c r="C35" s="251"/>
      <c r="D35" s="251"/>
      <c r="E35" s="251"/>
      <c r="F35" s="252"/>
      <c r="G35" s="25">
        <v>27</v>
      </c>
      <c r="H35" s="49">
        <f>H29+H30+H31+H32+H33+H34</f>
        <v>1691154</v>
      </c>
      <c r="I35" s="49">
        <f>I29+I30+I31+I32+I33+I34</f>
        <v>1064303</v>
      </c>
    </row>
    <row r="36" spans="1:9" ht="22.9" customHeight="1" x14ac:dyDescent="0.2">
      <c r="A36" s="241" t="s">
        <v>237</v>
      </c>
      <c r="B36" s="242"/>
      <c r="C36" s="242"/>
      <c r="D36" s="242"/>
      <c r="E36" s="242"/>
      <c r="F36" s="243"/>
      <c r="G36" s="26">
        <v>28</v>
      </c>
      <c r="H36" s="48">
        <v>-8242428</v>
      </c>
      <c r="I36" s="48">
        <v>-12542196</v>
      </c>
    </row>
    <row r="37" spans="1:9" ht="12.75" customHeight="1" x14ac:dyDescent="0.2">
      <c r="A37" s="241" t="s">
        <v>238</v>
      </c>
      <c r="B37" s="242"/>
      <c r="C37" s="242"/>
      <c r="D37" s="242"/>
      <c r="E37" s="242"/>
      <c r="F37" s="243"/>
      <c r="G37" s="26">
        <v>29</v>
      </c>
      <c r="H37" s="48">
        <v>0</v>
      </c>
      <c r="I37" s="48">
        <v>0</v>
      </c>
    </row>
    <row r="38" spans="1:9" ht="12.75" customHeight="1" x14ac:dyDescent="0.2">
      <c r="A38" s="241" t="s">
        <v>239</v>
      </c>
      <c r="B38" s="242"/>
      <c r="C38" s="242"/>
      <c r="D38" s="242"/>
      <c r="E38" s="242"/>
      <c r="F38" s="243"/>
      <c r="G38" s="26">
        <v>30</v>
      </c>
      <c r="H38" s="48">
        <v>-34242</v>
      </c>
      <c r="I38" s="48">
        <v>0</v>
      </c>
    </row>
    <row r="39" spans="1:9" ht="12.75" customHeight="1" x14ac:dyDescent="0.2">
      <c r="A39" s="241" t="s">
        <v>240</v>
      </c>
      <c r="B39" s="242"/>
      <c r="C39" s="242"/>
      <c r="D39" s="242"/>
      <c r="E39" s="242"/>
      <c r="F39" s="243"/>
      <c r="G39" s="26">
        <v>31</v>
      </c>
      <c r="H39" s="48">
        <v>0</v>
      </c>
      <c r="I39" s="48">
        <v>0</v>
      </c>
    </row>
    <row r="40" spans="1:9" ht="12.75" customHeight="1" x14ac:dyDescent="0.2">
      <c r="A40" s="241" t="s">
        <v>241</v>
      </c>
      <c r="B40" s="242"/>
      <c r="C40" s="242"/>
      <c r="D40" s="242"/>
      <c r="E40" s="242"/>
      <c r="F40" s="243"/>
      <c r="G40" s="26">
        <v>32</v>
      </c>
      <c r="H40" s="48">
        <v>-323248</v>
      </c>
      <c r="I40" s="48">
        <v>0</v>
      </c>
    </row>
    <row r="41" spans="1:9" ht="24" customHeight="1" x14ac:dyDescent="0.2">
      <c r="A41" s="250" t="s">
        <v>242</v>
      </c>
      <c r="B41" s="251"/>
      <c r="C41" s="251"/>
      <c r="D41" s="251"/>
      <c r="E41" s="251"/>
      <c r="F41" s="252"/>
      <c r="G41" s="25">
        <v>33</v>
      </c>
      <c r="H41" s="49">
        <f>H36+H37+H38+H39+H40</f>
        <v>-8599918</v>
      </c>
      <c r="I41" s="49">
        <f>I36+I37+I38+I39+I40</f>
        <v>-12542196</v>
      </c>
    </row>
    <row r="42" spans="1:9" ht="29.45" customHeight="1" x14ac:dyDescent="0.2">
      <c r="A42" s="268" t="s">
        <v>243</v>
      </c>
      <c r="B42" s="269"/>
      <c r="C42" s="269"/>
      <c r="D42" s="269"/>
      <c r="E42" s="269"/>
      <c r="F42" s="270"/>
      <c r="G42" s="27">
        <v>34</v>
      </c>
      <c r="H42" s="50">
        <f>H35+H41</f>
        <v>-6908764</v>
      </c>
      <c r="I42" s="50">
        <f>I35+I41</f>
        <v>-11477893</v>
      </c>
    </row>
    <row r="43" spans="1:9" x14ac:dyDescent="0.2">
      <c r="A43" s="262" t="s">
        <v>244</v>
      </c>
      <c r="B43" s="263"/>
      <c r="C43" s="263"/>
      <c r="D43" s="263"/>
      <c r="E43" s="263"/>
      <c r="F43" s="263"/>
      <c r="G43" s="263"/>
      <c r="H43" s="263"/>
      <c r="I43" s="264"/>
    </row>
    <row r="44" spans="1:9" ht="12.75" customHeight="1" x14ac:dyDescent="0.2">
      <c r="A44" s="265" t="s">
        <v>245</v>
      </c>
      <c r="B44" s="266"/>
      <c r="C44" s="266"/>
      <c r="D44" s="266"/>
      <c r="E44" s="266"/>
      <c r="F44" s="267"/>
      <c r="G44" s="24">
        <v>35</v>
      </c>
      <c r="H44" s="47">
        <v>0</v>
      </c>
      <c r="I44" s="47">
        <v>0</v>
      </c>
    </row>
    <row r="45" spans="1:9" ht="25.15" customHeight="1" x14ac:dyDescent="0.2">
      <c r="A45" s="241" t="s">
        <v>246</v>
      </c>
      <c r="B45" s="242"/>
      <c r="C45" s="242"/>
      <c r="D45" s="242"/>
      <c r="E45" s="242"/>
      <c r="F45" s="243"/>
      <c r="G45" s="26">
        <v>36</v>
      </c>
      <c r="H45" s="48">
        <v>0</v>
      </c>
      <c r="I45" s="48">
        <v>0</v>
      </c>
    </row>
    <row r="46" spans="1:9" ht="12.75" customHeight="1" x14ac:dyDescent="0.2">
      <c r="A46" s="241" t="s">
        <v>247</v>
      </c>
      <c r="B46" s="242"/>
      <c r="C46" s="242"/>
      <c r="D46" s="242"/>
      <c r="E46" s="242"/>
      <c r="F46" s="243"/>
      <c r="G46" s="26">
        <v>37</v>
      </c>
      <c r="H46" s="48">
        <v>0</v>
      </c>
      <c r="I46" s="48">
        <v>0</v>
      </c>
    </row>
    <row r="47" spans="1:9" ht="12.75" customHeight="1" x14ac:dyDescent="0.2">
      <c r="A47" s="241" t="s">
        <v>248</v>
      </c>
      <c r="B47" s="242"/>
      <c r="C47" s="242"/>
      <c r="D47" s="242"/>
      <c r="E47" s="242"/>
      <c r="F47" s="243"/>
      <c r="G47" s="26">
        <v>38</v>
      </c>
      <c r="H47" s="48">
        <v>2900749</v>
      </c>
      <c r="I47" s="48">
        <v>669956</v>
      </c>
    </row>
    <row r="48" spans="1:9" ht="22.15" customHeight="1" x14ac:dyDescent="0.2">
      <c r="A48" s="250" t="s">
        <v>249</v>
      </c>
      <c r="B48" s="251"/>
      <c r="C48" s="251"/>
      <c r="D48" s="251"/>
      <c r="E48" s="251"/>
      <c r="F48" s="252"/>
      <c r="G48" s="25">
        <v>39</v>
      </c>
      <c r="H48" s="49">
        <f>H44+H45+H46+H47</f>
        <v>2900749</v>
      </c>
      <c r="I48" s="49">
        <f>I44+I45+I46+I47</f>
        <v>669956</v>
      </c>
    </row>
    <row r="49" spans="1:9" ht="24.6" customHeight="1" x14ac:dyDescent="0.2">
      <c r="A49" s="241" t="s">
        <v>389</v>
      </c>
      <c r="B49" s="242"/>
      <c r="C49" s="242"/>
      <c r="D49" s="242"/>
      <c r="E49" s="242"/>
      <c r="F49" s="243"/>
      <c r="G49" s="26">
        <v>40</v>
      </c>
      <c r="H49" s="48">
        <v>-8132067</v>
      </c>
      <c r="I49" s="48">
        <v>-22220229</v>
      </c>
    </row>
    <row r="50" spans="1:9" ht="12.75" customHeight="1" x14ac:dyDescent="0.2">
      <c r="A50" s="241" t="s">
        <v>250</v>
      </c>
      <c r="B50" s="242"/>
      <c r="C50" s="242"/>
      <c r="D50" s="242"/>
      <c r="E50" s="242"/>
      <c r="F50" s="243"/>
      <c r="G50" s="26">
        <v>41</v>
      </c>
      <c r="H50" s="48">
        <v>0</v>
      </c>
      <c r="I50" s="48">
        <v>0</v>
      </c>
    </row>
    <row r="51" spans="1:9" ht="12.75" customHeight="1" x14ac:dyDescent="0.2">
      <c r="A51" s="241" t="s">
        <v>251</v>
      </c>
      <c r="B51" s="242"/>
      <c r="C51" s="242"/>
      <c r="D51" s="242"/>
      <c r="E51" s="242"/>
      <c r="F51" s="243"/>
      <c r="G51" s="26">
        <v>42</v>
      </c>
      <c r="H51" s="48">
        <v>-1961973</v>
      </c>
      <c r="I51" s="48">
        <v>-4407470</v>
      </c>
    </row>
    <row r="52" spans="1:9" ht="22.9" customHeight="1" x14ac:dyDescent="0.2">
      <c r="A52" s="241" t="s">
        <v>252</v>
      </c>
      <c r="B52" s="242"/>
      <c r="C52" s="242"/>
      <c r="D52" s="242"/>
      <c r="E52" s="242"/>
      <c r="F52" s="243"/>
      <c r="G52" s="26">
        <v>43</v>
      </c>
      <c r="H52" s="48">
        <v>0</v>
      </c>
      <c r="I52" s="48">
        <v>0</v>
      </c>
    </row>
    <row r="53" spans="1:9" ht="12.75" customHeight="1" x14ac:dyDescent="0.2">
      <c r="A53" s="241" t="s">
        <v>253</v>
      </c>
      <c r="B53" s="242"/>
      <c r="C53" s="242"/>
      <c r="D53" s="242"/>
      <c r="E53" s="242"/>
      <c r="F53" s="243"/>
      <c r="G53" s="26">
        <v>44</v>
      </c>
      <c r="H53" s="48">
        <v>0</v>
      </c>
      <c r="I53" s="48">
        <v>0</v>
      </c>
    </row>
    <row r="54" spans="1:9" ht="30.6" customHeight="1" x14ac:dyDescent="0.2">
      <c r="A54" s="250" t="s">
        <v>254</v>
      </c>
      <c r="B54" s="251"/>
      <c r="C54" s="251"/>
      <c r="D54" s="251"/>
      <c r="E54" s="251"/>
      <c r="F54" s="252"/>
      <c r="G54" s="25">
        <v>45</v>
      </c>
      <c r="H54" s="49">
        <f>H49+H50+H51+H52+H53</f>
        <v>-10094040</v>
      </c>
      <c r="I54" s="49">
        <f>I49+I50+I51+I52+I53</f>
        <v>-26627699</v>
      </c>
    </row>
    <row r="55" spans="1:9" ht="29.45" customHeight="1" x14ac:dyDescent="0.2">
      <c r="A55" s="271" t="s">
        <v>255</v>
      </c>
      <c r="B55" s="272"/>
      <c r="C55" s="272"/>
      <c r="D55" s="272"/>
      <c r="E55" s="272"/>
      <c r="F55" s="273"/>
      <c r="G55" s="25">
        <v>46</v>
      </c>
      <c r="H55" s="49">
        <f>H48+H54</f>
        <v>-7193291</v>
      </c>
      <c r="I55" s="49">
        <f>I48+I54</f>
        <v>-25957743</v>
      </c>
    </row>
    <row r="56" spans="1:9" x14ac:dyDescent="0.2">
      <c r="A56" s="241" t="s">
        <v>256</v>
      </c>
      <c r="B56" s="242"/>
      <c r="C56" s="242"/>
      <c r="D56" s="242"/>
      <c r="E56" s="242"/>
      <c r="F56" s="243"/>
      <c r="G56" s="26">
        <v>47</v>
      </c>
      <c r="H56" s="48">
        <v>0</v>
      </c>
      <c r="I56" s="48">
        <v>0</v>
      </c>
    </row>
    <row r="57" spans="1:9" ht="26.45" customHeight="1" x14ac:dyDescent="0.2">
      <c r="A57" s="271" t="s">
        <v>257</v>
      </c>
      <c r="B57" s="272"/>
      <c r="C57" s="272"/>
      <c r="D57" s="272"/>
      <c r="E57" s="272"/>
      <c r="F57" s="273"/>
      <c r="G57" s="25">
        <v>48</v>
      </c>
      <c r="H57" s="49">
        <f>H27+H42+H55+H56</f>
        <v>-1887601</v>
      </c>
      <c r="I57" s="49">
        <f>I27+I42+I55+I56</f>
        <v>6884579</v>
      </c>
    </row>
    <row r="58" spans="1:9" x14ac:dyDescent="0.2">
      <c r="A58" s="274" t="s">
        <v>258</v>
      </c>
      <c r="B58" s="275"/>
      <c r="C58" s="275"/>
      <c r="D58" s="275"/>
      <c r="E58" s="275"/>
      <c r="F58" s="276"/>
      <c r="G58" s="26">
        <v>49</v>
      </c>
      <c r="H58" s="48">
        <v>5948789</v>
      </c>
      <c r="I58" s="48">
        <v>3833107</v>
      </c>
    </row>
    <row r="59" spans="1:9" ht="31.15" customHeight="1" x14ac:dyDescent="0.2">
      <c r="A59" s="268" t="s">
        <v>259</v>
      </c>
      <c r="B59" s="269"/>
      <c r="C59" s="269"/>
      <c r="D59" s="269"/>
      <c r="E59" s="269"/>
      <c r="F59" s="270"/>
      <c r="G59" s="27">
        <v>50</v>
      </c>
      <c r="H59" s="50">
        <f>H57+H58</f>
        <v>4061188</v>
      </c>
      <c r="I59" s="50">
        <f>I57+I58</f>
        <v>10717686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110" zoomScaleNormal="100" workbookViewId="0">
      <selection activeCell="H5" sqref="H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9" t="s">
        <v>260</v>
      </c>
      <c r="B1" s="240"/>
      <c r="C1" s="240"/>
      <c r="D1" s="240"/>
      <c r="E1" s="240"/>
      <c r="F1" s="240"/>
      <c r="G1" s="240"/>
      <c r="H1" s="240"/>
      <c r="I1" s="240"/>
    </row>
    <row r="2" spans="1:9" ht="12.75" customHeight="1" x14ac:dyDescent="0.2">
      <c r="A2" s="231" t="s">
        <v>476</v>
      </c>
      <c r="B2" s="198"/>
      <c r="C2" s="198"/>
      <c r="D2" s="198"/>
      <c r="E2" s="198"/>
      <c r="F2" s="198"/>
      <c r="G2" s="198"/>
      <c r="H2" s="198"/>
      <c r="I2" s="198"/>
    </row>
    <row r="3" spans="1:9" x14ac:dyDescent="0.2">
      <c r="A3" s="286" t="s">
        <v>355</v>
      </c>
      <c r="B3" s="287"/>
      <c r="C3" s="287"/>
      <c r="D3" s="287"/>
      <c r="E3" s="287"/>
      <c r="F3" s="287"/>
      <c r="G3" s="287"/>
      <c r="H3" s="287"/>
      <c r="I3" s="287"/>
    </row>
    <row r="4" spans="1:9" x14ac:dyDescent="0.2">
      <c r="A4" s="244" t="s">
        <v>449</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8">
        <v>2</v>
      </c>
      <c r="H6" s="42" t="s">
        <v>207</v>
      </c>
      <c r="I6" s="42" t="s">
        <v>208</v>
      </c>
    </row>
    <row r="7" spans="1:9" x14ac:dyDescent="0.2">
      <c r="A7" s="281" t="s">
        <v>209</v>
      </c>
      <c r="B7" s="282"/>
      <c r="C7" s="282"/>
      <c r="D7" s="282"/>
      <c r="E7" s="282"/>
      <c r="F7" s="282"/>
      <c r="G7" s="282"/>
      <c r="H7" s="282"/>
      <c r="I7" s="283"/>
    </row>
    <row r="8" spans="1:9" x14ac:dyDescent="0.2">
      <c r="A8" s="285" t="s">
        <v>261</v>
      </c>
      <c r="B8" s="285"/>
      <c r="C8" s="285"/>
      <c r="D8" s="285"/>
      <c r="E8" s="285"/>
      <c r="F8" s="285"/>
      <c r="G8" s="29">
        <v>1</v>
      </c>
      <c r="H8" s="52">
        <v>0</v>
      </c>
      <c r="I8" s="52">
        <v>0</v>
      </c>
    </row>
    <row r="9" spans="1:9" x14ac:dyDescent="0.2">
      <c r="A9" s="278" t="s">
        <v>262</v>
      </c>
      <c r="B9" s="278"/>
      <c r="C9" s="278"/>
      <c r="D9" s="278"/>
      <c r="E9" s="278"/>
      <c r="F9" s="278"/>
      <c r="G9" s="30">
        <v>2</v>
      </c>
      <c r="H9" s="52">
        <v>0</v>
      </c>
      <c r="I9" s="52">
        <v>0</v>
      </c>
    </row>
    <row r="10" spans="1:9" x14ac:dyDescent="0.2">
      <c r="A10" s="278" t="s">
        <v>263</v>
      </c>
      <c r="B10" s="278"/>
      <c r="C10" s="278"/>
      <c r="D10" s="278"/>
      <c r="E10" s="278"/>
      <c r="F10" s="278"/>
      <c r="G10" s="30">
        <v>3</v>
      </c>
      <c r="H10" s="52">
        <v>0</v>
      </c>
      <c r="I10" s="52">
        <v>0</v>
      </c>
    </row>
    <row r="11" spans="1:9" x14ac:dyDescent="0.2">
      <c r="A11" s="278" t="s">
        <v>264</v>
      </c>
      <c r="B11" s="278"/>
      <c r="C11" s="278"/>
      <c r="D11" s="278"/>
      <c r="E11" s="278"/>
      <c r="F11" s="278"/>
      <c r="G11" s="30">
        <v>4</v>
      </c>
      <c r="H11" s="52">
        <v>0</v>
      </c>
      <c r="I11" s="52">
        <v>0</v>
      </c>
    </row>
    <row r="12" spans="1:9" x14ac:dyDescent="0.2">
      <c r="A12" s="278" t="s">
        <v>265</v>
      </c>
      <c r="B12" s="278"/>
      <c r="C12" s="278"/>
      <c r="D12" s="278"/>
      <c r="E12" s="278"/>
      <c r="F12" s="278"/>
      <c r="G12" s="30">
        <v>5</v>
      </c>
      <c r="H12" s="52">
        <v>0</v>
      </c>
      <c r="I12" s="52">
        <v>0</v>
      </c>
    </row>
    <row r="13" spans="1:9" x14ac:dyDescent="0.2">
      <c r="A13" s="278" t="s">
        <v>266</v>
      </c>
      <c r="B13" s="278"/>
      <c r="C13" s="278"/>
      <c r="D13" s="278"/>
      <c r="E13" s="278"/>
      <c r="F13" s="278"/>
      <c r="G13" s="30">
        <v>6</v>
      </c>
      <c r="H13" s="52">
        <v>0</v>
      </c>
      <c r="I13" s="52">
        <v>0</v>
      </c>
    </row>
    <row r="14" spans="1:9" x14ac:dyDescent="0.2">
      <c r="A14" s="278" t="s">
        <v>267</v>
      </c>
      <c r="B14" s="278"/>
      <c r="C14" s="278"/>
      <c r="D14" s="278"/>
      <c r="E14" s="278"/>
      <c r="F14" s="278"/>
      <c r="G14" s="30">
        <v>7</v>
      </c>
      <c r="H14" s="52">
        <v>0</v>
      </c>
      <c r="I14" s="52">
        <v>0</v>
      </c>
    </row>
    <row r="15" spans="1:9" x14ac:dyDescent="0.2">
      <c r="A15" s="278" t="s">
        <v>268</v>
      </c>
      <c r="B15" s="278"/>
      <c r="C15" s="278"/>
      <c r="D15" s="278"/>
      <c r="E15" s="278"/>
      <c r="F15" s="278"/>
      <c r="G15" s="30">
        <v>8</v>
      </c>
      <c r="H15" s="52">
        <v>0</v>
      </c>
      <c r="I15" s="52">
        <v>0</v>
      </c>
    </row>
    <row r="16" spans="1:9" x14ac:dyDescent="0.2">
      <c r="A16" s="279" t="s">
        <v>269</v>
      </c>
      <c r="B16" s="279"/>
      <c r="C16" s="279"/>
      <c r="D16" s="279"/>
      <c r="E16" s="279"/>
      <c r="F16" s="279"/>
      <c r="G16" s="31">
        <v>9</v>
      </c>
      <c r="H16" s="54">
        <f>SUM(H8:H15)</f>
        <v>0</v>
      </c>
      <c r="I16" s="54">
        <f>SUM(I8:I15)</f>
        <v>0</v>
      </c>
    </row>
    <row r="17" spans="1:9" x14ac:dyDescent="0.2">
      <c r="A17" s="278" t="s">
        <v>270</v>
      </c>
      <c r="B17" s="278"/>
      <c r="C17" s="278"/>
      <c r="D17" s="278"/>
      <c r="E17" s="278"/>
      <c r="F17" s="278"/>
      <c r="G17" s="30">
        <v>10</v>
      </c>
      <c r="H17" s="52">
        <v>0</v>
      </c>
      <c r="I17" s="52">
        <v>0</v>
      </c>
    </row>
    <row r="18" spans="1:9" x14ac:dyDescent="0.2">
      <c r="A18" s="278" t="s">
        <v>271</v>
      </c>
      <c r="B18" s="278"/>
      <c r="C18" s="278"/>
      <c r="D18" s="278"/>
      <c r="E18" s="278"/>
      <c r="F18" s="278"/>
      <c r="G18" s="30">
        <v>11</v>
      </c>
      <c r="H18" s="52">
        <v>0</v>
      </c>
      <c r="I18" s="52">
        <v>0</v>
      </c>
    </row>
    <row r="19" spans="1:9" ht="27.6" customHeight="1" x14ac:dyDescent="0.2">
      <c r="A19" s="284" t="s">
        <v>272</v>
      </c>
      <c r="B19" s="284"/>
      <c r="C19" s="284"/>
      <c r="D19" s="284"/>
      <c r="E19" s="284"/>
      <c r="F19" s="284"/>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5" t="s">
        <v>273</v>
      </c>
      <c r="B21" s="285"/>
      <c r="C21" s="285"/>
      <c r="D21" s="285"/>
      <c r="E21" s="285"/>
      <c r="F21" s="285"/>
      <c r="G21" s="29">
        <v>13</v>
      </c>
      <c r="H21" s="52">
        <v>0</v>
      </c>
      <c r="I21" s="52">
        <v>0</v>
      </c>
    </row>
    <row r="22" spans="1:9" x14ac:dyDescent="0.2">
      <c r="A22" s="278" t="s">
        <v>274</v>
      </c>
      <c r="B22" s="278"/>
      <c r="C22" s="278"/>
      <c r="D22" s="278"/>
      <c r="E22" s="278"/>
      <c r="F22" s="278"/>
      <c r="G22" s="30">
        <v>14</v>
      </c>
      <c r="H22" s="52">
        <v>0</v>
      </c>
      <c r="I22" s="52">
        <v>0</v>
      </c>
    </row>
    <row r="23" spans="1:9" x14ac:dyDescent="0.2">
      <c r="A23" s="278" t="s">
        <v>275</v>
      </c>
      <c r="B23" s="278"/>
      <c r="C23" s="278"/>
      <c r="D23" s="278"/>
      <c r="E23" s="278"/>
      <c r="F23" s="278"/>
      <c r="G23" s="30">
        <v>15</v>
      </c>
      <c r="H23" s="52">
        <v>0</v>
      </c>
      <c r="I23" s="52">
        <v>0</v>
      </c>
    </row>
    <row r="24" spans="1:9" x14ac:dyDescent="0.2">
      <c r="A24" s="278" t="s">
        <v>276</v>
      </c>
      <c r="B24" s="278"/>
      <c r="C24" s="278"/>
      <c r="D24" s="278"/>
      <c r="E24" s="278"/>
      <c r="F24" s="278"/>
      <c r="G24" s="30">
        <v>16</v>
      </c>
      <c r="H24" s="52">
        <v>0</v>
      </c>
      <c r="I24" s="52">
        <v>0</v>
      </c>
    </row>
    <row r="25" spans="1:9" x14ac:dyDescent="0.2">
      <c r="A25" s="278" t="s">
        <v>277</v>
      </c>
      <c r="B25" s="278"/>
      <c r="C25" s="278"/>
      <c r="D25" s="278"/>
      <c r="E25" s="278"/>
      <c r="F25" s="278"/>
      <c r="G25" s="30">
        <v>17</v>
      </c>
      <c r="H25" s="52">
        <v>0</v>
      </c>
      <c r="I25" s="52">
        <v>0</v>
      </c>
    </row>
    <row r="26" spans="1:9" x14ac:dyDescent="0.2">
      <c r="A26" s="278" t="s">
        <v>278</v>
      </c>
      <c r="B26" s="278"/>
      <c r="C26" s="278"/>
      <c r="D26" s="278"/>
      <c r="E26" s="278"/>
      <c r="F26" s="278"/>
      <c r="G26" s="30">
        <v>18</v>
      </c>
      <c r="H26" s="52">
        <v>0</v>
      </c>
      <c r="I26" s="52">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78" t="s">
        <v>280</v>
      </c>
      <c r="B28" s="278"/>
      <c r="C28" s="278"/>
      <c r="D28" s="278"/>
      <c r="E28" s="278"/>
      <c r="F28" s="278"/>
      <c r="G28" s="30">
        <v>20</v>
      </c>
      <c r="H28" s="52">
        <v>0</v>
      </c>
      <c r="I28" s="52">
        <v>0</v>
      </c>
    </row>
    <row r="29" spans="1:9" x14ac:dyDescent="0.2">
      <c r="A29" s="278" t="s">
        <v>281</v>
      </c>
      <c r="B29" s="278"/>
      <c r="C29" s="278"/>
      <c r="D29" s="278"/>
      <c r="E29" s="278"/>
      <c r="F29" s="278"/>
      <c r="G29" s="30">
        <v>21</v>
      </c>
      <c r="H29" s="52">
        <v>0</v>
      </c>
      <c r="I29" s="52">
        <v>0</v>
      </c>
    </row>
    <row r="30" spans="1:9" x14ac:dyDescent="0.2">
      <c r="A30" s="278" t="s">
        <v>282</v>
      </c>
      <c r="B30" s="278"/>
      <c r="C30" s="278"/>
      <c r="D30" s="278"/>
      <c r="E30" s="278"/>
      <c r="F30" s="278"/>
      <c r="G30" s="30">
        <v>22</v>
      </c>
      <c r="H30" s="52">
        <v>0</v>
      </c>
      <c r="I30" s="52">
        <v>0</v>
      </c>
    </row>
    <row r="31" spans="1:9" x14ac:dyDescent="0.2">
      <c r="A31" s="278" t="s">
        <v>283</v>
      </c>
      <c r="B31" s="278"/>
      <c r="C31" s="278"/>
      <c r="D31" s="278"/>
      <c r="E31" s="278"/>
      <c r="F31" s="278"/>
      <c r="G31" s="30">
        <v>23</v>
      </c>
      <c r="H31" s="52">
        <v>0</v>
      </c>
      <c r="I31" s="52">
        <v>0</v>
      </c>
    </row>
    <row r="32" spans="1:9" x14ac:dyDescent="0.2">
      <c r="A32" s="278" t="s">
        <v>284</v>
      </c>
      <c r="B32" s="278"/>
      <c r="C32" s="278"/>
      <c r="D32" s="278"/>
      <c r="E32" s="278"/>
      <c r="F32" s="278"/>
      <c r="G32" s="30">
        <v>24</v>
      </c>
      <c r="H32" s="52">
        <v>0</v>
      </c>
      <c r="I32" s="52">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0" t="s">
        <v>287</v>
      </c>
      <c r="B36" s="280"/>
      <c r="C36" s="280"/>
      <c r="D36" s="280"/>
      <c r="E36" s="280"/>
      <c r="F36" s="280"/>
      <c r="G36" s="29">
        <v>27</v>
      </c>
      <c r="H36" s="52">
        <v>0</v>
      </c>
      <c r="I36" s="52">
        <v>0</v>
      </c>
    </row>
    <row r="37" spans="1:9" ht="25.15" customHeight="1" x14ac:dyDescent="0.2">
      <c r="A37" s="277" t="s">
        <v>288</v>
      </c>
      <c r="B37" s="277"/>
      <c r="C37" s="277"/>
      <c r="D37" s="277"/>
      <c r="E37" s="277"/>
      <c r="F37" s="277"/>
      <c r="G37" s="30">
        <v>28</v>
      </c>
      <c r="H37" s="52">
        <v>0</v>
      </c>
      <c r="I37" s="52">
        <v>0</v>
      </c>
    </row>
    <row r="38" spans="1:9" x14ac:dyDescent="0.2">
      <c r="A38" s="277" t="s">
        <v>289</v>
      </c>
      <c r="B38" s="277"/>
      <c r="C38" s="277"/>
      <c r="D38" s="277"/>
      <c r="E38" s="277"/>
      <c r="F38" s="277"/>
      <c r="G38" s="30">
        <v>29</v>
      </c>
      <c r="H38" s="52">
        <v>0</v>
      </c>
      <c r="I38" s="52">
        <v>0</v>
      </c>
    </row>
    <row r="39" spans="1:9" x14ac:dyDescent="0.2">
      <c r="A39" s="277" t="s">
        <v>290</v>
      </c>
      <c r="B39" s="277"/>
      <c r="C39" s="277"/>
      <c r="D39" s="277"/>
      <c r="E39" s="277"/>
      <c r="F39" s="277"/>
      <c r="G39" s="30">
        <v>30</v>
      </c>
      <c r="H39" s="52">
        <v>0</v>
      </c>
      <c r="I39" s="52">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7" t="s">
        <v>292</v>
      </c>
      <c r="B41" s="277"/>
      <c r="C41" s="277"/>
      <c r="D41" s="277"/>
      <c r="E41" s="277"/>
      <c r="F41" s="277"/>
      <c r="G41" s="30">
        <v>32</v>
      </c>
      <c r="H41" s="52">
        <v>0</v>
      </c>
      <c r="I41" s="52">
        <v>0</v>
      </c>
    </row>
    <row r="42" spans="1:9" x14ac:dyDescent="0.2">
      <c r="A42" s="277" t="s">
        <v>293</v>
      </c>
      <c r="B42" s="277"/>
      <c r="C42" s="277"/>
      <c r="D42" s="277"/>
      <c r="E42" s="277"/>
      <c r="F42" s="277"/>
      <c r="G42" s="30">
        <v>33</v>
      </c>
      <c r="H42" s="52">
        <v>0</v>
      </c>
      <c r="I42" s="52">
        <v>0</v>
      </c>
    </row>
    <row r="43" spans="1:9" x14ac:dyDescent="0.2">
      <c r="A43" s="277" t="s">
        <v>294</v>
      </c>
      <c r="B43" s="277"/>
      <c r="C43" s="277"/>
      <c r="D43" s="277"/>
      <c r="E43" s="277"/>
      <c r="F43" s="277"/>
      <c r="G43" s="30">
        <v>34</v>
      </c>
      <c r="H43" s="52">
        <v>0</v>
      </c>
      <c r="I43" s="52">
        <v>0</v>
      </c>
    </row>
    <row r="44" spans="1:9" ht="21" customHeight="1" x14ac:dyDescent="0.2">
      <c r="A44" s="277" t="s">
        <v>295</v>
      </c>
      <c r="B44" s="277"/>
      <c r="C44" s="277"/>
      <c r="D44" s="277"/>
      <c r="E44" s="277"/>
      <c r="F44" s="277"/>
      <c r="G44" s="30">
        <v>35</v>
      </c>
      <c r="H44" s="52">
        <v>0</v>
      </c>
      <c r="I44" s="52">
        <v>0</v>
      </c>
    </row>
    <row r="45" spans="1:9" x14ac:dyDescent="0.2">
      <c r="A45" s="277" t="s">
        <v>296</v>
      </c>
      <c r="B45" s="277"/>
      <c r="C45" s="277"/>
      <c r="D45" s="277"/>
      <c r="E45" s="277"/>
      <c r="F45" s="277"/>
      <c r="G45" s="30">
        <v>36</v>
      </c>
      <c r="H45" s="52">
        <v>0</v>
      </c>
      <c r="I45" s="52">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8" t="s">
        <v>298</v>
      </c>
      <c r="B47" s="288"/>
      <c r="C47" s="288"/>
      <c r="D47" s="288"/>
      <c r="E47" s="288"/>
      <c r="F47" s="288"/>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88" t="s">
        <v>300</v>
      </c>
      <c r="B49" s="288"/>
      <c r="C49" s="288"/>
      <c r="D49" s="288"/>
      <c r="E49" s="288"/>
      <c r="F49" s="288"/>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5" zoomScale="80" zoomScaleNormal="100" zoomScaleSheetLayoutView="80" workbookViewId="0">
      <selection activeCell="V52" sqref="V5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0" t="s">
        <v>302</v>
      </c>
      <c r="B1" s="291"/>
      <c r="C1" s="291"/>
      <c r="D1" s="291"/>
      <c r="E1" s="291"/>
      <c r="F1" s="291"/>
      <c r="G1" s="291"/>
      <c r="H1" s="291"/>
      <c r="I1" s="291"/>
      <c r="J1" s="291"/>
      <c r="K1" s="56"/>
    </row>
    <row r="2" spans="1:23" ht="15.75" x14ac:dyDescent="0.2">
      <c r="A2" s="2"/>
      <c r="B2" s="3"/>
      <c r="C2" s="292" t="s">
        <v>303</v>
      </c>
      <c r="D2" s="292"/>
      <c r="E2" s="10">
        <v>43831</v>
      </c>
      <c r="F2" s="4" t="s">
        <v>0</v>
      </c>
      <c r="G2" s="10">
        <v>44104</v>
      </c>
      <c r="H2" s="58"/>
      <c r="I2" s="58"/>
      <c r="J2" s="58"/>
      <c r="K2" s="59"/>
      <c r="V2" s="60" t="s">
        <v>355</v>
      </c>
    </row>
    <row r="3" spans="1:23" ht="13.5" customHeight="1" thickBot="1" x14ac:dyDescent="0.25">
      <c r="A3" s="295" t="s">
        <v>304</v>
      </c>
      <c r="B3" s="296"/>
      <c r="C3" s="296"/>
      <c r="D3" s="296"/>
      <c r="E3" s="296"/>
      <c r="F3" s="296"/>
      <c r="G3" s="299" t="s">
        <v>3</v>
      </c>
      <c r="H3" s="301" t="s">
        <v>305</v>
      </c>
      <c r="I3" s="301"/>
      <c r="J3" s="301"/>
      <c r="K3" s="301"/>
      <c r="L3" s="301"/>
      <c r="M3" s="301"/>
      <c r="N3" s="301"/>
      <c r="O3" s="301"/>
      <c r="P3" s="301"/>
      <c r="Q3" s="301"/>
      <c r="R3" s="301"/>
      <c r="S3" s="301"/>
      <c r="T3" s="301"/>
      <c r="U3" s="301"/>
      <c r="V3" s="301" t="s">
        <v>306</v>
      </c>
      <c r="W3" s="303" t="s">
        <v>307</v>
      </c>
    </row>
    <row r="4" spans="1:23" ht="57" thickBot="1" x14ac:dyDescent="0.25">
      <c r="A4" s="297"/>
      <c r="B4" s="298"/>
      <c r="C4" s="298"/>
      <c r="D4" s="298"/>
      <c r="E4" s="298"/>
      <c r="F4" s="298"/>
      <c r="G4" s="3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310" t="s">
        <v>374</v>
      </c>
      <c r="B7" s="310"/>
      <c r="C7" s="310"/>
      <c r="D7" s="310"/>
      <c r="E7" s="310"/>
      <c r="F7" s="310"/>
      <c r="G7" s="6">
        <v>1</v>
      </c>
      <c r="H7" s="65">
        <v>119822800</v>
      </c>
      <c r="I7" s="65">
        <v>5385620</v>
      </c>
      <c r="J7" s="65">
        <v>7521201</v>
      </c>
      <c r="K7" s="65">
        <v>89660</v>
      </c>
      <c r="L7" s="65">
        <v>89660</v>
      </c>
      <c r="M7" s="65">
        <v>0</v>
      </c>
      <c r="N7" s="65">
        <v>0</v>
      </c>
      <c r="O7" s="65">
        <v>0</v>
      </c>
      <c r="P7" s="65">
        <v>0</v>
      </c>
      <c r="Q7" s="65">
        <v>0</v>
      </c>
      <c r="R7" s="65">
        <v>0</v>
      </c>
      <c r="S7" s="65">
        <v>-50094794</v>
      </c>
      <c r="T7" s="65">
        <v>2952317</v>
      </c>
      <c r="U7" s="66">
        <f>H7+I7+J7+K7-L7+M7+N7+O7+P7+Q7+R7+S7+T7</f>
        <v>85587144</v>
      </c>
      <c r="V7" s="65">
        <v>1172238</v>
      </c>
      <c r="W7" s="66">
        <f>U7+V7</f>
        <v>86759382</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4" t="s">
        <v>375</v>
      </c>
      <c r="B10" s="294"/>
      <c r="C10" s="294"/>
      <c r="D10" s="294"/>
      <c r="E10" s="294"/>
      <c r="F10" s="294"/>
      <c r="G10" s="7">
        <v>4</v>
      </c>
      <c r="H10" s="66">
        <f>H7+H8+H9</f>
        <v>119822800</v>
      </c>
      <c r="I10" s="66">
        <f t="shared" ref="I10:W10" si="2">I7+I8+I9</f>
        <v>5385620</v>
      </c>
      <c r="J10" s="66">
        <f t="shared" si="2"/>
        <v>7521201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85587144</v>
      </c>
      <c r="V10" s="66">
        <f t="shared" si="2"/>
        <v>1172238</v>
      </c>
      <c r="W10" s="66">
        <f t="shared" si="2"/>
        <v>86759382</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4767532</v>
      </c>
      <c r="U11" s="66">
        <f>H11+I11+J11+K11-L11+M11+N11+O11+P11+Q11+R11+S11+T11</f>
        <v>4767532</v>
      </c>
      <c r="V11" s="65">
        <v>0</v>
      </c>
      <c r="W11" s="66">
        <f t="shared" ref="W11:W28" si="3">U11+V11</f>
        <v>4767532</v>
      </c>
    </row>
    <row r="12" spans="1:23" x14ac:dyDescent="0.2">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141431</v>
      </c>
      <c r="W24" s="66">
        <f t="shared" si="3"/>
        <v>141431</v>
      </c>
    </row>
    <row r="25" spans="1:23" x14ac:dyDescent="0.2">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4263320</v>
      </c>
      <c r="T26" s="65">
        <v>-3453863</v>
      </c>
      <c r="U26" s="66">
        <f t="shared" si="4"/>
        <v>809457</v>
      </c>
      <c r="V26" s="65">
        <v>0</v>
      </c>
      <c r="W26" s="66">
        <f t="shared" si="3"/>
        <v>809457</v>
      </c>
    </row>
    <row r="27" spans="1:23" x14ac:dyDescent="0.2">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1" t="s">
        <v>376</v>
      </c>
      <c r="B29" s="311"/>
      <c r="C29" s="311"/>
      <c r="D29" s="311"/>
      <c r="E29" s="311"/>
      <c r="F29" s="311"/>
      <c r="G29" s="8">
        <v>23</v>
      </c>
      <c r="H29" s="68">
        <f>SUM(H10:H28)</f>
        <v>119822800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-45831474</v>
      </c>
      <c r="T29" s="68">
        <f t="shared" si="5"/>
        <v>4265986</v>
      </c>
      <c r="U29" s="68">
        <f t="shared" si="5"/>
        <v>91164133</v>
      </c>
      <c r="V29" s="68">
        <f t="shared" si="5"/>
        <v>1313669</v>
      </c>
      <c r="W29" s="68">
        <f t="shared" si="5"/>
        <v>92477802</v>
      </c>
    </row>
    <row r="30" spans="1:23" x14ac:dyDescent="0.2">
      <c r="A30" s="312" t="s">
        <v>343</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14" t="s">
        <v>344</v>
      </c>
      <c r="B31" s="314"/>
      <c r="C31" s="314"/>
      <c r="D31" s="314"/>
      <c r="E31" s="314"/>
      <c r="F31" s="31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4" t="s">
        <v>345</v>
      </c>
      <c r="B32" s="314"/>
      <c r="C32" s="314"/>
      <c r="D32" s="314"/>
      <c r="E32" s="314"/>
      <c r="F32" s="31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4767532</v>
      </c>
      <c r="U32" s="66">
        <f t="shared" si="7"/>
        <v>4767532</v>
      </c>
      <c r="V32" s="66">
        <f t="shared" si="7"/>
        <v>0</v>
      </c>
      <c r="W32" s="66">
        <f t="shared" si="7"/>
        <v>4767532</v>
      </c>
    </row>
    <row r="33" spans="1:23" ht="30.75" customHeight="1" x14ac:dyDescent="0.2">
      <c r="A33" s="315" t="s">
        <v>346</v>
      </c>
      <c r="B33" s="315"/>
      <c r="C33" s="315"/>
      <c r="D33" s="315"/>
      <c r="E33" s="315"/>
      <c r="F33" s="315"/>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4263320</v>
      </c>
      <c r="T33" s="68">
        <f t="shared" si="8"/>
        <v>-3453863</v>
      </c>
      <c r="U33" s="68">
        <f t="shared" si="8"/>
        <v>809457</v>
      </c>
      <c r="V33" s="68">
        <f t="shared" si="8"/>
        <v>141431</v>
      </c>
      <c r="W33" s="68">
        <f t="shared" si="8"/>
        <v>950888</v>
      </c>
    </row>
    <row r="34" spans="1:23" x14ac:dyDescent="0.2">
      <c r="A34" s="312" t="s">
        <v>347</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
      <c r="A35" s="310" t="s">
        <v>377</v>
      </c>
      <c r="B35" s="310"/>
      <c r="C35" s="310"/>
      <c r="D35" s="310"/>
      <c r="E35" s="310"/>
      <c r="F35" s="310"/>
      <c r="G35" s="6">
        <v>27</v>
      </c>
      <c r="H35" s="65">
        <v>119822800</v>
      </c>
      <c r="I35" s="65">
        <v>5385620</v>
      </c>
      <c r="J35" s="65">
        <v>7521201</v>
      </c>
      <c r="K35" s="65">
        <v>0</v>
      </c>
      <c r="L35" s="65">
        <v>0</v>
      </c>
      <c r="M35" s="65">
        <v>0</v>
      </c>
      <c r="N35" s="65">
        <v>0</v>
      </c>
      <c r="O35" s="65">
        <v>0</v>
      </c>
      <c r="P35" s="65">
        <v>0</v>
      </c>
      <c r="Q35" s="65">
        <v>0</v>
      </c>
      <c r="R35" s="65">
        <v>0</v>
      </c>
      <c r="S35" s="65">
        <v>-45831477</v>
      </c>
      <c r="T35" s="65">
        <v>3453863</v>
      </c>
      <c r="U35" s="69">
        <f t="shared" ref="U35:U37" si="9">H35+I35+J35+K35-L35+M35+N35+O35+P35+Q35+R35+S35+T35</f>
        <v>90352007</v>
      </c>
      <c r="V35" s="65">
        <v>1313669</v>
      </c>
      <c r="W35" s="69">
        <f t="shared" ref="W35:W37" si="10">U35+V35</f>
        <v>91665676</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0" t="s">
        <v>378</v>
      </c>
      <c r="B38" s="310"/>
      <c r="C38" s="310"/>
      <c r="D38" s="310"/>
      <c r="E38" s="310"/>
      <c r="F38" s="310"/>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-45831477</v>
      </c>
      <c r="T38" s="69">
        <f t="shared" si="11"/>
        <v>3453863</v>
      </c>
      <c r="U38" s="69">
        <f t="shared" si="11"/>
        <v>90352007</v>
      </c>
      <c r="V38" s="69">
        <f t="shared" si="11"/>
        <v>1313669</v>
      </c>
      <c r="W38" s="69">
        <f t="shared" si="11"/>
        <v>91665676</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47960314</v>
      </c>
      <c r="U39" s="69">
        <f t="shared" ref="U39:U56" si="12">H39+I39+J39+K39-L39+M39+N39+O39+P39+Q39+R39+S39+T39</f>
        <v>47960314</v>
      </c>
      <c r="V39" s="65">
        <v>511604</v>
      </c>
      <c r="W39" s="69">
        <f t="shared" ref="W39:W56" si="13">U39+V39</f>
        <v>48471918</v>
      </c>
    </row>
    <row r="40" spans="1:23" x14ac:dyDescent="0.2">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4804604</v>
      </c>
      <c r="T54" s="65">
        <v>-3453863</v>
      </c>
      <c r="U54" s="69">
        <f t="shared" si="12"/>
        <v>1350741</v>
      </c>
      <c r="V54" s="65">
        <v>0</v>
      </c>
      <c r="W54" s="69">
        <f t="shared" si="13"/>
        <v>1350741</v>
      </c>
    </row>
    <row r="55" spans="1:23" x14ac:dyDescent="0.2">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9" t="s">
        <v>379</v>
      </c>
      <c r="B57" s="319"/>
      <c r="C57" s="319"/>
      <c r="D57" s="319"/>
      <c r="E57" s="319"/>
      <c r="F57" s="319"/>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-41026873</v>
      </c>
      <c r="T57" s="70">
        <f t="shared" si="14"/>
        <v>47960314</v>
      </c>
      <c r="U57" s="70">
        <f t="shared" si="14"/>
        <v>139663062</v>
      </c>
      <c r="V57" s="70">
        <f t="shared" si="14"/>
        <v>1825273</v>
      </c>
      <c r="W57" s="70">
        <f t="shared" si="14"/>
        <v>141488335</v>
      </c>
    </row>
    <row r="58" spans="1:23" x14ac:dyDescent="0.2">
      <c r="A58" s="312" t="s">
        <v>343</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17" t="s">
        <v>352</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7" t="s">
        <v>353</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47960314</v>
      </c>
      <c r="U60" s="69">
        <f t="shared" si="16"/>
        <v>47960314</v>
      </c>
      <c r="V60" s="69">
        <f t="shared" si="16"/>
        <v>511604</v>
      </c>
      <c r="W60" s="69">
        <f t="shared" si="16"/>
        <v>48471918</v>
      </c>
    </row>
    <row r="61" spans="1:23" ht="29.25" customHeight="1" x14ac:dyDescent="0.2">
      <c r="A61" s="318" t="s">
        <v>354</v>
      </c>
      <c r="B61" s="318"/>
      <c r="C61" s="318"/>
      <c r="D61" s="318"/>
      <c r="E61" s="318"/>
      <c r="F61" s="31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4804604</v>
      </c>
      <c r="T61" s="70">
        <f t="shared" si="17"/>
        <v>-3453863</v>
      </c>
      <c r="U61" s="70">
        <f t="shared" si="17"/>
        <v>1350741</v>
      </c>
      <c r="V61" s="70">
        <f t="shared" si="17"/>
        <v>0</v>
      </c>
      <c r="W61" s="70">
        <f t="shared" si="17"/>
        <v>1350741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13" zoomScaleNormal="100" workbookViewId="0">
      <selection activeCell="A31" sqref="A31:D31"/>
    </sheetView>
  </sheetViews>
  <sheetFormatPr defaultRowHeight="12.75" x14ac:dyDescent="0.2"/>
  <cols>
    <col min="1" max="1" width="58" customWidth="1"/>
  </cols>
  <sheetData>
    <row r="1" spans="1:4" x14ac:dyDescent="0.2">
      <c r="A1" t="s">
        <v>453</v>
      </c>
    </row>
    <row r="3" spans="1:4" ht="13.5" customHeight="1" x14ac:dyDescent="0.2"/>
    <row r="4" spans="1:4" x14ac:dyDescent="0.2">
      <c r="A4" t="s">
        <v>454</v>
      </c>
    </row>
    <row r="6" spans="1:4" x14ac:dyDescent="0.2">
      <c r="A6" t="s">
        <v>455</v>
      </c>
    </row>
    <row r="8" spans="1:4" x14ac:dyDescent="0.2">
      <c r="A8" s="133" t="s">
        <v>478</v>
      </c>
    </row>
    <row r="10" spans="1:4" ht="15" x14ac:dyDescent="0.2">
      <c r="A10" s="322" t="s">
        <v>456</v>
      </c>
      <c r="B10" s="322"/>
      <c r="C10" s="322"/>
      <c r="D10" s="322"/>
    </row>
    <row r="11" spans="1:4" ht="15" customHeight="1" x14ac:dyDescent="0.2">
      <c r="A11" s="321" t="s">
        <v>457</v>
      </c>
      <c r="B11" s="321"/>
      <c r="C11" s="321"/>
      <c r="D11" s="321"/>
    </row>
    <row r="12" spans="1:4" ht="15" customHeight="1" x14ac:dyDescent="0.2">
      <c r="A12" s="128"/>
      <c r="B12" s="128"/>
      <c r="C12" s="128"/>
      <c r="D12" s="128"/>
    </row>
    <row r="13" spans="1:4" ht="15" x14ac:dyDescent="0.2">
      <c r="A13" s="320" t="s">
        <v>458</v>
      </c>
      <c r="B13" s="320"/>
      <c r="C13" s="320"/>
      <c r="D13" s="320"/>
    </row>
    <row r="14" spans="1:4" ht="15" customHeight="1" x14ac:dyDescent="0.2">
      <c r="A14" s="323" t="s">
        <v>480</v>
      </c>
      <c r="B14" s="323"/>
      <c r="C14" s="323"/>
      <c r="D14" s="323"/>
    </row>
    <row r="15" spans="1:4" ht="15" customHeight="1" x14ac:dyDescent="0.2">
      <c r="A15" s="128"/>
      <c r="B15" s="128"/>
      <c r="C15" s="128"/>
      <c r="D15" s="128"/>
    </row>
    <row r="16" spans="1:4" ht="15" x14ac:dyDescent="0.2">
      <c r="A16" s="320" t="s">
        <v>459</v>
      </c>
      <c r="B16" s="320"/>
      <c r="C16" s="320"/>
      <c r="D16" s="320"/>
    </row>
    <row r="17" spans="1:4" ht="30" customHeight="1" x14ac:dyDescent="0.2">
      <c r="A17" s="325" t="s">
        <v>460</v>
      </c>
      <c r="B17" s="325"/>
      <c r="C17" s="325"/>
      <c r="D17" s="325"/>
    </row>
    <row r="18" spans="1:4" ht="15" x14ac:dyDescent="0.2">
      <c r="A18" s="128"/>
      <c r="B18" s="128"/>
      <c r="C18" s="128"/>
      <c r="D18" s="128"/>
    </row>
    <row r="19" spans="1:4" ht="15" x14ac:dyDescent="0.2">
      <c r="A19" s="320" t="s">
        <v>461</v>
      </c>
      <c r="B19" s="320"/>
      <c r="C19" s="320"/>
      <c r="D19" s="129"/>
    </row>
    <row r="20" spans="1:4" ht="15" customHeight="1" x14ac:dyDescent="0.2">
      <c r="A20" s="321" t="s">
        <v>462</v>
      </c>
      <c r="B20" s="321"/>
      <c r="C20" s="321"/>
      <c r="D20" s="321"/>
    </row>
    <row r="21" spans="1:4" ht="15" customHeight="1" x14ac:dyDescent="0.2">
      <c r="A21" s="128"/>
      <c r="B21" s="128"/>
      <c r="C21" s="128"/>
      <c r="D21" s="128"/>
    </row>
    <row r="22" spans="1:4" ht="36" customHeight="1" x14ac:dyDescent="0.2">
      <c r="A22" s="325" t="s">
        <v>463</v>
      </c>
      <c r="B22" s="325"/>
      <c r="C22" s="325"/>
      <c r="D22" s="325"/>
    </row>
    <row r="23" spans="1:4" ht="28.5" customHeight="1" x14ac:dyDescent="0.2">
      <c r="A23" s="325" t="s">
        <v>464</v>
      </c>
      <c r="B23" s="325"/>
      <c r="C23" s="325"/>
      <c r="D23" s="325"/>
    </row>
    <row r="24" spans="1:4" ht="15" customHeight="1" x14ac:dyDescent="0.2">
      <c r="A24" s="128"/>
      <c r="B24" s="128"/>
      <c r="C24" s="128"/>
      <c r="D24" s="128"/>
    </row>
    <row r="25" spans="1:4" ht="15" x14ac:dyDescent="0.2">
      <c r="A25" s="320" t="s">
        <v>465</v>
      </c>
      <c r="B25" s="320"/>
      <c r="C25" s="320"/>
      <c r="D25" s="320"/>
    </row>
    <row r="26" spans="1:4" ht="52.5" customHeight="1" x14ac:dyDescent="0.2">
      <c r="A26" s="325" t="s">
        <v>479</v>
      </c>
      <c r="B26" s="325"/>
      <c r="C26" s="325"/>
      <c r="D26" s="325"/>
    </row>
    <row r="27" spans="1:4" ht="14.25" customHeight="1" x14ac:dyDescent="0.2">
      <c r="A27" s="128"/>
      <c r="B27" s="128"/>
      <c r="C27" s="128"/>
      <c r="D27" s="128"/>
    </row>
    <row r="28" spans="1:4" ht="15" x14ac:dyDescent="0.2">
      <c r="A28" s="320" t="s">
        <v>466</v>
      </c>
      <c r="B28" s="320"/>
      <c r="C28" s="320"/>
      <c r="D28" s="320"/>
    </row>
    <row r="29" spans="1:4" ht="15" customHeight="1" x14ac:dyDescent="0.2">
      <c r="A29" s="321" t="s">
        <v>467</v>
      </c>
      <c r="B29" s="321"/>
      <c r="C29" s="321"/>
      <c r="D29" s="321"/>
    </row>
    <row r="30" spans="1:4" ht="15" x14ac:dyDescent="0.2">
      <c r="A30" s="326"/>
      <c r="B30" s="326"/>
      <c r="C30" s="326"/>
      <c r="D30" s="326"/>
    </row>
    <row r="31" spans="1:4" ht="15" x14ac:dyDescent="0.2">
      <c r="A31" s="320" t="s">
        <v>468</v>
      </c>
      <c r="B31" s="320"/>
      <c r="C31" s="320"/>
      <c r="D31" s="320"/>
    </row>
    <row r="32" spans="1:4" ht="39" customHeight="1" x14ac:dyDescent="0.2">
      <c r="A32" s="325" t="s">
        <v>474</v>
      </c>
      <c r="B32" s="325"/>
      <c r="C32" s="325"/>
      <c r="D32" s="325"/>
    </row>
    <row r="33" spans="1:4" ht="15" customHeight="1" x14ac:dyDescent="0.2">
      <c r="A33" s="128"/>
      <c r="B33" s="128"/>
      <c r="C33" s="128"/>
      <c r="D33" s="128"/>
    </row>
    <row r="34" spans="1:4" ht="15" x14ac:dyDescent="0.2">
      <c r="A34" s="320" t="s">
        <v>469</v>
      </c>
      <c r="B34" s="320"/>
      <c r="C34" s="320"/>
      <c r="D34" s="320"/>
    </row>
    <row r="35" spans="1:4" ht="15" customHeight="1" x14ac:dyDescent="0.2">
      <c r="A35" s="321" t="s">
        <v>470</v>
      </c>
      <c r="B35" s="321"/>
      <c r="C35" s="321"/>
      <c r="D35" s="321"/>
    </row>
    <row r="36" spans="1:4" ht="15" x14ac:dyDescent="0.2">
      <c r="A36" s="322"/>
      <c r="B36" s="322"/>
      <c r="C36" s="322"/>
      <c r="D36" s="322"/>
    </row>
    <row r="37" spans="1:4" ht="15" x14ac:dyDescent="0.2">
      <c r="A37" s="320" t="s">
        <v>481</v>
      </c>
      <c r="B37" s="320"/>
      <c r="C37" s="320"/>
      <c r="D37" s="320"/>
    </row>
    <row r="38" spans="1:4" ht="15" x14ac:dyDescent="0.2">
      <c r="A38" s="130"/>
      <c r="B38" s="130"/>
      <c r="C38" s="130"/>
      <c r="D38" s="130"/>
    </row>
    <row r="39" spans="1:4" ht="15" x14ac:dyDescent="0.2">
      <c r="A39" s="324" t="s">
        <v>471</v>
      </c>
      <c r="B39" s="324"/>
      <c r="C39" s="324"/>
      <c r="D39" s="324"/>
    </row>
    <row r="40" spans="1:4" ht="15" x14ac:dyDescent="0.2">
      <c r="A40" s="324" t="s">
        <v>472</v>
      </c>
      <c r="B40" s="324"/>
      <c r="C40" s="324"/>
      <c r="D40" s="324"/>
    </row>
    <row r="41" spans="1:4" ht="15" x14ac:dyDescent="0.2">
      <c r="A41" s="130"/>
      <c r="B41" s="130"/>
      <c r="C41" s="130"/>
      <c r="D41" s="130"/>
    </row>
    <row r="42" spans="1:4" ht="15" x14ac:dyDescent="0.2">
      <c r="A42" s="132" t="s">
        <v>473</v>
      </c>
    </row>
    <row r="43" spans="1:4" ht="15" x14ac:dyDescent="0.2">
      <c r="A43" s="131"/>
    </row>
    <row r="44" spans="1:4" ht="15" x14ac:dyDescent="0.2">
      <c r="A44" s="131"/>
    </row>
  </sheetData>
  <mergeCells count="23">
    <mergeCell ref="A36:D36"/>
    <mergeCell ref="A37:D37"/>
    <mergeCell ref="A39:D39"/>
    <mergeCell ref="A40:D40"/>
    <mergeCell ref="A17:D17"/>
    <mergeCell ref="A22:D22"/>
    <mergeCell ref="A23:D23"/>
    <mergeCell ref="A26:D26"/>
    <mergeCell ref="A32:D32"/>
    <mergeCell ref="A30:D30"/>
    <mergeCell ref="A31:D31"/>
    <mergeCell ref="A34:D34"/>
    <mergeCell ref="A35:D35"/>
    <mergeCell ref="A19:C19"/>
    <mergeCell ref="A20:D20"/>
    <mergeCell ref="A25:D25"/>
    <mergeCell ref="A28:D28"/>
    <mergeCell ref="A29:D29"/>
    <mergeCell ref="A10:D10"/>
    <mergeCell ref="A11:D11"/>
    <mergeCell ref="A13:D13"/>
    <mergeCell ref="A14:D14"/>
    <mergeCell ref="A16:D16"/>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2020-10-27T07:57:15Z</cp:lastPrinted>
  <dcterms:created xsi:type="dcterms:W3CDTF">2008-10-17T11:51:54Z</dcterms:created>
  <dcterms:modified xsi:type="dcterms:W3CDTF">2020-10-27T10:00:39Z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