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se\files\Finants\Börs\TS tulemused\"/>
    </mc:Choice>
  </mc:AlternateContent>
  <xr:revisionPtr revIDLastSave="0" documentId="13_ncr:1_{BE91D9EC-317D-4C91-AEB4-0B8E689BDE62}" xr6:coauthVersionLast="44" xr6:coauthVersionMax="44" xr10:uidLastSave="{00000000-0000-0000-0000-000000000000}"/>
  <bookViews>
    <workbookView xWindow="10005" yWindow="930" windowWidth="18135" windowHeight="14055" xr2:uid="{69D16EF5-AB42-43E0-96B9-6B56A04B484D}"/>
  </bookViews>
  <sheets>
    <sheet name="KPI" sheetId="1" r:id="rId1"/>
    <sheet name="BS" sheetId="2" r:id="rId2"/>
    <sheet name="PL" sheetId="3" r:id="rId3"/>
    <sheet name="EQ" sheetId="4" r:id="rId4"/>
    <sheet name="CF" sheetId="5" r:id="rId5"/>
    <sheet name="segment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F22" i="1"/>
  <c r="J22" i="1"/>
  <c r="F12" i="1" l="1"/>
  <c r="G12" i="1"/>
  <c r="E26" i="1"/>
  <c r="D26" i="1"/>
  <c r="F26" i="1" s="1"/>
  <c r="G26" i="1" s="1"/>
  <c r="E25" i="1"/>
  <c r="D25" i="1"/>
  <c r="F25" i="1" s="1"/>
  <c r="G25" i="1" s="1"/>
  <c r="E24" i="1"/>
  <c r="D24" i="1"/>
  <c r="F24" i="1" s="1"/>
  <c r="E23" i="1"/>
  <c r="D23" i="1"/>
  <c r="F23" i="1" s="1"/>
  <c r="E22" i="1"/>
  <c r="D22" i="1"/>
  <c r="I20" i="1"/>
  <c r="J20" i="1" s="1"/>
  <c r="K20" i="1" s="1"/>
  <c r="H20" i="1"/>
  <c r="F20" i="1"/>
  <c r="G20" i="1" s="1"/>
  <c r="I19" i="1"/>
  <c r="I26" i="1" s="1"/>
  <c r="H19" i="1"/>
  <c r="H26" i="1" s="1"/>
  <c r="F19" i="1"/>
  <c r="G19" i="1" s="1"/>
  <c r="H18" i="1"/>
  <c r="E18" i="1"/>
  <c r="I18" i="1" s="1"/>
  <c r="J18" i="1" s="1"/>
  <c r="K18" i="1" s="1"/>
  <c r="I17" i="1"/>
  <c r="H17" i="1"/>
  <c r="F17" i="1"/>
  <c r="G17" i="1" s="1"/>
  <c r="I15" i="1"/>
  <c r="H15" i="1"/>
  <c r="F15" i="1"/>
  <c r="G15" i="1" s="1"/>
  <c r="I14" i="1"/>
  <c r="J14" i="1" s="1"/>
  <c r="K14" i="1" s="1"/>
  <c r="H14" i="1"/>
  <c r="F14" i="1"/>
  <c r="G14" i="1" s="1"/>
  <c r="I13" i="1"/>
  <c r="H13" i="1"/>
  <c r="J13" i="1" s="1"/>
  <c r="K13" i="1" s="1"/>
  <c r="F13" i="1"/>
  <c r="G13" i="1" s="1"/>
  <c r="J12" i="1"/>
  <c r="K12" i="1" s="1"/>
  <c r="I10" i="1"/>
  <c r="J10" i="1" s="1"/>
  <c r="K10" i="1" s="1"/>
  <c r="H10" i="1"/>
  <c r="F10" i="1"/>
  <c r="G10" i="1" s="1"/>
  <c r="I9" i="1"/>
  <c r="H9" i="1"/>
  <c r="J9" i="1" s="1"/>
  <c r="K9" i="1" s="1"/>
  <c r="F9" i="1"/>
  <c r="G9" i="1" s="1"/>
  <c r="I8" i="1"/>
  <c r="H8" i="1"/>
  <c r="J8" i="1" s="1"/>
  <c r="F8" i="1"/>
  <c r="G8" i="1" s="1"/>
  <c r="I7" i="1"/>
  <c r="J7" i="1" s="1"/>
  <c r="K7" i="1" s="1"/>
  <c r="H7" i="1"/>
  <c r="F7" i="1"/>
  <c r="G7" i="1" s="1"/>
  <c r="I6" i="1"/>
  <c r="H6" i="1"/>
  <c r="J6" i="1" s="1"/>
  <c r="K6" i="1" s="1"/>
  <c r="F6" i="1"/>
  <c r="G6" i="1" s="1"/>
  <c r="I5" i="1"/>
  <c r="J5" i="1" s="1"/>
  <c r="K5" i="1" s="1"/>
  <c r="H5" i="1"/>
  <c r="F5" i="1"/>
  <c r="G5" i="1" s="1"/>
  <c r="I4" i="1"/>
  <c r="I24" i="1" s="1"/>
  <c r="H4" i="1"/>
  <c r="H24" i="1" s="1"/>
  <c r="J24" i="1" s="1"/>
  <c r="F4" i="1"/>
  <c r="G4" i="1" s="1"/>
  <c r="I25" i="1" l="1"/>
  <c r="I23" i="1"/>
  <c r="F18" i="1"/>
  <c r="G18" i="1" s="1"/>
  <c r="J15" i="1"/>
  <c r="K15" i="1" s="1"/>
  <c r="J17" i="1"/>
  <c r="K17" i="1" s="1"/>
  <c r="J26" i="1"/>
  <c r="K26" i="1"/>
  <c r="H23" i="1"/>
  <c r="J4" i="1"/>
  <c r="K4" i="1" s="1"/>
  <c r="J19" i="1"/>
  <c r="K19" i="1" s="1"/>
  <c r="H25" i="1"/>
  <c r="J25" i="1" s="1"/>
  <c r="K25" i="1" s="1"/>
  <c r="H22" i="1"/>
  <c r="I22" i="1"/>
</calcChain>
</file>

<file path=xl/sharedStrings.xml><?xml version="1.0" encoding="utf-8"?>
<sst xmlns="http://schemas.openxmlformats.org/spreadsheetml/2006/main" count="436" uniqueCount="310">
  <si>
    <t>Näitaja</t>
  </si>
  <si>
    <t>%</t>
  </si>
  <si>
    <t>9 kuud 2020</t>
  </si>
  <si>
    <t>9 kuud 2019</t>
  </si>
  <si>
    <t>Müügitulu</t>
  </si>
  <si>
    <t>Ärikasum</t>
  </si>
  <si>
    <t>Korrigeeritud EBITDA</t>
  </si>
  <si>
    <t>Põhivara kulum ja väärtuse langus</t>
  </si>
  <si>
    <t>Tulumaks</t>
  </si>
  <si>
    <t>-</t>
  </si>
  <si>
    <t>Perioodi kasum/-kahjum</t>
  </si>
  <si>
    <t>Investeeringud</t>
  </si>
  <si>
    <t>Töötajate arv (keskmine)</t>
  </si>
  <si>
    <t>Kaubamaht</t>
  </si>
  <si>
    <t>Reisijate arv</t>
  </si>
  <si>
    <t>Laevakülastuste arv</t>
  </si>
  <si>
    <t>Varade maht perioodi lõpus</t>
  </si>
  <si>
    <t>Netovõlg perioodi lõpus</t>
  </si>
  <si>
    <t>Omakapital perioodi lõpus</t>
  </si>
  <si>
    <t>Aktsiate arv perioodi lõpus</t>
  </si>
  <si>
    <t>Ärikasum/müügitulu</t>
  </si>
  <si>
    <t>Korrigeeritud EBITDA/müügitulu</t>
  </si>
  <si>
    <t>Perioodi kasum/müügitulu</t>
  </si>
  <si>
    <t>EPS: perioodi kasum/keskmine aktsiate arv</t>
  </si>
  <si>
    <t>EUR</t>
  </si>
  <si>
    <t>Omakapital/aktsiate arv perioodi lõpus</t>
  </si>
  <si>
    <t>change</t>
  </si>
  <si>
    <t>unit</t>
  </si>
  <si>
    <t>Q4 2020</t>
  </si>
  <si>
    <t>Q4 2019</t>
  </si>
  <si>
    <t>Income tax</t>
  </si>
  <si>
    <t>Revenue</t>
  </si>
  <si>
    <t>Opeationg profit</t>
  </si>
  <si>
    <t>Adjusted EBITDA</t>
  </si>
  <si>
    <t>Depreciation, amortisation 
and impairment</t>
  </si>
  <si>
    <t>Profit for the period</t>
  </si>
  <si>
    <t>Investments</t>
  </si>
  <si>
    <t>Number of employees (average)</t>
  </si>
  <si>
    <t>Cargo volume</t>
  </si>
  <si>
    <t>Number of passengers</t>
  </si>
  <si>
    <t>Number of vessel calls</t>
  </si>
  <si>
    <t>Total assets at period-end</t>
  </si>
  <si>
    <t>Net debt at period-end</t>
  </si>
  <si>
    <t>Equity at period-end</t>
  </si>
  <si>
    <t>Number of shares at period-end</t>
  </si>
  <si>
    <t>EUR ‘000</t>
  </si>
  <si>
    <t>t ‘000</t>
  </si>
  <si>
    <t>‘000</t>
  </si>
  <si>
    <t>Operating profit/revenue</t>
  </si>
  <si>
    <t>Adjusted EBITDA/revenue</t>
  </si>
  <si>
    <t>Profit for the period/revenue</t>
  </si>
  <si>
    <t>EPS: Profit for the period/ average number of shares</t>
  </si>
  <si>
    <t>Equity/number of shares</t>
  </si>
  <si>
    <t>Indicator</t>
  </si>
  <si>
    <t>Key performance indicators of Tallinna Sadam</t>
  </si>
  <si>
    <t>CONSOLIDATED STATEMENT OF FINANCIAL POSITION</t>
  </si>
  <si>
    <t>KONSOLIDEERITUD FINANTSSEISUNDI ARUANNE</t>
  </si>
  <si>
    <t>Seisuga 31.12.2020</t>
  </si>
  <si>
    <t>In thousands of euros</t>
  </si>
  <si>
    <t>tuhandetes  eurodes</t>
  </si>
  <si>
    <t>ASSETS</t>
  </si>
  <si>
    <t>VARAD</t>
  </si>
  <si>
    <t>Current assets</t>
  </si>
  <si>
    <t>Käibevara</t>
  </si>
  <si>
    <t>Cash and cash equivalents</t>
  </si>
  <si>
    <t>Raha ja raha ekvivalendid</t>
  </si>
  <si>
    <t>Derivative financial instruments</t>
  </si>
  <si>
    <t>Trade and other receivables</t>
  </si>
  <si>
    <t>Nõuded ostjate vastu ja muud nõuded</t>
  </si>
  <si>
    <t>Inventories</t>
  </si>
  <si>
    <t>Varud</t>
  </si>
  <si>
    <t xml:space="preserve">Total other current assets </t>
  </si>
  <si>
    <t xml:space="preserve">Kokku muu käibevara </t>
  </si>
  <si>
    <t>Non-current assets held for sale</t>
  </si>
  <si>
    <t>Müügiootel põhivara</t>
  </si>
  <si>
    <t>Total current assets</t>
  </si>
  <si>
    <t>Käibevara kokku</t>
  </si>
  <si>
    <t>Non-current assets</t>
  </si>
  <si>
    <t>Põhivara</t>
  </si>
  <si>
    <t>Investments in an associate</t>
  </si>
  <si>
    <t>Investeeringud sidusettevõttesse</t>
  </si>
  <si>
    <t xml:space="preserve">Government grants </t>
  </si>
  <si>
    <t>Sihtfinantseerimine</t>
  </si>
  <si>
    <t>Other long-term receivables</t>
  </si>
  <si>
    <t>Muud pikaajalised nõuded</t>
  </si>
  <si>
    <t>Property, plant and equipment</t>
  </si>
  <si>
    <t>Materiaalne põhivara</t>
  </si>
  <si>
    <t>Intangible assets</t>
  </si>
  <si>
    <t>Immateriaalne põhivara</t>
  </si>
  <si>
    <t>Total non-current assets</t>
  </si>
  <si>
    <t>Põhivara kokku</t>
  </si>
  <si>
    <t>Total assets</t>
  </si>
  <si>
    <t>Varad kokku</t>
  </si>
  <si>
    <t>LIABITLITIES</t>
  </si>
  <si>
    <t>KOHUSTISED</t>
  </si>
  <si>
    <t>Current liabilities</t>
  </si>
  <si>
    <t>Lühiajalised kohustised</t>
  </si>
  <si>
    <t>Loan and borrowings</t>
  </si>
  <si>
    <t>Võlakohustised</t>
  </si>
  <si>
    <t xml:space="preserve">Tuletisinstrumendid </t>
  </si>
  <si>
    <t>Provisions</t>
  </si>
  <si>
    <t>Eraldised</t>
  </si>
  <si>
    <t>Taxes payable</t>
  </si>
  <si>
    <t>Maksuvõlad</t>
  </si>
  <si>
    <t>Trade and other payables</t>
  </si>
  <si>
    <t>Võlad tarnijatele ja muud võlad</t>
  </si>
  <si>
    <t>Total current liabilities</t>
  </si>
  <si>
    <t>Lühiajalised kohustised kokku</t>
  </si>
  <si>
    <t>Non-current liabilities</t>
  </si>
  <si>
    <t>Pikaajalised kohustised</t>
  </si>
  <si>
    <t>Other  payables</t>
  </si>
  <si>
    <t>Muud  võlad</t>
  </si>
  <si>
    <t>Total non-current liabilities</t>
  </si>
  <si>
    <t>Pikaajalised kohustised kokku</t>
  </si>
  <si>
    <t>Total liabilities</t>
  </si>
  <si>
    <t>Kohustised kokku</t>
  </si>
  <si>
    <t>EQUITY</t>
  </si>
  <si>
    <t>OMAKAPITAL</t>
  </si>
  <si>
    <t>Share capital</t>
  </si>
  <si>
    <t>Aktsiakapital</t>
  </si>
  <si>
    <t>Share premium</t>
  </si>
  <si>
    <t>Ülekurss</t>
  </si>
  <si>
    <t>Statutory reserve capital</t>
  </si>
  <si>
    <t>Kohustuslik reservkapital</t>
  </si>
  <si>
    <t>Hedge reserve</t>
  </si>
  <si>
    <t>Riskimaandamise reserv</t>
  </si>
  <si>
    <t>Retained earnings (prior periods)</t>
  </si>
  <si>
    <t>Eelmiste perioodide jaotamata kasum</t>
  </si>
  <si>
    <t>Perioodi kasum</t>
  </si>
  <si>
    <t>Total equity</t>
  </si>
  <si>
    <t>Omakapital kokku</t>
  </si>
  <si>
    <t>Total liabilities and equity</t>
  </si>
  <si>
    <t>Kohustised ja omakapital kokku</t>
  </si>
  <si>
    <t>As at 31.12.2020</t>
  </si>
  <si>
    <t>CONSOLIDATED STATEMENT OF PROFIT OR LOSS AND OTHER COMPREHENSIVE INCOME</t>
  </si>
  <si>
    <t>KONSOLIDEERITUD KASUMI- JA MUU KOONDKASUMIARUANNE</t>
  </si>
  <si>
    <t>Consolidated statement of profit or loss</t>
  </si>
  <si>
    <t>Konsolideeritud kasumiaruanne</t>
  </si>
  <si>
    <t>tuhandetes eurodes</t>
  </si>
  <si>
    <t>Other income</t>
  </si>
  <si>
    <t>Muud tulud</t>
  </si>
  <si>
    <t>Operating expenses</t>
  </si>
  <si>
    <t>Tegevuskulud</t>
  </si>
  <si>
    <t>Personnel expenses</t>
  </si>
  <si>
    <t>Tööjõukulud</t>
  </si>
  <si>
    <t>Depreciation, amortisation and impairment</t>
  </si>
  <si>
    <t>Other expenses</t>
  </si>
  <si>
    <t>Muud kulud</t>
  </si>
  <si>
    <t>Operating profit</t>
  </si>
  <si>
    <t>Finance income and costs</t>
  </si>
  <si>
    <t>Finantstulud ja -kulud</t>
  </si>
  <si>
    <t>Finance income</t>
  </si>
  <si>
    <t>Finantstulud</t>
  </si>
  <si>
    <t>Finance costs</t>
  </si>
  <si>
    <t>Finantskulud</t>
  </si>
  <si>
    <t>Finance costs - net</t>
  </si>
  <si>
    <t>Finantstulud ja -kulud kokku</t>
  </si>
  <si>
    <t>Share of profit of an associate accounted for under the equity method</t>
  </si>
  <si>
    <t>Kapitaliosaluse meetodil arvestatud kasum/kahjum investeeringutelt sidusettevõttesse</t>
  </si>
  <si>
    <t>Profit before income tax</t>
  </si>
  <si>
    <t>Kasum enne tulumaksustamist</t>
  </si>
  <si>
    <t>Income tax expense</t>
  </si>
  <si>
    <t>Tulumaksukulu</t>
  </si>
  <si>
    <t>Attributable to:</t>
  </si>
  <si>
    <t>Owners of the Parent</t>
  </si>
  <si>
    <t>Emaettevõtte omanike osa perioodi kasumist</t>
  </si>
  <si>
    <t>Basic earnings and diluted earnings per share (in euros)</t>
  </si>
  <si>
    <t>Tava ja lahjendatud puhaskasum aktsia kohta (eurodes)</t>
  </si>
  <si>
    <t>Basic earnings and diluted earnings per share - continuing operations (in euros)</t>
  </si>
  <si>
    <t>Tava ja lahjendatud puhaskasum aktsia kohta – jätkuvad tegevused (eurodes)</t>
  </si>
  <si>
    <t>Consolidated statement of other comprehensive income</t>
  </si>
  <si>
    <t>Konsolideeritud muu koondkasumi aruanne</t>
  </si>
  <si>
    <t>Other comprehensive income</t>
  </si>
  <si>
    <t>Muu koondkasum/-kahjum</t>
  </si>
  <si>
    <t>Items that may be reclassified subsequently to profit or loss:</t>
  </si>
  <si>
    <t>Kirjed, mida võidakse tulevikus ümber liigitada kasumisse või kahjumisse:</t>
  </si>
  <si>
    <t>Net fair value gain/-loss on hedging instruments in cash flow hedges</t>
  </si>
  <si>
    <t>Kasum/kahjum rahavoogude riskimaandamis instrumentide
õiglase väärtuse muutusest (neto)</t>
  </si>
  <si>
    <t xml:space="preserve">Total other comprehensive income </t>
  </si>
  <si>
    <t>Muu koondkasum/-kahjum kokku</t>
  </si>
  <si>
    <t>Total comprehensive income for the period</t>
  </si>
  <si>
    <t>Perioodi koondkasum kokku</t>
  </si>
  <si>
    <t>Emaettevõtte omanike osa koondkasumist</t>
  </si>
  <si>
    <t>for the financial year ended 31 December</t>
  </si>
  <si>
    <t>CONSOLIDATED STATEMENT OF CHANGES IN EQUITY</t>
  </si>
  <si>
    <t>KONSOLIDEERITUD OMAKAPITALI MUUTUSTE ARUANNE</t>
  </si>
  <si>
    <t xml:space="preserve"> Aktsiakapital</t>
  </si>
  <si>
    <t xml:space="preserve"> Riskimaan-damise reserv </t>
  </si>
  <si>
    <t xml:space="preserve"> Jaotamata kasum </t>
  </si>
  <si>
    <t>Emaettevõtja omanike osa omakapitalist kokku</t>
  </si>
  <si>
    <t xml:space="preserve">Statutory capital reserve </t>
  </si>
  <si>
    <t>Retained earnings</t>
  </si>
  <si>
    <t>Total equity attributable to owners of the Parent</t>
  </si>
  <si>
    <t>Equity at 31 December 2018</t>
  </si>
  <si>
    <t>Omakapital seisuga 31.12.2018</t>
  </si>
  <si>
    <t>Other comprehensive income for the period</t>
  </si>
  <si>
    <t>Muu koondkasum</t>
  </si>
  <si>
    <t>Sissemakse aktsiakapitali</t>
  </si>
  <si>
    <t>Dividends declared</t>
  </si>
  <si>
    <t>Väljakuulutatud dividendid</t>
  </si>
  <si>
    <t>Total transactions with owners</t>
  </si>
  <si>
    <t>Kokku tehingud omanikega</t>
  </si>
  <si>
    <t>Reservkapitali suurendamine</t>
  </si>
  <si>
    <t>Equity at 31 December 2019</t>
  </si>
  <si>
    <t>Omakapital seisuga 31.12.2019</t>
  </si>
  <si>
    <t>Increase of reserve capital</t>
  </si>
  <si>
    <t>Equity at 31 December 2020</t>
  </si>
  <si>
    <t>Omakapital seisuga 31.12.2020</t>
  </si>
  <si>
    <t>Kokku</t>
  </si>
  <si>
    <t xml:space="preserve"> Kohustuslik reservkapital </t>
  </si>
  <si>
    <t>31.12 lõppenud majandusaasta kohta</t>
  </si>
  <si>
    <t>KONSOLIDEERITUD RAHAVOOGUDE ARUANNE</t>
  </si>
  <si>
    <t>in thousands of euros</t>
  </si>
  <si>
    <t>Cash receipts from sale of goods and services</t>
  </si>
  <si>
    <t>Kaupade või teenuste müügist laekunud raha</t>
  </si>
  <si>
    <t>Cash receipts related to other income</t>
  </si>
  <si>
    <t>Muude tulude eest laekunud raha</t>
  </si>
  <si>
    <t>Payments to suppliers</t>
  </si>
  <si>
    <t>Maksed tarnijatele</t>
  </si>
  <si>
    <t>Payments to and on behalf of employees</t>
  </si>
  <si>
    <t>Maksed töötajatele ja töötajate eest</t>
  </si>
  <si>
    <t>Payments for other expenses</t>
  </si>
  <si>
    <t>Maksed muude kulude eest</t>
  </si>
  <si>
    <t>Income tax paid on dividends</t>
  </si>
  <si>
    <t>Makstud tulumaks dividendidelt</t>
  </si>
  <si>
    <t>Cash from operating activities</t>
  </si>
  <si>
    <t>Äritegevusest laekunud raha</t>
  </si>
  <si>
    <t>Purchases of property, plant and equipment</t>
  </si>
  <si>
    <t>Materiaalse põhivara soetamine</t>
  </si>
  <si>
    <t>Purchases of intangible assets</t>
  </si>
  <si>
    <t>Immateriaalse põhivara soetamine</t>
  </si>
  <si>
    <t>Proceeds from sale of property, plant and equipment</t>
  </si>
  <si>
    <t>Materiaalse põhivara müük</t>
  </si>
  <si>
    <t>Proceeds from government grants for non-current assets</t>
  </si>
  <si>
    <t>Saadud põhivara sihtfinantseerimisest</t>
  </si>
  <si>
    <t>Dividends received</t>
  </si>
  <si>
    <t>Saadud dividendid</t>
  </si>
  <si>
    <t>Interest received</t>
  </si>
  <si>
    <t>Saadud intressid</t>
  </si>
  <si>
    <t>Cash used in investing activities</t>
  </si>
  <si>
    <t>Investeerimistegevuses kasutatud raha</t>
  </si>
  <si>
    <t>Redemption of debt securities</t>
  </si>
  <si>
    <t>Võlakirjade lunastamine</t>
  </si>
  <si>
    <t>Proceeds from loans received</t>
  </si>
  <si>
    <t>Saadud laenud</t>
  </si>
  <si>
    <t>Repayments of loans received</t>
  </si>
  <si>
    <t>Saadud laenude tagasimaksed</t>
  </si>
  <si>
    <t>Dividends paid</t>
  </si>
  <si>
    <t>Makstud dividendid</t>
  </si>
  <si>
    <t>Interest paid</t>
  </si>
  <si>
    <t>Makstud intressid</t>
  </si>
  <si>
    <t>Other payments related to financing activities</t>
  </si>
  <si>
    <t>Muud finantseerimistegevusest tulenevad maksed</t>
  </si>
  <si>
    <t>Cash used in financing activities</t>
  </si>
  <si>
    <t>Finantseerimistegevuses(t) kasutatud/laekunud raha</t>
  </si>
  <si>
    <t>NET CASH FLOW</t>
  </si>
  <si>
    <t xml:space="preserve">RAHAVOOG KOKKU </t>
  </si>
  <si>
    <t>Cash and cash equivalents at beginning of the period</t>
  </si>
  <si>
    <t>Raha ja raha ekvivalendid perioodi alguses</t>
  </si>
  <si>
    <t>Change in cash and cash equivalents</t>
  </si>
  <si>
    <t>Raha ja raha ekvivalentide muutus</t>
  </si>
  <si>
    <t>Cash and cash equivalents at end of the period</t>
  </si>
  <si>
    <t>Raha ja raha ekvivalendid perioodi lõpus</t>
  </si>
  <si>
    <t>CONSOLIDATED STATEMENT OF CASH FLOWS</t>
  </si>
  <si>
    <t>Tuhandetes eurodes</t>
  </si>
  <si>
    <t>Reisi-sadamad</t>
  </si>
  <si>
    <t>Kauba-sadamad</t>
  </si>
  <si>
    <t>Reisiparv-laevad</t>
  </si>
  <si>
    <t>Muu</t>
  </si>
  <si>
    <t>Laevatasud</t>
  </si>
  <si>
    <t>Vessel dues</t>
  </si>
  <si>
    <t>Kaubatasud</t>
  </si>
  <si>
    <t>Cargo charges</t>
  </si>
  <si>
    <t>Reisijatasud</t>
  </si>
  <si>
    <t>Passenger fees</t>
  </si>
  <si>
    <t>Elektrienergia müük</t>
  </si>
  <si>
    <t>Sale of electricity</t>
  </si>
  <si>
    <t>Üleveoteenuste müük - piletimüük</t>
  </si>
  <si>
    <t>Sale of ferry services - revenue from ticket sales</t>
  </si>
  <si>
    <t>Muude teenuste müük</t>
  </si>
  <si>
    <t>Sale of other services</t>
  </si>
  <si>
    <t>Kasutusrendi tulu</t>
  </si>
  <si>
    <t>Rental income</t>
  </si>
  <si>
    <t>Laeva prahitasu</t>
  </si>
  <si>
    <t>Charter fees</t>
  </si>
  <si>
    <t>Üleveoteenuste müük - valitsuse toetus</t>
  </si>
  <si>
    <t>Sale of ferry services - government support</t>
  </si>
  <si>
    <t>Total Segment Revenue</t>
  </si>
  <si>
    <t>Segmendi korrigeeritud EBITDA</t>
  </si>
  <si>
    <t>Segment Adjusted EBITDA</t>
  </si>
  <si>
    <t>Põhivara kulum</t>
  </si>
  <si>
    <t>Depreciation and amortisation</t>
  </si>
  <si>
    <t>Kahjum vara väärtuse langusest (lisa 10)</t>
  </si>
  <si>
    <t>Impairment loss</t>
  </si>
  <si>
    <t>Saadud sihtfinantseerimise amortisatsioon (lisa 18)</t>
  </si>
  <si>
    <t>Amortisation of Grants received</t>
  </si>
  <si>
    <t>Kapitaliosaluse meetodil arvestatud kahjum investeeringutelt sidusettevõttesse</t>
  </si>
  <si>
    <t>Profit/loss from investments in joint venture under equity method of accounting</t>
  </si>
  <si>
    <t>Segmendi ärikasum</t>
  </si>
  <si>
    <t>Segment operating profit</t>
  </si>
  <si>
    <t>Finance income and costs, net</t>
  </si>
  <si>
    <t>Kapitaliosaluse meetodil arvestatud kasum investeeringutelt sidusettevõttesse</t>
  </si>
  <si>
    <t>TEGEVUSSEGMENDID</t>
  </si>
  <si>
    <t>OPERATING SEGMENTS</t>
  </si>
  <si>
    <t>Passenger harbours</t>
  </si>
  <si>
    <t>Cargo harbours</t>
  </si>
  <si>
    <t>Ferry</t>
  </si>
  <si>
    <t>Other</t>
  </si>
  <si>
    <t>Total</t>
  </si>
  <si>
    <t>Segmendi müügitulu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</si>
</sst>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71" formatCode="d\.mm\.yyyy;@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i/>
      <sz val="10"/>
      <name val="Calibri"/>
      <family val="2"/>
    </font>
    <font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b/>
      <i/>
      <sz val="10"/>
      <color theme="1"/>
      <name val="Calibri"/>
      <family val="2"/>
      <charset val="186"/>
    </font>
    <font>
      <sz val="10"/>
      <name val="Calibri"/>
      <family val="2"/>
      <charset val="186"/>
    </font>
    <font>
      <sz val="10"/>
      <name val="Arial"/>
      <family val="2"/>
    </font>
    <font>
      <i/>
      <sz val="10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1" fillId="0" borderId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5" fillId="0" borderId="0" xfId="0" applyFont="1" applyAlignment="1">
      <alignment wrapText="1"/>
    </xf>
    <xf numFmtId="3" fontId="5" fillId="0" borderId="0" xfId="0" applyNumberFormat="1" applyFont="1"/>
    <xf numFmtId="164" fontId="5" fillId="0" borderId="3" xfId="1" applyNumberFormat="1" applyFont="1" applyBorder="1"/>
    <xf numFmtId="3" fontId="8" fillId="0" borderId="0" xfId="0" applyNumberFormat="1" applyFont="1"/>
    <xf numFmtId="164" fontId="8" fillId="0" borderId="0" xfId="1" applyNumberFormat="1" applyFont="1"/>
    <xf numFmtId="164" fontId="8" fillId="0" borderId="0" xfId="1" applyNumberFormat="1" applyFont="1" applyAlignment="1">
      <alignment horizontal="right"/>
    </xf>
    <xf numFmtId="0" fontId="5" fillId="0" borderId="3" xfId="0" applyFont="1" applyBorder="1"/>
    <xf numFmtId="0" fontId="8" fillId="0" borderId="0" xfId="0" applyFont="1"/>
    <xf numFmtId="4" fontId="5" fillId="0" borderId="0" xfId="0" applyNumberFormat="1" applyFont="1"/>
    <xf numFmtId="4" fontId="8" fillId="0" borderId="0" xfId="0" applyNumberFormat="1" applyFont="1"/>
    <xf numFmtId="2" fontId="8" fillId="0" borderId="0" xfId="0" applyNumberFormat="1" applyFont="1"/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wrapText="1"/>
    </xf>
    <xf numFmtId="171" fontId="7" fillId="0" borderId="1" xfId="0" applyNumberFormat="1" applyFont="1" applyBorder="1"/>
    <xf numFmtId="0" fontId="9" fillId="0" borderId="4" xfId="0" applyFont="1" applyBorder="1" applyAlignment="1">
      <alignment wrapText="1"/>
    </xf>
    <xf numFmtId="0" fontId="10" fillId="0" borderId="0" xfId="0" applyFont="1"/>
    <xf numFmtId="3" fontId="7" fillId="0" borderId="0" xfId="0" applyNumberFormat="1" applyFont="1"/>
    <xf numFmtId="3" fontId="11" fillId="0" borderId="0" xfId="0" applyNumberFormat="1" applyFont="1"/>
    <xf numFmtId="0" fontId="12" fillId="0" borderId="1" xfId="0" applyFont="1" applyBorder="1"/>
    <xf numFmtId="0" fontId="13" fillId="0" borderId="1" xfId="0" applyFont="1" applyBorder="1" applyAlignment="1">
      <alignment wrapText="1"/>
    </xf>
    <xf numFmtId="3" fontId="13" fillId="0" borderId="1" xfId="0" applyNumberFormat="1" applyFont="1" applyBorder="1"/>
    <xf numFmtId="0" fontId="13" fillId="0" borderId="0" xfId="0" applyFont="1"/>
    <xf numFmtId="0" fontId="9" fillId="0" borderId="1" xfId="0" applyFont="1" applyBorder="1"/>
    <xf numFmtId="3" fontId="7" fillId="0" borderId="1" xfId="0" applyNumberFormat="1" applyFont="1" applyBorder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Fill="1" applyAlignment="1">
      <alignment wrapText="1"/>
    </xf>
    <xf numFmtId="3" fontId="8" fillId="0" borderId="0" xfId="0" applyNumberFormat="1" applyFont="1" applyFill="1"/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15" fillId="0" borderId="0" xfId="0" applyFont="1" applyAlignment="1">
      <alignment vertical="center"/>
    </xf>
    <xf numFmtId="0" fontId="10" fillId="0" borderId="1" xfId="0" applyFont="1" applyBorder="1"/>
    <xf numFmtId="3" fontId="8" fillId="0" borderId="1" xfId="0" applyNumberFormat="1" applyFont="1" applyBorder="1"/>
    <xf numFmtId="2" fontId="8" fillId="0" borderId="1" xfId="0" applyNumberFormat="1" applyFont="1" applyBorder="1"/>
    <xf numFmtId="0" fontId="7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0" xfId="0" applyFont="1"/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0" fontId="6" fillId="0" borderId="0" xfId="0" applyFont="1"/>
    <xf numFmtId="0" fontId="17" fillId="0" borderId="1" xfId="0" applyFont="1" applyBorder="1" applyAlignment="1">
      <alignment vertical="center" wrapText="1"/>
    </xf>
    <xf numFmtId="3" fontId="17" fillId="0" borderId="1" xfId="0" applyNumberFormat="1" applyFont="1" applyBorder="1" applyAlignment="1">
      <alignment horizontal="right" vertical="center"/>
    </xf>
    <xf numFmtId="0" fontId="3" fillId="2" borderId="0" xfId="0" applyFont="1" applyFill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0" fontId="18" fillId="0" borderId="1" xfId="0" applyFont="1" applyBorder="1" applyAlignment="1">
      <alignment vertical="center"/>
    </xf>
    <xf numFmtId="3" fontId="18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6" fillId="2" borderId="0" xfId="0" applyNumberFormat="1" applyFont="1" applyFill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20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7" fillId="0" borderId="1" xfId="0" applyFont="1" applyBorder="1" applyAlignment="1">
      <alignment horizontal="right" wrapText="1"/>
    </xf>
    <xf numFmtId="49" fontId="8" fillId="0" borderId="0" xfId="0" applyNumberFormat="1" applyFont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8" fillId="0" borderId="1" xfId="0" applyFont="1" applyBorder="1"/>
    <xf numFmtId="49" fontId="8" fillId="0" borderId="0" xfId="0" applyNumberFormat="1" applyFont="1" applyFill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right" wrapText="1"/>
    </xf>
    <xf numFmtId="0" fontId="7" fillId="0" borderId="1" xfId="2" applyFont="1" applyBorder="1" applyAlignment="1">
      <alignment horizontal="right" wrapTex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7" fillId="0" borderId="0" xfId="2" applyNumberFormat="1" applyFont="1"/>
    <xf numFmtId="0" fontId="6" fillId="0" borderId="0" xfId="0" applyFont="1" applyAlignment="1">
      <alignment vertical="center"/>
    </xf>
    <xf numFmtId="3" fontId="6" fillId="0" borderId="0" xfId="0" applyNumberFormat="1" applyFont="1"/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/>
    <xf numFmtId="0" fontId="5" fillId="0" borderId="0" xfId="0" applyFont="1" applyAlignment="1">
      <alignment vertical="center" wrapText="1"/>
    </xf>
    <xf numFmtId="1" fontId="5" fillId="0" borderId="0" xfId="0" applyNumberFormat="1" applyFont="1"/>
    <xf numFmtId="3" fontId="6" fillId="0" borderId="1" xfId="0" applyNumberFormat="1" applyFont="1" applyBorder="1" applyAlignment="1">
      <alignment horizontal="right"/>
    </xf>
    <xf numFmtId="3" fontId="7" fillId="0" borderId="1" xfId="2" applyNumberFormat="1" applyFont="1" applyBorder="1"/>
    <xf numFmtId="164" fontId="5" fillId="0" borderId="0" xfId="1" applyNumberFormat="1" applyFont="1"/>
    <xf numFmtId="0" fontId="22" fillId="0" borderId="0" xfId="0" applyFont="1"/>
    <xf numFmtId="165" fontId="22" fillId="0" borderId="0" xfId="1" applyNumberFormat="1" applyFont="1"/>
    <xf numFmtId="165" fontId="5" fillId="0" borderId="0" xfId="0" applyNumberFormat="1" applyFont="1"/>
    <xf numFmtId="2" fontId="11" fillId="0" borderId="0" xfId="0" applyNumberFormat="1" applyFont="1"/>
    <xf numFmtId="164" fontId="11" fillId="0" borderId="0" xfId="1" applyNumberFormat="1" applyFont="1"/>
    <xf numFmtId="0" fontId="5" fillId="0" borderId="0" xfId="0" applyFont="1" applyAlignment="1"/>
  </cellXfs>
  <cellStyles count="3">
    <cellStyle name="Normal" xfId="0" builtinId="0"/>
    <cellStyle name="Normal 4" xfId="2" xr:uid="{D6F444FD-4458-4746-953B-B9671DD015B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5635-59D8-4A59-BA22-1D6B61241269}">
  <dimension ref="A1:O27"/>
  <sheetViews>
    <sheetView tabSelected="1" workbookViewId="0">
      <selection activeCell="O27" sqref="O27"/>
    </sheetView>
  </sheetViews>
  <sheetFormatPr defaultRowHeight="12.75" outlineLevelCol="1" x14ac:dyDescent="0.2"/>
  <cols>
    <col min="1" max="1" width="28.7109375" style="2" customWidth="1"/>
    <col min="2" max="2" width="33.5703125" style="2" customWidth="1"/>
    <col min="3" max="10" width="9.140625" style="2"/>
    <col min="11" max="11" width="9.140625" style="2" collapsed="1"/>
    <col min="12" max="12" width="4" style="2" hidden="1" customWidth="1" outlineLevel="1"/>
    <col min="13" max="13" width="9.7109375" style="2" hidden="1" customWidth="1" outlineLevel="1"/>
    <col min="14" max="14" width="9.140625" style="2" hidden="1" customWidth="1" outlineLevel="1"/>
    <col min="15" max="15" width="9.140625" style="2" collapsed="1"/>
    <col min="16" max="16384" width="9.140625" style="2"/>
  </cols>
  <sheetData>
    <row r="1" spans="1:14" x14ac:dyDescent="0.2">
      <c r="A1" s="64" t="s">
        <v>54</v>
      </c>
    </row>
    <row r="3" spans="1:14" x14ac:dyDescent="0.2">
      <c r="A3" s="3" t="s">
        <v>0</v>
      </c>
      <c r="B3" s="3" t="s">
        <v>53</v>
      </c>
      <c r="C3" s="3" t="s">
        <v>27</v>
      </c>
      <c r="D3" s="4">
        <v>2020</v>
      </c>
      <c r="E3" s="4">
        <v>2019</v>
      </c>
      <c r="F3" s="3" t="s">
        <v>26</v>
      </c>
      <c r="G3" s="5" t="s">
        <v>1</v>
      </c>
      <c r="H3" s="6" t="s">
        <v>28</v>
      </c>
      <c r="I3" s="6" t="s">
        <v>29</v>
      </c>
      <c r="J3" s="7" t="s">
        <v>26</v>
      </c>
      <c r="K3" s="7" t="s">
        <v>1</v>
      </c>
      <c r="L3" s="38"/>
      <c r="M3" s="21" t="s">
        <v>2</v>
      </c>
      <c r="N3" s="21" t="s">
        <v>3</v>
      </c>
    </row>
    <row r="4" spans="1:14" x14ac:dyDescent="0.2">
      <c r="A4" s="2" t="s">
        <v>4</v>
      </c>
      <c r="B4" s="8" t="s">
        <v>31</v>
      </c>
      <c r="C4" s="1" t="s">
        <v>45</v>
      </c>
      <c r="D4" s="9">
        <v>107358</v>
      </c>
      <c r="E4" s="9">
        <v>130536</v>
      </c>
      <c r="F4" s="9">
        <f>D4-E4</f>
        <v>-23178</v>
      </c>
      <c r="G4" s="10">
        <f>F4/E4</f>
        <v>-0.177560213274499</v>
      </c>
      <c r="H4" s="11">
        <f>D4-M4</f>
        <v>25303</v>
      </c>
      <c r="I4" s="11">
        <f>E4-N4</f>
        <v>30005</v>
      </c>
      <c r="J4" s="11">
        <f>H4-I4</f>
        <v>-4702</v>
      </c>
      <c r="K4" s="12">
        <f>J4/I4</f>
        <v>-0.15670721546408931</v>
      </c>
      <c r="L4" s="38"/>
      <c r="M4" s="11">
        <v>82055</v>
      </c>
      <c r="N4" s="11">
        <v>100531</v>
      </c>
    </row>
    <row r="5" spans="1:14" x14ac:dyDescent="0.2">
      <c r="A5" s="2" t="s">
        <v>5</v>
      </c>
      <c r="B5" s="8" t="s">
        <v>32</v>
      </c>
      <c r="C5" s="1" t="s">
        <v>45</v>
      </c>
      <c r="D5" s="9">
        <v>35562</v>
      </c>
      <c r="E5" s="9">
        <v>51679</v>
      </c>
      <c r="F5" s="9">
        <f t="shared" ref="F5:F20" si="0">D5-E5</f>
        <v>-16117</v>
      </c>
      <c r="G5" s="10">
        <f t="shared" ref="G5:G20" si="1">F5/E5</f>
        <v>-0.31186748969600803</v>
      </c>
      <c r="H5" s="11">
        <f t="shared" ref="H5:I9" si="2">D5-M5</f>
        <v>6257</v>
      </c>
      <c r="I5" s="11">
        <f t="shared" si="2"/>
        <v>9081</v>
      </c>
      <c r="J5" s="11">
        <f t="shared" ref="J5:J20" si="3">H5-I5</f>
        <v>-2824</v>
      </c>
      <c r="K5" s="12">
        <f t="shared" ref="K5:K20" si="4">J5/I5</f>
        <v>-0.31097896707411077</v>
      </c>
      <c r="L5" s="38"/>
      <c r="M5" s="11">
        <v>29305</v>
      </c>
      <c r="N5" s="11">
        <v>42598</v>
      </c>
    </row>
    <row r="6" spans="1:14" x14ac:dyDescent="0.2">
      <c r="A6" s="2" t="s">
        <v>6</v>
      </c>
      <c r="B6" s="8" t="s">
        <v>33</v>
      </c>
      <c r="C6" s="1" t="s">
        <v>45</v>
      </c>
      <c r="D6" s="9">
        <v>58423</v>
      </c>
      <c r="E6" s="9">
        <v>74292</v>
      </c>
      <c r="F6" s="9">
        <f t="shared" si="0"/>
        <v>-15869</v>
      </c>
      <c r="G6" s="10">
        <f t="shared" si="1"/>
        <v>-0.21360307973940668</v>
      </c>
      <c r="H6" s="11">
        <f t="shared" si="2"/>
        <v>12121.04148</v>
      </c>
      <c r="I6" s="11">
        <f t="shared" si="2"/>
        <v>14840.551641111837</v>
      </c>
      <c r="J6" s="11">
        <f t="shared" si="3"/>
        <v>-2719.5101611118371</v>
      </c>
      <c r="K6" s="12">
        <f t="shared" si="4"/>
        <v>-0.1832485898690013</v>
      </c>
      <c r="L6" s="38"/>
      <c r="M6" s="11">
        <v>46301.95852</v>
      </c>
      <c r="N6" s="11">
        <v>59451.448358888163</v>
      </c>
    </row>
    <row r="7" spans="1:14" ht="25.5" x14ac:dyDescent="0.2">
      <c r="A7" s="2" t="s">
        <v>7</v>
      </c>
      <c r="B7" s="8" t="s">
        <v>34</v>
      </c>
      <c r="C7" s="1" t="s">
        <v>45</v>
      </c>
      <c r="D7" s="9">
        <v>-24094</v>
      </c>
      <c r="E7" s="9">
        <v>-23037</v>
      </c>
      <c r="F7" s="9">
        <f t="shared" si="0"/>
        <v>-1057</v>
      </c>
      <c r="G7" s="10">
        <f t="shared" si="1"/>
        <v>4.5882710422364026E-2</v>
      </c>
      <c r="H7" s="11">
        <f t="shared" si="2"/>
        <v>-6199</v>
      </c>
      <c r="I7" s="11">
        <f t="shared" si="2"/>
        <v>-6125</v>
      </c>
      <c r="J7" s="11">
        <f t="shared" si="3"/>
        <v>-74</v>
      </c>
      <c r="K7" s="12">
        <f t="shared" si="4"/>
        <v>1.2081632653061225E-2</v>
      </c>
      <c r="L7" s="38"/>
      <c r="M7" s="11">
        <v>-17895</v>
      </c>
      <c r="N7" s="11">
        <v>-16912</v>
      </c>
    </row>
    <row r="8" spans="1:14" x14ac:dyDescent="0.2">
      <c r="A8" s="2" t="s">
        <v>8</v>
      </c>
      <c r="B8" s="8" t="s">
        <v>30</v>
      </c>
      <c r="C8" s="1" t="s">
        <v>45</v>
      </c>
      <c r="D8" s="9">
        <v>-4913</v>
      </c>
      <c r="E8" s="9">
        <v>-5764</v>
      </c>
      <c r="F8" s="9">
        <f t="shared" si="0"/>
        <v>851</v>
      </c>
      <c r="G8" s="10">
        <f t="shared" si="1"/>
        <v>-0.14764052741151978</v>
      </c>
      <c r="H8" s="11">
        <f t="shared" si="2"/>
        <v>0</v>
      </c>
      <c r="I8" s="11">
        <f t="shared" si="2"/>
        <v>0</v>
      </c>
      <c r="J8" s="11">
        <f t="shared" si="3"/>
        <v>0</v>
      </c>
      <c r="K8" s="13" t="s">
        <v>9</v>
      </c>
      <c r="L8" s="38"/>
      <c r="M8" s="11">
        <v>-4913</v>
      </c>
      <c r="N8" s="11">
        <v>-5764</v>
      </c>
    </row>
    <row r="9" spans="1:14" x14ac:dyDescent="0.2">
      <c r="A9" s="2" t="s">
        <v>10</v>
      </c>
      <c r="B9" s="8" t="s">
        <v>35</v>
      </c>
      <c r="C9" s="1" t="s">
        <v>45</v>
      </c>
      <c r="D9" s="9">
        <v>28518</v>
      </c>
      <c r="E9" s="9">
        <v>44404</v>
      </c>
      <c r="F9" s="9">
        <f t="shared" si="0"/>
        <v>-15886</v>
      </c>
      <c r="G9" s="10">
        <f t="shared" si="1"/>
        <v>-0.35776056211152146</v>
      </c>
      <c r="H9" s="11">
        <f t="shared" si="2"/>
        <v>5723</v>
      </c>
      <c r="I9" s="11">
        <f t="shared" si="2"/>
        <v>8457</v>
      </c>
      <c r="J9" s="11">
        <f t="shared" si="3"/>
        <v>-2734</v>
      </c>
      <c r="K9" s="12">
        <f t="shared" si="4"/>
        <v>-0.32328248787986286</v>
      </c>
      <c r="L9" s="38"/>
      <c r="M9" s="11">
        <v>22795</v>
      </c>
      <c r="N9" s="11">
        <v>35947</v>
      </c>
    </row>
    <row r="10" spans="1:14" x14ac:dyDescent="0.2">
      <c r="A10" s="2" t="s">
        <v>11</v>
      </c>
      <c r="B10" s="8" t="s">
        <v>36</v>
      </c>
      <c r="C10" s="1" t="s">
        <v>45</v>
      </c>
      <c r="D10" s="9">
        <v>37138</v>
      </c>
      <c r="E10" s="9">
        <v>29484</v>
      </c>
      <c r="F10" s="9">
        <f>D10-E10</f>
        <v>7654</v>
      </c>
      <c r="G10" s="10">
        <f>F10/E10</f>
        <v>0.25959842626509294</v>
      </c>
      <c r="H10" s="11">
        <f>D10-M10</f>
        <v>8212</v>
      </c>
      <c r="I10" s="11">
        <f>E10-N10</f>
        <v>10671</v>
      </c>
      <c r="J10" s="11">
        <f>H10-I10</f>
        <v>-2459</v>
      </c>
      <c r="K10" s="12">
        <f>J10/I10</f>
        <v>-0.2304376347108987</v>
      </c>
      <c r="L10" s="38"/>
      <c r="M10" s="11">
        <v>28926</v>
      </c>
      <c r="N10" s="11">
        <v>18813</v>
      </c>
    </row>
    <row r="11" spans="1:14" x14ac:dyDescent="0.2">
      <c r="B11" s="8"/>
      <c r="C11" s="1"/>
      <c r="D11" s="9"/>
      <c r="E11" s="9"/>
      <c r="F11" s="9"/>
      <c r="G11" s="10"/>
      <c r="H11" s="11"/>
      <c r="I11" s="11"/>
      <c r="J11" s="11"/>
      <c r="K11" s="12"/>
      <c r="L11" s="38"/>
      <c r="M11" s="11"/>
      <c r="N11" s="11"/>
    </row>
    <row r="12" spans="1:14" x14ac:dyDescent="0.2">
      <c r="A12" s="2" t="s">
        <v>12</v>
      </c>
      <c r="B12" s="8" t="s">
        <v>37</v>
      </c>
      <c r="C12" s="1" t="s">
        <v>45</v>
      </c>
      <c r="D12" s="9">
        <v>465</v>
      </c>
      <c r="E12" s="9">
        <v>492</v>
      </c>
      <c r="F12" s="9">
        <f>D12-E12</f>
        <v>-27</v>
      </c>
      <c r="G12" s="10">
        <f>F12/E12</f>
        <v>-5.4878048780487805E-2</v>
      </c>
      <c r="H12" s="11">
        <v>454</v>
      </c>
      <c r="I12" s="11">
        <v>479</v>
      </c>
      <c r="J12" s="11">
        <f>H12-I12</f>
        <v>-25</v>
      </c>
      <c r="K12" s="12">
        <f>J12/I12</f>
        <v>-5.2192066805845511E-2</v>
      </c>
      <c r="L12" s="38"/>
      <c r="M12" s="11">
        <v>469</v>
      </c>
      <c r="N12" s="11">
        <v>496</v>
      </c>
    </row>
    <row r="13" spans="1:14" x14ac:dyDescent="0.2">
      <c r="A13" s="2" t="s">
        <v>13</v>
      </c>
      <c r="B13" s="8" t="s">
        <v>38</v>
      </c>
      <c r="C13" s="1" t="s">
        <v>46</v>
      </c>
      <c r="D13" s="9">
        <v>21327</v>
      </c>
      <c r="E13" s="9">
        <v>19931.422764999996</v>
      </c>
      <c r="F13" s="9">
        <f>D13-E13</f>
        <v>1395.5772350000043</v>
      </c>
      <c r="G13" s="10">
        <f>F13/E13</f>
        <v>7.0018947039278481E-2</v>
      </c>
      <c r="H13" s="11">
        <f t="shared" ref="H13:I15" si="5">D13-M13</f>
        <v>5790</v>
      </c>
      <c r="I13" s="11">
        <f t="shared" si="5"/>
        <v>5647.4227649999957</v>
      </c>
      <c r="J13" s="11">
        <f>H13-I13</f>
        <v>142.57723500000429</v>
      </c>
      <c r="K13" s="12">
        <f>J13/I13</f>
        <v>2.5246424950444525E-2</v>
      </c>
      <c r="L13" s="38"/>
      <c r="M13" s="11">
        <v>15537</v>
      </c>
      <c r="N13" s="11">
        <v>14284</v>
      </c>
    </row>
    <row r="14" spans="1:14" x14ac:dyDescent="0.2">
      <c r="A14" s="2" t="s">
        <v>14</v>
      </c>
      <c r="B14" s="8" t="s">
        <v>39</v>
      </c>
      <c r="C14" s="1" t="s">
        <v>47</v>
      </c>
      <c r="D14" s="9">
        <v>4333</v>
      </c>
      <c r="E14" s="9">
        <v>10639.251999999999</v>
      </c>
      <c r="F14" s="9">
        <f>D14-E14</f>
        <v>-6306.2519999999986</v>
      </c>
      <c r="G14" s="10">
        <f>F14/E14</f>
        <v>-0.592734526825758</v>
      </c>
      <c r="H14" s="11">
        <f t="shared" si="5"/>
        <v>630</v>
      </c>
      <c r="I14" s="11">
        <f t="shared" si="5"/>
        <v>2342.2519999999986</v>
      </c>
      <c r="J14" s="11">
        <f>H14-I14</f>
        <v>-1712.2519999999986</v>
      </c>
      <c r="K14" s="12">
        <f>J14/I14</f>
        <v>-0.73102808749869763</v>
      </c>
      <c r="L14" s="38"/>
      <c r="M14" s="11">
        <v>3703</v>
      </c>
      <c r="N14" s="11">
        <v>8297</v>
      </c>
    </row>
    <row r="15" spans="1:14" x14ac:dyDescent="0.2">
      <c r="A15" s="2" t="s">
        <v>15</v>
      </c>
      <c r="B15" s="8" t="s">
        <v>40</v>
      </c>
      <c r="C15" s="1"/>
      <c r="D15" s="9">
        <v>7088</v>
      </c>
      <c r="E15" s="9">
        <v>7855</v>
      </c>
      <c r="F15" s="9">
        <f>D15-E15</f>
        <v>-767</v>
      </c>
      <c r="G15" s="10">
        <f>F15/E15</f>
        <v>-9.7644812221514957E-2</v>
      </c>
      <c r="H15" s="11">
        <f t="shared" si="5"/>
        <v>1768</v>
      </c>
      <c r="I15" s="11">
        <f t="shared" si="5"/>
        <v>1894</v>
      </c>
      <c r="J15" s="11">
        <f>H15-I15</f>
        <v>-126</v>
      </c>
      <c r="K15" s="12">
        <f>J15/I15</f>
        <v>-6.6525871172122497E-2</v>
      </c>
      <c r="L15" s="38"/>
      <c r="M15" s="11">
        <v>5320</v>
      </c>
      <c r="N15" s="11">
        <v>5961</v>
      </c>
    </row>
    <row r="16" spans="1:14" x14ac:dyDescent="0.2">
      <c r="B16" s="8"/>
      <c r="C16" s="1"/>
      <c r="D16" s="9"/>
      <c r="E16" s="9"/>
      <c r="F16" s="9"/>
      <c r="G16" s="10"/>
      <c r="H16" s="11"/>
      <c r="I16" s="11"/>
      <c r="J16" s="11"/>
      <c r="K16" s="12"/>
      <c r="L16" s="38"/>
      <c r="M16" s="11"/>
      <c r="N16" s="11"/>
    </row>
    <row r="17" spans="1:14" x14ac:dyDescent="0.2">
      <c r="A17" s="2" t="s">
        <v>16</v>
      </c>
      <c r="B17" s="8" t="s">
        <v>41</v>
      </c>
      <c r="C17" s="1" t="s">
        <v>45</v>
      </c>
      <c r="D17" s="9">
        <v>628093</v>
      </c>
      <c r="E17" s="9">
        <v>625532</v>
      </c>
      <c r="F17" s="9">
        <f t="shared" si="0"/>
        <v>2561</v>
      </c>
      <c r="G17" s="10">
        <f t="shared" si="1"/>
        <v>4.0941150892360419E-3</v>
      </c>
      <c r="H17" s="11">
        <f t="shared" ref="H17:I20" si="6">D17</f>
        <v>628093</v>
      </c>
      <c r="I17" s="11">
        <f t="shared" si="6"/>
        <v>625532</v>
      </c>
      <c r="J17" s="11">
        <f t="shared" si="3"/>
        <v>2561</v>
      </c>
      <c r="K17" s="12">
        <f>J17/I17</f>
        <v>4.0941150892360419E-3</v>
      </c>
      <c r="L17" s="38"/>
      <c r="M17" s="15">
        <v>622251</v>
      </c>
      <c r="N17" s="15">
        <v>616176</v>
      </c>
    </row>
    <row r="18" spans="1:14" x14ac:dyDescent="0.2">
      <c r="A18" s="2" t="s">
        <v>17</v>
      </c>
      <c r="B18" s="8" t="s">
        <v>42</v>
      </c>
      <c r="C18" s="1" t="s">
        <v>45</v>
      </c>
      <c r="D18" s="9">
        <v>184901</v>
      </c>
      <c r="E18" s="9">
        <f>207846-35183</f>
        <v>172663</v>
      </c>
      <c r="F18" s="9">
        <f t="shared" si="0"/>
        <v>12238</v>
      </c>
      <c r="G18" s="10">
        <f t="shared" si="1"/>
        <v>7.0877953006724087E-2</v>
      </c>
      <c r="H18" s="11">
        <f t="shared" si="6"/>
        <v>184901</v>
      </c>
      <c r="I18" s="11">
        <f t="shared" si="6"/>
        <v>172663</v>
      </c>
      <c r="J18" s="11">
        <f t="shared" si="3"/>
        <v>12238</v>
      </c>
      <c r="K18" s="12">
        <f t="shared" si="4"/>
        <v>7.0877953006724087E-2</v>
      </c>
      <c r="L18" s="38"/>
      <c r="M18" s="15">
        <v>193354</v>
      </c>
      <c r="N18" s="15">
        <v>178274</v>
      </c>
    </row>
    <row r="19" spans="1:14" x14ac:dyDescent="0.2">
      <c r="A19" s="2" t="s">
        <v>18</v>
      </c>
      <c r="B19" s="8" t="s">
        <v>43</v>
      </c>
      <c r="C19" s="1" t="s">
        <v>45</v>
      </c>
      <c r="D19" s="9">
        <v>375432</v>
      </c>
      <c r="E19" s="9">
        <v>377018</v>
      </c>
      <c r="F19" s="9">
        <f t="shared" si="0"/>
        <v>-1586</v>
      </c>
      <c r="G19" s="10">
        <f t="shared" si="1"/>
        <v>-4.2066957015314916E-3</v>
      </c>
      <c r="H19" s="11">
        <f t="shared" si="6"/>
        <v>375432</v>
      </c>
      <c r="I19" s="11">
        <f t="shared" si="6"/>
        <v>377018</v>
      </c>
      <c r="J19" s="11">
        <f t="shared" si="3"/>
        <v>-1586</v>
      </c>
      <c r="K19" s="12">
        <f t="shared" si="4"/>
        <v>-4.2066957015314916E-3</v>
      </c>
      <c r="L19" s="38"/>
      <c r="M19" s="15">
        <v>369672</v>
      </c>
      <c r="N19" s="15">
        <v>368455</v>
      </c>
    </row>
    <row r="20" spans="1:14" x14ac:dyDescent="0.2">
      <c r="A20" s="2" t="s">
        <v>19</v>
      </c>
      <c r="B20" s="8" t="s">
        <v>44</v>
      </c>
      <c r="C20" s="2" t="s">
        <v>47</v>
      </c>
      <c r="D20" s="9">
        <v>263000</v>
      </c>
      <c r="E20" s="9">
        <v>263000</v>
      </c>
      <c r="F20" s="9">
        <f t="shared" si="0"/>
        <v>0</v>
      </c>
      <c r="G20" s="10">
        <f t="shared" si="1"/>
        <v>0</v>
      </c>
      <c r="H20" s="11">
        <f t="shared" si="6"/>
        <v>263000</v>
      </c>
      <c r="I20" s="11">
        <f t="shared" si="6"/>
        <v>263000</v>
      </c>
      <c r="J20" s="11">
        <f t="shared" si="3"/>
        <v>0</v>
      </c>
      <c r="K20" s="12">
        <f t="shared" si="4"/>
        <v>0</v>
      </c>
      <c r="L20" s="38"/>
      <c r="M20" s="11">
        <v>263000</v>
      </c>
      <c r="N20" s="11">
        <v>263000</v>
      </c>
    </row>
    <row r="21" spans="1:14" x14ac:dyDescent="0.2">
      <c r="B21" s="8"/>
      <c r="G21" s="14"/>
      <c r="H21" s="15"/>
      <c r="I21" s="15"/>
      <c r="J21" s="15"/>
      <c r="K21" s="15"/>
      <c r="L21" s="38"/>
      <c r="M21" s="15"/>
      <c r="N21" s="15"/>
    </row>
    <row r="22" spans="1:14" x14ac:dyDescent="0.2">
      <c r="A22" s="2" t="s">
        <v>20</v>
      </c>
      <c r="B22" s="8" t="s">
        <v>48</v>
      </c>
      <c r="C22" s="1" t="s">
        <v>1</v>
      </c>
      <c r="D22" s="12">
        <f t="shared" ref="D22:E22" si="7">D5/D4</f>
        <v>0.33124685631252443</v>
      </c>
      <c r="E22" s="12">
        <f t="shared" si="7"/>
        <v>0.39589844946987807</v>
      </c>
      <c r="F22" s="105">
        <f>D22-E22</f>
        <v>-6.4651593157353637E-2</v>
      </c>
      <c r="G22" s="10"/>
      <c r="H22" s="12">
        <f>H5/H4</f>
        <v>0.24728293087776154</v>
      </c>
      <c r="I22" s="12">
        <f>I5/I4</f>
        <v>0.3026495584069322</v>
      </c>
      <c r="J22" s="12">
        <f>H22-I22</f>
        <v>-5.5366627529170653E-2</v>
      </c>
      <c r="K22" s="12"/>
      <c r="L22" s="38"/>
      <c r="M22" s="12">
        <v>0.35713850466150754</v>
      </c>
      <c r="N22" s="12">
        <v>0.4237299937332763</v>
      </c>
    </row>
    <row r="23" spans="1:14" x14ac:dyDescent="0.2">
      <c r="A23" s="2" t="s">
        <v>21</v>
      </c>
      <c r="B23" s="8" t="s">
        <v>49</v>
      </c>
      <c r="C23" s="1" t="s">
        <v>1</v>
      </c>
      <c r="D23" s="12">
        <f>D6/D4</f>
        <v>0.54418860261927382</v>
      </c>
      <c r="E23" s="12">
        <f>E6/E4</f>
        <v>0.56913035484464058</v>
      </c>
      <c r="F23" s="105">
        <f t="shared" ref="F22:F24" si="8">D23-E23</f>
        <v>-2.4941752225366765E-2</v>
      </c>
      <c r="G23" s="10"/>
      <c r="H23" s="12">
        <f>H6/H4</f>
        <v>0.47903574595897719</v>
      </c>
      <c r="I23" s="12">
        <f>I6/I4</f>
        <v>0.49460262093357232</v>
      </c>
      <c r="J23" s="12">
        <f>H23-I23</f>
        <v>-1.5566874974595135E-2</v>
      </c>
      <c r="K23" s="12"/>
      <c r="L23" s="38"/>
      <c r="M23" s="12">
        <v>0.56427955054536594</v>
      </c>
      <c r="N23" s="12">
        <v>0.5913742861295338</v>
      </c>
    </row>
    <row r="24" spans="1:14" x14ac:dyDescent="0.2">
      <c r="A24" s="2" t="s">
        <v>22</v>
      </c>
      <c r="B24" s="8" t="s">
        <v>50</v>
      </c>
      <c r="C24" s="1" t="s">
        <v>1</v>
      </c>
      <c r="D24" s="12">
        <f>D9/D4</f>
        <v>0.26563460571173086</v>
      </c>
      <c r="E24" s="12">
        <f>E9/E4</f>
        <v>0.34016669730955446</v>
      </c>
      <c r="F24" s="105">
        <f t="shared" si="8"/>
        <v>-7.4532091597823591E-2</v>
      </c>
      <c r="G24" s="10"/>
      <c r="H24" s="12">
        <f>H9/H4</f>
        <v>0.22617871398648381</v>
      </c>
      <c r="I24" s="12">
        <f>I9/I4</f>
        <v>0.28185302449591737</v>
      </c>
      <c r="J24" s="12">
        <f t="shared" ref="J22:J24" si="9">H24-I24</f>
        <v>-5.5674310509433556E-2</v>
      </c>
      <c r="K24" s="12"/>
      <c r="L24" s="38"/>
      <c r="M24" s="12">
        <v>0.27780147462068128</v>
      </c>
      <c r="N24" s="12">
        <v>0.35757129641603086</v>
      </c>
    </row>
    <row r="25" spans="1:14" ht="25.5" x14ac:dyDescent="0.2">
      <c r="A25" s="2" t="s">
        <v>23</v>
      </c>
      <c r="B25" s="8" t="s">
        <v>51</v>
      </c>
      <c r="C25" s="2" t="s">
        <v>24</v>
      </c>
      <c r="D25" s="18">
        <f>D9/D20</f>
        <v>0.10843346007604562</v>
      </c>
      <c r="E25" s="18">
        <f>E9/E20</f>
        <v>0.16883650190114069</v>
      </c>
      <c r="F25" s="16">
        <f t="shared" ref="F25" si="10">D25-E25</f>
        <v>-6.0403041825095066E-2</v>
      </c>
      <c r="G25" s="10">
        <f t="shared" ref="G25" si="11">F25/E25</f>
        <v>-0.35776056211152152</v>
      </c>
      <c r="H25" s="18">
        <f>H9/H20</f>
        <v>2.1760456273764259E-2</v>
      </c>
      <c r="I25" s="18">
        <f>I9/I20</f>
        <v>3.2155893536121673E-2</v>
      </c>
      <c r="J25" s="17">
        <f t="shared" ref="J25" si="12">H25-I25</f>
        <v>-1.0395437262357414E-2</v>
      </c>
      <c r="K25" s="12">
        <f t="shared" ref="K25:K26" si="13">J25/I25</f>
        <v>-0.3232824878798628</v>
      </c>
      <c r="L25" s="38"/>
      <c r="M25" s="18">
        <v>8.6673003802281365E-2</v>
      </c>
      <c r="N25" s="18">
        <v>0.13668060836501902</v>
      </c>
    </row>
    <row r="26" spans="1:14" x14ac:dyDescent="0.2">
      <c r="A26" s="2" t="s">
        <v>25</v>
      </c>
      <c r="B26" s="8" t="s">
        <v>52</v>
      </c>
      <c r="C26" s="2" t="s">
        <v>24</v>
      </c>
      <c r="D26" s="18">
        <f>ROUND(D19/D20,2)</f>
        <v>1.43</v>
      </c>
      <c r="E26" s="18">
        <f>ROUND(E19/E20,2)</f>
        <v>1.43</v>
      </c>
      <c r="F26" s="16">
        <f>D26-E26</f>
        <v>0</v>
      </c>
      <c r="G26" s="10">
        <f>F26/E26</f>
        <v>0</v>
      </c>
      <c r="H26" s="18">
        <f>ROUND(H19/H20,2)</f>
        <v>1.43</v>
      </c>
      <c r="I26" s="18">
        <f>ROUND(I19/I20,2)</f>
        <v>1.43</v>
      </c>
      <c r="J26" s="17">
        <f>H26-I26</f>
        <v>0</v>
      </c>
      <c r="K26" s="12">
        <f t="shared" si="13"/>
        <v>0</v>
      </c>
      <c r="L26" s="38"/>
      <c r="M26" s="18">
        <v>1.405596958174905</v>
      </c>
      <c r="N26" s="18">
        <v>1.4009695817490495</v>
      </c>
    </row>
    <row r="27" spans="1:14" x14ac:dyDescent="0.2">
      <c r="B27" s="111"/>
      <c r="D27" s="105"/>
      <c r="E27" s="105"/>
      <c r="F27" s="9"/>
      <c r="G27" s="105"/>
      <c r="H27" s="109"/>
      <c r="I27" s="109"/>
      <c r="J27" s="30"/>
      <c r="K27" s="110"/>
      <c r="L27" s="38"/>
      <c r="M27" s="38"/>
      <c r="N27" s="3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24DB-400F-41AD-B3CD-24679F5289C8}">
  <dimension ref="A1:I66"/>
  <sheetViews>
    <sheetView workbookViewId="0">
      <selection activeCell="B2" sqref="B2"/>
    </sheetView>
  </sheetViews>
  <sheetFormatPr defaultColWidth="8.85546875" defaultRowHeight="12.75" outlineLevelCol="1" x14ac:dyDescent="0.2"/>
  <cols>
    <col min="1" max="1" width="41.28515625" style="22" customWidth="1"/>
    <col min="2" max="2" width="36.140625" style="23" customWidth="1" outlineLevel="1"/>
    <col min="3" max="4" width="9.85546875" style="21" bestFit="1" customWidth="1"/>
    <col min="5" max="6" width="8.85546875" style="15"/>
    <col min="7" max="7" width="18.85546875" style="15" bestFit="1" customWidth="1"/>
    <col min="8" max="16384" width="8.85546875" style="15"/>
  </cols>
  <sheetData>
    <row r="1" spans="1:5" ht="25.5" x14ac:dyDescent="0.2">
      <c r="A1" s="20" t="s">
        <v>56</v>
      </c>
      <c r="B1" s="19" t="s">
        <v>55</v>
      </c>
    </row>
    <row r="2" spans="1:5" x14ac:dyDescent="0.2">
      <c r="A2" s="22" t="s">
        <v>57</v>
      </c>
      <c r="B2" s="23" t="s">
        <v>133</v>
      </c>
    </row>
    <row r="3" spans="1:5" x14ac:dyDescent="0.2">
      <c r="C3" s="24"/>
      <c r="D3" s="24"/>
    </row>
    <row r="4" spans="1:5" x14ac:dyDescent="0.2">
      <c r="A4" s="25" t="s">
        <v>59</v>
      </c>
      <c r="B4" s="23" t="s">
        <v>58</v>
      </c>
      <c r="C4" s="26">
        <v>44196</v>
      </c>
      <c r="D4" s="26">
        <v>43830</v>
      </c>
    </row>
    <row r="5" spans="1:5" x14ac:dyDescent="0.2">
      <c r="A5" s="20" t="s">
        <v>61</v>
      </c>
      <c r="B5" s="27" t="s">
        <v>60</v>
      </c>
      <c r="C5" s="24"/>
      <c r="D5" s="24"/>
    </row>
    <row r="6" spans="1:5" x14ac:dyDescent="0.2">
      <c r="A6" s="20"/>
      <c r="B6" s="19"/>
      <c r="C6" s="24"/>
      <c r="D6" s="24"/>
    </row>
    <row r="7" spans="1:5" x14ac:dyDescent="0.2">
      <c r="A7" s="20" t="s">
        <v>63</v>
      </c>
      <c r="B7" s="19" t="s">
        <v>62</v>
      </c>
    </row>
    <row r="8" spans="1:5" x14ac:dyDescent="0.2">
      <c r="A8" s="41" t="s">
        <v>65</v>
      </c>
      <c r="B8" s="28" t="s">
        <v>64</v>
      </c>
      <c r="C8" s="42">
        <v>26679</v>
      </c>
      <c r="D8" s="42">
        <v>35183</v>
      </c>
      <c r="E8" s="17"/>
    </row>
    <row r="9" spans="1:5" x14ac:dyDescent="0.2">
      <c r="A9" s="41" t="s">
        <v>68</v>
      </c>
      <c r="B9" s="28" t="s">
        <v>67</v>
      </c>
      <c r="C9" s="42">
        <v>10183</v>
      </c>
      <c r="D9" s="42">
        <v>10614</v>
      </c>
    </row>
    <row r="10" spans="1:5" x14ac:dyDescent="0.2">
      <c r="A10" s="22" t="s">
        <v>70</v>
      </c>
      <c r="B10" s="28" t="s">
        <v>69</v>
      </c>
      <c r="C10" s="11">
        <v>360</v>
      </c>
      <c r="D10" s="11">
        <v>408</v>
      </c>
    </row>
    <row r="11" spans="1:5" s="34" customFormat="1" x14ac:dyDescent="0.2">
      <c r="A11" s="32" t="s">
        <v>72</v>
      </c>
      <c r="B11" s="31" t="s">
        <v>71</v>
      </c>
      <c r="C11" s="33">
        <v>37222</v>
      </c>
      <c r="D11" s="33">
        <v>46205</v>
      </c>
    </row>
    <row r="12" spans="1:5" x14ac:dyDescent="0.2">
      <c r="A12" s="22" t="s">
        <v>74</v>
      </c>
      <c r="B12" s="23" t="s">
        <v>73</v>
      </c>
      <c r="C12" s="11">
        <v>114</v>
      </c>
      <c r="D12" s="11">
        <v>142</v>
      </c>
    </row>
    <row r="13" spans="1:5" x14ac:dyDescent="0.2">
      <c r="A13" s="6" t="s">
        <v>76</v>
      </c>
      <c r="B13" s="35" t="s">
        <v>75</v>
      </c>
      <c r="C13" s="36">
        <v>37336</v>
      </c>
      <c r="D13" s="36">
        <v>46347</v>
      </c>
    </row>
    <row r="14" spans="1:5" x14ac:dyDescent="0.2">
      <c r="A14" s="20"/>
      <c r="B14" s="19"/>
    </row>
    <row r="15" spans="1:5" x14ac:dyDescent="0.2">
      <c r="A15" s="20" t="s">
        <v>78</v>
      </c>
      <c r="B15" s="37" t="s">
        <v>77</v>
      </c>
    </row>
    <row r="16" spans="1:5" x14ac:dyDescent="0.2">
      <c r="A16" s="41" t="s">
        <v>80</v>
      </c>
      <c r="B16" s="43" t="s">
        <v>79</v>
      </c>
      <c r="C16" s="42">
        <v>1147</v>
      </c>
      <c r="D16" s="42">
        <v>1609</v>
      </c>
    </row>
    <row r="17" spans="1:9" x14ac:dyDescent="0.2">
      <c r="A17" s="41" t="s">
        <v>84</v>
      </c>
      <c r="B17" s="44" t="s">
        <v>83</v>
      </c>
      <c r="C17" s="42">
        <v>0</v>
      </c>
      <c r="D17" s="42">
        <v>294</v>
      </c>
      <c r="E17" s="11"/>
      <c r="G17" s="38"/>
    </row>
    <row r="18" spans="1:9" x14ac:dyDescent="0.2">
      <c r="A18" s="22" t="s">
        <v>86</v>
      </c>
      <c r="B18" s="28" t="s">
        <v>85</v>
      </c>
      <c r="C18" s="11">
        <v>587506</v>
      </c>
      <c r="D18" s="11">
        <v>575267</v>
      </c>
      <c r="G18" s="38"/>
      <c r="H18" s="30"/>
      <c r="I18" s="30"/>
    </row>
    <row r="19" spans="1:9" x14ac:dyDescent="0.2">
      <c r="A19" s="15" t="s">
        <v>88</v>
      </c>
      <c r="B19" s="39" t="s">
        <v>87</v>
      </c>
      <c r="C19" s="11">
        <v>2104</v>
      </c>
      <c r="D19" s="11">
        <v>2015</v>
      </c>
    </row>
    <row r="20" spans="1:9" x14ac:dyDescent="0.2">
      <c r="A20" s="6" t="s">
        <v>90</v>
      </c>
      <c r="B20" s="35" t="s">
        <v>89</v>
      </c>
      <c r="C20" s="36">
        <v>590757</v>
      </c>
      <c r="D20" s="36">
        <v>579185</v>
      </c>
    </row>
    <row r="21" spans="1:9" x14ac:dyDescent="0.2">
      <c r="A21" s="20"/>
      <c r="B21" s="19"/>
    </row>
    <row r="22" spans="1:9" x14ac:dyDescent="0.2">
      <c r="A22" s="6" t="s">
        <v>92</v>
      </c>
      <c r="B22" s="35" t="s">
        <v>91</v>
      </c>
      <c r="C22" s="36">
        <v>628093</v>
      </c>
      <c r="D22" s="36">
        <v>625532</v>
      </c>
    </row>
    <row r="24" spans="1:9" x14ac:dyDescent="0.2">
      <c r="A24" s="20" t="s">
        <v>94</v>
      </c>
      <c r="B24" s="37" t="s">
        <v>93</v>
      </c>
    </row>
    <row r="25" spans="1:9" x14ac:dyDescent="0.2">
      <c r="A25" s="20"/>
      <c r="B25" s="37"/>
    </row>
    <row r="26" spans="1:9" x14ac:dyDescent="0.2">
      <c r="A26" s="20" t="s">
        <v>96</v>
      </c>
      <c r="B26" s="37" t="s">
        <v>95</v>
      </c>
    </row>
    <row r="27" spans="1:9" x14ac:dyDescent="0.2">
      <c r="A27" s="22" t="s">
        <v>98</v>
      </c>
      <c r="B27" s="23" t="s">
        <v>97</v>
      </c>
      <c r="C27" s="11">
        <v>17266</v>
      </c>
      <c r="D27" s="11">
        <v>16266</v>
      </c>
    </row>
    <row r="28" spans="1:9" x14ac:dyDescent="0.2">
      <c r="A28" s="15" t="s">
        <v>99</v>
      </c>
      <c r="B28" s="39" t="s">
        <v>66</v>
      </c>
      <c r="C28" s="11">
        <v>102</v>
      </c>
      <c r="D28" s="11">
        <v>243</v>
      </c>
    </row>
    <row r="29" spans="1:9" x14ac:dyDescent="0.2">
      <c r="A29" s="15" t="s">
        <v>101</v>
      </c>
      <c r="B29" s="28" t="s">
        <v>100</v>
      </c>
      <c r="C29" s="11">
        <v>1289</v>
      </c>
      <c r="D29" s="11">
        <v>1915</v>
      </c>
    </row>
    <row r="30" spans="1:9" x14ac:dyDescent="0.2">
      <c r="A30" s="15" t="s">
        <v>82</v>
      </c>
      <c r="B30" s="28" t="s">
        <v>81</v>
      </c>
      <c r="C30" s="11">
        <v>1919</v>
      </c>
      <c r="D30" s="11">
        <v>193</v>
      </c>
    </row>
    <row r="31" spans="1:9" x14ac:dyDescent="0.2">
      <c r="A31" s="15" t="s">
        <v>103</v>
      </c>
      <c r="B31" s="28" t="s">
        <v>102</v>
      </c>
      <c r="C31" s="11">
        <v>744</v>
      </c>
      <c r="D31" s="11">
        <v>893</v>
      </c>
    </row>
    <row r="32" spans="1:9" x14ac:dyDescent="0.2">
      <c r="A32" s="22" t="s">
        <v>105</v>
      </c>
      <c r="B32" s="28" t="s">
        <v>104</v>
      </c>
      <c r="C32" s="11">
        <v>9149</v>
      </c>
      <c r="D32" s="11">
        <v>11755</v>
      </c>
    </row>
    <row r="33" spans="1:8" x14ac:dyDescent="0.2">
      <c r="A33" s="6" t="s">
        <v>107</v>
      </c>
      <c r="B33" s="35" t="s">
        <v>106</v>
      </c>
      <c r="C33" s="36">
        <v>30469</v>
      </c>
      <c r="D33" s="36">
        <v>31265</v>
      </c>
    </row>
    <row r="34" spans="1:8" x14ac:dyDescent="0.2">
      <c r="A34" s="20"/>
      <c r="B34" s="19"/>
    </row>
    <row r="35" spans="1:8" x14ac:dyDescent="0.2">
      <c r="A35" s="20" t="s">
        <v>109</v>
      </c>
      <c r="B35" s="37" t="s">
        <v>108</v>
      </c>
    </row>
    <row r="36" spans="1:8" x14ac:dyDescent="0.2">
      <c r="A36" s="22" t="s">
        <v>98</v>
      </c>
      <c r="B36" s="23" t="s">
        <v>97</v>
      </c>
      <c r="C36" s="11">
        <v>194314</v>
      </c>
      <c r="D36" s="11">
        <v>191580</v>
      </c>
    </row>
    <row r="37" spans="1:8" x14ac:dyDescent="0.2">
      <c r="A37" s="22" t="s">
        <v>82</v>
      </c>
      <c r="B37" s="28" t="s">
        <v>81</v>
      </c>
      <c r="C37" s="11">
        <v>26145</v>
      </c>
      <c r="D37" s="11">
        <v>24754</v>
      </c>
    </row>
    <row r="38" spans="1:8" x14ac:dyDescent="0.2">
      <c r="A38" s="22" t="s">
        <v>111</v>
      </c>
      <c r="B38" s="28" t="s">
        <v>110</v>
      </c>
      <c r="C38" s="11">
        <v>1733</v>
      </c>
      <c r="D38" s="11">
        <v>915</v>
      </c>
    </row>
    <row r="39" spans="1:8" x14ac:dyDescent="0.2">
      <c r="A39" s="6" t="s">
        <v>113</v>
      </c>
      <c r="B39" s="35" t="s">
        <v>112</v>
      </c>
      <c r="C39" s="36">
        <v>222192</v>
      </c>
      <c r="D39" s="36">
        <v>217249</v>
      </c>
    </row>
    <row r="40" spans="1:8" x14ac:dyDescent="0.2">
      <c r="A40" s="20"/>
      <c r="B40" s="19"/>
      <c r="G40" s="11"/>
      <c r="H40" s="11"/>
    </row>
    <row r="41" spans="1:8" x14ac:dyDescent="0.2">
      <c r="A41" s="6" t="s">
        <v>115</v>
      </c>
      <c r="B41" s="35" t="s">
        <v>114</v>
      </c>
      <c r="C41" s="36">
        <v>252661</v>
      </c>
      <c r="D41" s="36">
        <v>248514</v>
      </c>
    </row>
    <row r="42" spans="1:8" x14ac:dyDescent="0.2">
      <c r="A42" s="20"/>
      <c r="B42" s="19"/>
    </row>
    <row r="43" spans="1:8" x14ac:dyDescent="0.2">
      <c r="A43" s="20" t="s">
        <v>117</v>
      </c>
      <c r="B43" s="37" t="s">
        <v>116</v>
      </c>
    </row>
    <row r="44" spans="1:8" x14ac:dyDescent="0.2">
      <c r="A44" s="22" t="s">
        <v>119</v>
      </c>
      <c r="B44" s="23" t="s">
        <v>118</v>
      </c>
      <c r="C44" s="11">
        <v>263000</v>
      </c>
      <c r="D44" s="11">
        <v>263000</v>
      </c>
    </row>
    <row r="45" spans="1:8" x14ac:dyDescent="0.2">
      <c r="A45" s="22" t="s">
        <v>121</v>
      </c>
      <c r="B45" s="23" t="s">
        <v>120</v>
      </c>
      <c r="C45" s="11">
        <v>44478</v>
      </c>
      <c r="D45" s="11">
        <v>44478</v>
      </c>
    </row>
    <row r="46" spans="1:8" x14ac:dyDescent="0.2">
      <c r="A46" s="22" t="s">
        <v>123</v>
      </c>
      <c r="B46" s="23" t="s">
        <v>122</v>
      </c>
      <c r="C46" s="11">
        <v>20262</v>
      </c>
      <c r="D46" s="11">
        <v>18520</v>
      </c>
    </row>
    <row r="47" spans="1:8" x14ac:dyDescent="0.2">
      <c r="A47" s="22" t="s">
        <v>125</v>
      </c>
      <c r="B47" s="23" t="s">
        <v>124</v>
      </c>
      <c r="C47" s="11">
        <v>-102</v>
      </c>
      <c r="D47" s="11">
        <v>-243</v>
      </c>
    </row>
    <row r="48" spans="1:8" x14ac:dyDescent="0.2">
      <c r="A48" s="22" t="s">
        <v>127</v>
      </c>
      <c r="B48" s="23" t="s">
        <v>126</v>
      </c>
      <c r="C48" s="11">
        <v>19276</v>
      </c>
      <c r="D48" s="11">
        <v>6859</v>
      </c>
    </row>
    <row r="49" spans="1:4" x14ac:dyDescent="0.2">
      <c r="A49" s="22" t="s">
        <v>128</v>
      </c>
      <c r="B49" s="40" t="s">
        <v>35</v>
      </c>
      <c r="C49" s="11">
        <v>28518</v>
      </c>
      <c r="D49" s="11">
        <v>44404</v>
      </c>
    </row>
    <row r="50" spans="1:4" s="21" customFormat="1" x14ac:dyDescent="0.2">
      <c r="A50" s="6" t="s">
        <v>130</v>
      </c>
      <c r="B50" s="35" t="s">
        <v>129</v>
      </c>
      <c r="C50" s="36">
        <v>375432</v>
      </c>
      <c r="D50" s="36">
        <v>377018</v>
      </c>
    </row>
    <row r="51" spans="1:4" s="21" customFormat="1" x14ac:dyDescent="0.2">
      <c r="A51" s="20"/>
      <c r="B51" s="19"/>
    </row>
    <row r="52" spans="1:4" x14ac:dyDescent="0.2">
      <c r="A52" s="6" t="s">
        <v>132</v>
      </c>
      <c r="B52" s="35" t="s">
        <v>131</v>
      </c>
      <c r="C52" s="36">
        <v>628093</v>
      </c>
      <c r="D52" s="36">
        <v>625532</v>
      </c>
    </row>
    <row r="53" spans="1:4" x14ac:dyDescent="0.2">
      <c r="A53" s="20"/>
      <c r="B53" s="19"/>
    </row>
    <row r="62" spans="1:4" x14ac:dyDescent="0.2">
      <c r="A62" s="15"/>
      <c r="C62" s="15"/>
      <c r="D62" s="15"/>
    </row>
    <row r="63" spans="1:4" x14ac:dyDescent="0.2">
      <c r="A63" s="15"/>
      <c r="C63" s="15"/>
      <c r="D63" s="15"/>
    </row>
    <row r="64" spans="1:4" x14ac:dyDescent="0.2">
      <c r="A64" s="15"/>
      <c r="C64" s="15"/>
      <c r="D64" s="15"/>
    </row>
    <row r="65" spans="1:4" x14ac:dyDescent="0.2">
      <c r="A65" s="15"/>
      <c r="C65" s="15"/>
      <c r="D65" s="15"/>
    </row>
    <row r="66" spans="1:4" x14ac:dyDescent="0.2">
      <c r="A66" s="15"/>
      <c r="C66" s="15"/>
      <c r="D66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2215-A743-4655-B7BE-823D186817F8}">
  <dimension ref="A1:G47"/>
  <sheetViews>
    <sheetView workbookViewId="0">
      <selection activeCell="B2" sqref="B2"/>
    </sheetView>
  </sheetViews>
  <sheetFormatPr defaultColWidth="9.140625" defaultRowHeight="12.75" outlineLevelCol="1" x14ac:dyDescent="0.2"/>
  <cols>
    <col min="1" max="1" width="45.28515625" style="15" customWidth="1" outlineLevel="1"/>
    <col min="2" max="2" width="44.28515625" style="15" customWidth="1"/>
    <col min="3" max="4" width="9.42578125" style="15" customWidth="1"/>
    <col min="5" max="6" width="8.7109375" style="15" customWidth="1"/>
    <col min="7" max="7" width="12" style="15" customWidth="1"/>
    <col min="8" max="16384" width="9.140625" style="15"/>
  </cols>
  <sheetData>
    <row r="1" spans="1:7" ht="25.5" x14ac:dyDescent="0.2">
      <c r="A1" s="60" t="s">
        <v>135</v>
      </c>
      <c r="B1" s="60" t="s">
        <v>134</v>
      </c>
    </row>
    <row r="2" spans="1:7" x14ac:dyDescent="0.2">
      <c r="A2" s="15" t="s">
        <v>210</v>
      </c>
      <c r="B2" s="15" t="s">
        <v>183</v>
      </c>
    </row>
    <row r="3" spans="1:7" x14ac:dyDescent="0.2">
      <c r="A3" s="21" t="s">
        <v>137</v>
      </c>
      <c r="B3" s="45" t="s">
        <v>136</v>
      </c>
      <c r="C3" s="46"/>
      <c r="D3" s="46"/>
      <c r="E3" s="46"/>
      <c r="F3" s="46"/>
    </row>
    <row r="4" spans="1:7" x14ac:dyDescent="0.2">
      <c r="A4" s="21"/>
      <c r="B4" s="46"/>
      <c r="C4" s="46"/>
      <c r="D4" s="46"/>
      <c r="E4" s="46"/>
      <c r="F4" s="46"/>
    </row>
    <row r="5" spans="1:7" x14ac:dyDescent="0.2">
      <c r="A5" s="46"/>
      <c r="C5" s="24"/>
      <c r="D5" s="24"/>
      <c r="E5" s="24"/>
      <c r="F5" s="24"/>
    </row>
    <row r="6" spans="1:7" x14ac:dyDescent="0.2">
      <c r="A6" s="48" t="s">
        <v>138</v>
      </c>
      <c r="B6" s="47" t="s">
        <v>58</v>
      </c>
      <c r="C6" s="49" t="s">
        <v>28</v>
      </c>
      <c r="D6" s="49" t="s">
        <v>29</v>
      </c>
      <c r="E6" s="49">
        <v>2020</v>
      </c>
      <c r="F6" s="49">
        <v>2019</v>
      </c>
    </row>
    <row r="8" spans="1:7" x14ac:dyDescent="0.2">
      <c r="A8" s="15" t="s">
        <v>4</v>
      </c>
      <c r="B8" s="15" t="s">
        <v>31</v>
      </c>
      <c r="C8" s="11">
        <v>25303</v>
      </c>
      <c r="D8" s="11">
        <v>30005</v>
      </c>
      <c r="E8" s="11">
        <v>107358</v>
      </c>
      <c r="F8" s="11">
        <v>130536</v>
      </c>
      <c r="G8" s="11"/>
    </row>
    <row r="9" spans="1:7" x14ac:dyDescent="0.2">
      <c r="A9" s="15" t="s">
        <v>140</v>
      </c>
      <c r="B9" s="15" t="s">
        <v>139</v>
      </c>
      <c r="C9" s="11">
        <v>223</v>
      </c>
      <c r="D9" s="11">
        <v>229</v>
      </c>
      <c r="E9" s="11">
        <v>3015</v>
      </c>
      <c r="F9" s="11">
        <v>1017</v>
      </c>
      <c r="G9" s="11"/>
    </row>
    <row r="10" spans="1:7" x14ac:dyDescent="0.2">
      <c r="A10" s="15" t="s">
        <v>142</v>
      </c>
      <c r="B10" s="15" t="s">
        <v>141</v>
      </c>
      <c r="C10" s="11">
        <v>-7576</v>
      </c>
      <c r="D10" s="11">
        <v>-9212</v>
      </c>
      <c r="E10" s="11">
        <v>-30858</v>
      </c>
      <c r="F10" s="11">
        <v>-36669</v>
      </c>
      <c r="G10" s="11"/>
    </row>
    <row r="11" spans="1:7" x14ac:dyDescent="0.2">
      <c r="A11" s="15" t="s">
        <v>144</v>
      </c>
      <c r="B11" s="15" t="s">
        <v>143</v>
      </c>
      <c r="C11" s="11">
        <v>-5426</v>
      </c>
      <c r="D11" s="11">
        <v>-5740</v>
      </c>
      <c r="E11" s="11">
        <v>-19491</v>
      </c>
      <c r="F11" s="11">
        <v>-19867</v>
      </c>
      <c r="G11" s="11"/>
    </row>
    <row r="12" spans="1:7" x14ac:dyDescent="0.2">
      <c r="A12" s="15" t="s">
        <v>7</v>
      </c>
      <c r="B12" s="15" t="s">
        <v>145</v>
      </c>
      <c r="C12" s="11">
        <v>-6199</v>
      </c>
      <c r="D12" s="11">
        <v>-6125</v>
      </c>
      <c r="E12" s="11">
        <v>-24094</v>
      </c>
      <c r="F12" s="11">
        <v>-23037</v>
      </c>
      <c r="G12" s="11"/>
    </row>
    <row r="13" spans="1:7" x14ac:dyDescent="0.2">
      <c r="A13" s="15" t="s">
        <v>147</v>
      </c>
      <c r="B13" s="15" t="s">
        <v>146</v>
      </c>
      <c r="C13" s="11">
        <v>-68</v>
      </c>
      <c r="D13" s="11">
        <v>-77</v>
      </c>
      <c r="E13" s="11">
        <v>-368</v>
      </c>
      <c r="F13" s="11">
        <v>-301</v>
      </c>
      <c r="G13" s="11"/>
    </row>
    <row r="14" spans="1:7" x14ac:dyDescent="0.2">
      <c r="A14" s="7" t="s">
        <v>5</v>
      </c>
      <c r="B14" s="7" t="s">
        <v>148</v>
      </c>
      <c r="C14" s="36">
        <v>6257</v>
      </c>
      <c r="D14" s="36">
        <v>9080</v>
      </c>
      <c r="E14" s="36">
        <v>35562</v>
      </c>
      <c r="F14" s="36">
        <v>51679</v>
      </c>
      <c r="G14" s="11"/>
    </row>
    <row r="15" spans="1:7" x14ac:dyDescent="0.2">
      <c r="A15" s="21"/>
      <c r="B15" s="21"/>
    </row>
    <row r="16" spans="1:7" x14ac:dyDescent="0.2">
      <c r="A16" s="21" t="s">
        <v>150</v>
      </c>
      <c r="B16" s="21" t="s">
        <v>149</v>
      </c>
    </row>
    <row r="17" spans="1:7" x14ac:dyDescent="0.2">
      <c r="A17" s="15" t="s">
        <v>152</v>
      </c>
      <c r="B17" s="15" t="s">
        <v>151</v>
      </c>
      <c r="C17" s="11">
        <v>7</v>
      </c>
      <c r="D17" s="11">
        <v>13</v>
      </c>
      <c r="E17" s="11">
        <v>36</v>
      </c>
      <c r="F17" s="11">
        <v>42</v>
      </c>
    </row>
    <row r="18" spans="1:7" x14ac:dyDescent="0.2">
      <c r="A18" s="15" t="s">
        <v>154</v>
      </c>
      <c r="B18" s="15" t="s">
        <v>153</v>
      </c>
      <c r="C18" s="11">
        <v>-410</v>
      </c>
      <c r="D18" s="11">
        <v>-463</v>
      </c>
      <c r="E18" s="11">
        <v>-1705</v>
      </c>
      <c r="F18" s="11">
        <v>-1797</v>
      </c>
    </row>
    <row r="19" spans="1:7" x14ac:dyDescent="0.2">
      <c r="A19" s="7" t="s">
        <v>156</v>
      </c>
      <c r="B19" s="7" t="s">
        <v>155</v>
      </c>
      <c r="C19" s="36">
        <v>-403</v>
      </c>
      <c r="D19" s="36">
        <v>-450</v>
      </c>
      <c r="E19" s="36">
        <v>-1669</v>
      </c>
      <c r="F19" s="36">
        <v>-1755</v>
      </c>
      <c r="G19" s="11"/>
    </row>
    <row r="20" spans="1:7" x14ac:dyDescent="0.2">
      <c r="A20" s="21"/>
      <c r="B20" s="21"/>
      <c r="C20" s="29"/>
      <c r="D20" s="29"/>
      <c r="E20" s="29"/>
      <c r="F20" s="29"/>
    </row>
    <row r="21" spans="1:7" ht="38.25" x14ac:dyDescent="0.2">
      <c r="A21" s="22" t="s">
        <v>158</v>
      </c>
      <c r="B21" s="22" t="s">
        <v>157</v>
      </c>
      <c r="C21" s="11">
        <v>-130</v>
      </c>
      <c r="D21" s="11">
        <v>-173</v>
      </c>
      <c r="E21" s="11">
        <v>-462</v>
      </c>
      <c r="F21" s="11">
        <v>244</v>
      </c>
    </row>
    <row r="22" spans="1:7" x14ac:dyDescent="0.2">
      <c r="A22" s="7" t="s">
        <v>160</v>
      </c>
      <c r="B22" s="7" t="s">
        <v>159</v>
      </c>
      <c r="C22" s="36">
        <v>5724</v>
      </c>
      <c r="D22" s="36">
        <v>8457</v>
      </c>
      <c r="E22" s="36">
        <v>33431</v>
      </c>
      <c r="F22" s="36">
        <v>50168</v>
      </c>
      <c r="G22" s="11"/>
    </row>
    <row r="23" spans="1:7" x14ac:dyDescent="0.2">
      <c r="A23" s="21"/>
      <c r="B23" s="21"/>
    </row>
    <row r="24" spans="1:7" x14ac:dyDescent="0.2">
      <c r="A24" s="15" t="s">
        <v>162</v>
      </c>
      <c r="B24" s="15" t="s">
        <v>161</v>
      </c>
      <c r="C24" s="11">
        <v>0</v>
      </c>
      <c r="D24" s="11">
        <v>0</v>
      </c>
      <c r="E24" s="11">
        <v>-4913</v>
      </c>
      <c r="F24" s="11">
        <v>-5764</v>
      </c>
      <c r="G24" s="11"/>
    </row>
    <row r="25" spans="1:7" s="21" customFormat="1" x14ac:dyDescent="0.2">
      <c r="A25" s="7" t="s">
        <v>128</v>
      </c>
      <c r="B25" s="7" t="s">
        <v>35</v>
      </c>
      <c r="C25" s="36">
        <v>5724</v>
      </c>
      <c r="D25" s="36">
        <v>8457</v>
      </c>
      <c r="E25" s="36">
        <v>28518</v>
      </c>
      <c r="F25" s="36">
        <v>44404</v>
      </c>
      <c r="G25" s="11"/>
    </row>
    <row r="26" spans="1:7" x14ac:dyDescent="0.2">
      <c r="A26" s="51"/>
      <c r="B26" s="39" t="s">
        <v>163</v>
      </c>
    </row>
    <row r="27" spans="1:7" x14ac:dyDescent="0.2">
      <c r="A27" s="52" t="s">
        <v>165</v>
      </c>
      <c r="B27" s="52" t="s">
        <v>164</v>
      </c>
      <c r="C27" s="53">
        <v>5724</v>
      </c>
      <c r="D27" s="53">
        <v>8457</v>
      </c>
      <c r="E27" s="53">
        <v>28518</v>
      </c>
      <c r="F27" s="53">
        <v>44404</v>
      </c>
    </row>
    <row r="29" spans="1:7" ht="25.5" x14ac:dyDescent="0.2">
      <c r="A29" s="22" t="s">
        <v>167</v>
      </c>
      <c r="B29" s="22" t="s">
        <v>166</v>
      </c>
      <c r="C29" s="18">
        <v>0.02</v>
      </c>
      <c r="D29" s="18">
        <v>0.03</v>
      </c>
      <c r="E29" s="18">
        <v>0.11</v>
      </c>
      <c r="F29" s="18">
        <v>0.17</v>
      </c>
    </row>
    <row r="30" spans="1:7" ht="25.5" x14ac:dyDescent="0.2">
      <c r="A30" s="25" t="s">
        <v>169</v>
      </c>
      <c r="B30" s="25" t="s">
        <v>168</v>
      </c>
      <c r="C30" s="54">
        <v>0.02</v>
      </c>
      <c r="D30" s="54">
        <v>0.03</v>
      </c>
      <c r="E30" s="54">
        <v>0.11</v>
      </c>
      <c r="F30" s="54">
        <v>0.17</v>
      </c>
    </row>
    <row r="34" spans="1:7" x14ac:dyDescent="0.2">
      <c r="A34" s="21" t="s">
        <v>171</v>
      </c>
      <c r="B34" s="45" t="s">
        <v>170</v>
      </c>
      <c r="C34" s="11"/>
      <c r="D34" s="11"/>
      <c r="E34" s="11"/>
      <c r="F34" s="11"/>
      <c r="G34" s="11"/>
    </row>
    <row r="35" spans="1:7" x14ac:dyDescent="0.2">
      <c r="A35" s="21"/>
      <c r="C35" s="11"/>
      <c r="D35" s="11"/>
      <c r="E35" s="11"/>
      <c r="F35" s="11"/>
      <c r="G35" s="11"/>
    </row>
    <row r="36" spans="1:7" s="21" customFormat="1" x14ac:dyDescent="0.2">
      <c r="A36" s="48" t="s">
        <v>138</v>
      </c>
      <c r="B36" s="47" t="s">
        <v>58</v>
      </c>
      <c r="C36" s="49" t="s">
        <v>28</v>
      </c>
      <c r="D36" s="49" t="s">
        <v>29</v>
      </c>
      <c r="E36" s="49">
        <v>2020</v>
      </c>
      <c r="F36" s="49">
        <v>2019</v>
      </c>
      <c r="G36" s="15"/>
    </row>
    <row r="37" spans="1:7" s="21" customFormat="1" x14ac:dyDescent="0.2">
      <c r="A37" s="15"/>
      <c r="C37" s="24"/>
      <c r="D37" s="24"/>
      <c r="E37" s="24"/>
      <c r="F37" s="24"/>
      <c r="G37" s="15"/>
    </row>
    <row r="38" spans="1:7" s="21" customFormat="1" x14ac:dyDescent="0.2">
      <c r="A38" s="21" t="s">
        <v>128</v>
      </c>
      <c r="B38" s="21" t="s">
        <v>35</v>
      </c>
      <c r="C38" s="50">
        <v>5724</v>
      </c>
      <c r="D38" s="50">
        <v>8457</v>
      </c>
      <c r="E38" s="50">
        <v>28518</v>
      </c>
      <c r="F38" s="50">
        <v>44404</v>
      </c>
      <c r="G38" s="15"/>
    </row>
    <row r="39" spans="1:7" x14ac:dyDescent="0.2">
      <c r="B39" s="21"/>
    </row>
    <row r="40" spans="1:7" x14ac:dyDescent="0.2">
      <c r="A40" s="21" t="s">
        <v>173</v>
      </c>
      <c r="B40" s="55" t="s">
        <v>172</v>
      </c>
      <c r="C40" s="29"/>
      <c r="D40" s="29"/>
      <c r="E40" s="29"/>
      <c r="F40" s="29"/>
    </row>
    <row r="41" spans="1:7" ht="25.5" x14ac:dyDescent="0.2">
      <c r="A41" s="57" t="s">
        <v>175</v>
      </c>
      <c r="B41" s="56" t="s">
        <v>174</v>
      </c>
      <c r="C41" s="29"/>
      <c r="D41" s="29"/>
      <c r="E41" s="29"/>
      <c r="F41" s="29"/>
    </row>
    <row r="42" spans="1:7" ht="38.25" x14ac:dyDescent="0.2">
      <c r="A42" s="22" t="s">
        <v>177</v>
      </c>
      <c r="B42" s="23" t="s">
        <v>176</v>
      </c>
      <c r="C42" s="11">
        <v>37</v>
      </c>
      <c r="D42" s="11">
        <v>106</v>
      </c>
      <c r="E42" s="11">
        <v>141</v>
      </c>
      <c r="F42" s="11">
        <v>182</v>
      </c>
    </row>
    <row r="43" spans="1:7" x14ac:dyDescent="0.2">
      <c r="A43" s="21" t="s">
        <v>179</v>
      </c>
      <c r="B43" s="58" t="s">
        <v>178</v>
      </c>
      <c r="C43" s="29">
        <v>37</v>
      </c>
      <c r="D43" s="29">
        <v>106</v>
      </c>
      <c r="E43" s="29">
        <v>141</v>
      </c>
      <c r="F43" s="29">
        <v>182</v>
      </c>
    </row>
    <row r="45" spans="1:7" x14ac:dyDescent="0.2">
      <c r="A45" s="7" t="s">
        <v>181</v>
      </c>
      <c r="B45" s="59" t="s">
        <v>180</v>
      </c>
      <c r="C45" s="36">
        <v>5761</v>
      </c>
      <c r="D45" s="36">
        <v>8563</v>
      </c>
      <c r="E45" s="36">
        <v>28659</v>
      </c>
      <c r="F45" s="36">
        <v>44586</v>
      </c>
    </row>
    <row r="46" spans="1:7" x14ac:dyDescent="0.2">
      <c r="A46" s="51"/>
      <c r="B46" s="39" t="s">
        <v>163</v>
      </c>
    </row>
    <row r="47" spans="1:7" x14ac:dyDescent="0.2">
      <c r="A47" s="52" t="s">
        <v>182</v>
      </c>
      <c r="B47" s="52" t="s">
        <v>164</v>
      </c>
      <c r="C47" s="53">
        <v>5761</v>
      </c>
      <c r="D47" s="53">
        <v>8563</v>
      </c>
      <c r="E47" s="53">
        <v>28659</v>
      </c>
      <c r="F47" s="53">
        <v>44586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D3F0-0AE6-4F74-BDCE-81290D7D7CC7}">
  <dimension ref="A1:H24"/>
  <sheetViews>
    <sheetView workbookViewId="0">
      <selection activeCell="A3" sqref="A3"/>
    </sheetView>
  </sheetViews>
  <sheetFormatPr defaultColWidth="9.140625" defaultRowHeight="12.75" outlineLevelRow="1" outlineLevelCol="1" x14ac:dyDescent="0.2"/>
  <cols>
    <col min="1" max="1" width="26.28515625" style="61" customWidth="1" outlineLevel="1"/>
    <col min="2" max="2" width="25.85546875" style="61" customWidth="1"/>
    <col min="3" max="3" width="11.28515625" style="61" customWidth="1"/>
    <col min="4" max="4" width="10.140625" style="61" customWidth="1"/>
    <col min="5" max="5" width="12.85546875" style="61" customWidth="1"/>
    <col min="6" max="6" width="11.85546875" style="61" bestFit="1" customWidth="1"/>
    <col min="7" max="7" width="12.7109375" style="61" customWidth="1"/>
    <col min="8" max="8" width="14.85546875" style="61" customWidth="1"/>
    <col min="9" max="16384" width="9.140625" style="61"/>
  </cols>
  <sheetData>
    <row r="1" spans="1:8" ht="38.25" x14ac:dyDescent="0.2">
      <c r="A1" s="81" t="s">
        <v>185</v>
      </c>
      <c r="B1" s="81" t="s">
        <v>184</v>
      </c>
    </row>
    <row r="2" spans="1:8" x14ac:dyDescent="0.2">
      <c r="A2" s="61" t="s">
        <v>210</v>
      </c>
      <c r="B2" s="15" t="s">
        <v>183</v>
      </c>
    </row>
    <row r="4" spans="1:8" ht="51" outlineLevel="1" x14ac:dyDescent="0.2">
      <c r="A4" s="62" t="s">
        <v>138</v>
      </c>
      <c r="B4" s="62"/>
      <c r="C4" s="63" t="s">
        <v>186</v>
      </c>
      <c r="D4" s="63" t="s">
        <v>121</v>
      </c>
      <c r="E4" s="63" t="s">
        <v>209</v>
      </c>
      <c r="F4" s="63" t="s">
        <v>187</v>
      </c>
      <c r="G4" s="63" t="s">
        <v>188</v>
      </c>
      <c r="H4" s="63" t="s">
        <v>189</v>
      </c>
    </row>
    <row r="5" spans="1:8" ht="51" x14ac:dyDescent="0.2">
      <c r="A5" s="62"/>
      <c r="B5" s="62" t="s">
        <v>58</v>
      </c>
      <c r="C5" s="63" t="s">
        <v>118</v>
      </c>
      <c r="D5" s="63" t="s">
        <v>120</v>
      </c>
      <c r="E5" s="63" t="s">
        <v>190</v>
      </c>
      <c r="F5" s="63" t="s">
        <v>124</v>
      </c>
      <c r="G5" s="63" t="s">
        <v>191</v>
      </c>
      <c r="H5" s="63" t="s">
        <v>192</v>
      </c>
    </row>
    <row r="6" spans="1:8" x14ac:dyDescent="0.2">
      <c r="A6" s="65" t="s">
        <v>194</v>
      </c>
      <c r="B6" s="65" t="s">
        <v>193</v>
      </c>
      <c r="C6" s="66">
        <v>263000</v>
      </c>
      <c r="D6" s="66">
        <v>44478</v>
      </c>
      <c r="E6" s="66">
        <v>18520</v>
      </c>
      <c r="F6" s="66">
        <v>-425</v>
      </c>
      <c r="G6" s="66">
        <v>42101</v>
      </c>
      <c r="H6" s="66">
        <v>367674</v>
      </c>
    </row>
    <row r="8" spans="1:8" x14ac:dyDescent="0.2">
      <c r="A8" s="68" t="s">
        <v>128</v>
      </c>
      <c r="B8" s="68" t="s">
        <v>35</v>
      </c>
      <c r="C8" s="69">
        <v>0</v>
      </c>
      <c r="D8" s="69">
        <v>0</v>
      </c>
      <c r="E8" s="69">
        <v>0</v>
      </c>
      <c r="F8" s="69">
        <v>0</v>
      </c>
      <c r="G8" s="70">
        <v>44404</v>
      </c>
      <c r="H8" s="71">
        <v>44404</v>
      </c>
    </row>
    <row r="9" spans="1:8" x14ac:dyDescent="0.2">
      <c r="A9" s="68" t="s">
        <v>196</v>
      </c>
      <c r="B9" s="68" t="s">
        <v>195</v>
      </c>
      <c r="C9" s="69">
        <v>0</v>
      </c>
      <c r="D9" s="69">
        <v>0</v>
      </c>
      <c r="E9" s="69">
        <v>0</v>
      </c>
      <c r="F9" s="70">
        <v>182</v>
      </c>
      <c r="G9" s="69">
        <v>0</v>
      </c>
      <c r="H9" s="71">
        <v>182</v>
      </c>
    </row>
    <row r="10" spans="1:8" x14ac:dyDescent="0.2">
      <c r="A10" s="72" t="s">
        <v>181</v>
      </c>
      <c r="B10" s="72" t="s">
        <v>180</v>
      </c>
      <c r="C10" s="73">
        <v>0</v>
      </c>
      <c r="D10" s="73">
        <v>0</v>
      </c>
      <c r="E10" s="73">
        <v>0</v>
      </c>
      <c r="F10" s="73">
        <v>182</v>
      </c>
      <c r="G10" s="73">
        <v>44404</v>
      </c>
      <c r="H10" s="74">
        <v>44586</v>
      </c>
    </row>
    <row r="11" spans="1:8" x14ac:dyDescent="0.2">
      <c r="A11" s="67" t="s">
        <v>197</v>
      </c>
      <c r="B11" s="67"/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6">
        <v>0</v>
      </c>
    </row>
    <row r="12" spans="1:8" x14ac:dyDescent="0.2">
      <c r="A12" s="77" t="s">
        <v>199</v>
      </c>
      <c r="B12" s="77" t="s">
        <v>198</v>
      </c>
      <c r="C12" s="69">
        <v>0</v>
      </c>
      <c r="D12" s="69">
        <v>0</v>
      </c>
      <c r="E12" s="69">
        <v>0</v>
      </c>
      <c r="F12" s="69">
        <v>0</v>
      </c>
      <c r="G12" s="70">
        <v>-35242</v>
      </c>
      <c r="H12" s="71">
        <v>-35242</v>
      </c>
    </row>
    <row r="13" spans="1:8" x14ac:dyDescent="0.2">
      <c r="A13" s="78" t="s">
        <v>201</v>
      </c>
      <c r="B13" s="78" t="s">
        <v>200</v>
      </c>
      <c r="C13" s="73">
        <v>0</v>
      </c>
      <c r="D13" s="73">
        <v>0</v>
      </c>
      <c r="E13" s="73">
        <v>0</v>
      </c>
      <c r="F13" s="73">
        <v>0</v>
      </c>
      <c r="G13" s="73">
        <v>-35242</v>
      </c>
      <c r="H13" s="74">
        <v>-35242</v>
      </c>
    </row>
    <row r="14" spans="1:8" x14ac:dyDescent="0.2">
      <c r="A14" s="65" t="s">
        <v>204</v>
      </c>
      <c r="B14" s="65" t="s">
        <v>203</v>
      </c>
      <c r="C14" s="66">
        <v>263000</v>
      </c>
      <c r="D14" s="66">
        <v>44478</v>
      </c>
      <c r="E14" s="66">
        <v>18520</v>
      </c>
      <c r="F14" s="66">
        <v>-243</v>
      </c>
      <c r="G14" s="66">
        <v>51263</v>
      </c>
      <c r="H14" s="66">
        <v>377018</v>
      </c>
    </row>
    <row r="16" spans="1:8" x14ac:dyDescent="0.2">
      <c r="A16" s="68" t="s">
        <v>128</v>
      </c>
      <c r="B16" s="68" t="s">
        <v>35</v>
      </c>
      <c r="C16" s="69">
        <v>0</v>
      </c>
      <c r="D16" s="69">
        <v>0</v>
      </c>
      <c r="E16" s="69">
        <v>0</v>
      </c>
      <c r="F16" s="69">
        <v>0</v>
      </c>
      <c r="G16" s="70">
        <v>28518</v>
      </c>
      <c r="H16" s="71">
        <v>28518</v>
      </c>
    </row>
    <row r="17" spans="1:8" x14ac:dyDescent="0.2">
      <c r="A17" s="68" t="s">
        <v>196</v>
      </c>
      <c r="B17" s="68" t="s">
        <v>195</v>
      </c>
      <c r="C17" s="69">
        <v>0</v>
      </c>
      <c r="D17" s="69">
        <v>0</v>
      </c>
      <c r="E17" s="69">
        <v>0</v>
      </c>
      <c r="F17" s="70">
        <v>141</v>
      </c>
      <c r="G17" s="69">
        <v>0</v>
      </c>
      <c r="H17" s="71">
        <v>141</v>
      </c>
    </row>
    <row r="18" spans="1:8" x14ac:dyDescent="0.2">
      <c r="A18" s="72" t="s">
        <v>181</v>
      </c>
      <c r="B18" s="72" t="s">
        <v>180</v>
      </c>
      <c r="C18" s="73">
        <v>0</v>
      </c>
      <c r="D18" s="73">
        <v>0</v>
      </c>
      <c r="E18" s="73">
        <v>0</v>
      </c>
      <c r="F18" s="73">
        <v>141</v>
      </c>
      <c r="G18" s="73">
        <v>28518</v>
      </c>
      <c r="H18" s="74">
        <v>28659</v>
      </c>
    </row>
    <row r="19" spans="1:8" x14ac:dyDescent="0.2">
      <c r="A19" s="67" t="s">
        <v>197</v>
      </c>
      <c r="B19" s="67"/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6">
        <v>0</v>
      </c>
    </row>
    <row r="20" spans="1:8" x14ac:dyDescent="0.2">
      <c r="A20" s="77" t="s">
        <v>199</v>
      </c>
      <c r="B20" s="77" t="s">
        <v>198</v>
      </c>
      <c r="C20" s="69">
        <v>0</v>
      </c>
      <c r="D20" s="69">
        <v>0</v>
      </c>
      <c r="E20" s="69">
        <v>0</v>
      </c>
      <c r="F20" s="69">
        <v>0</v>
      </c>
      <c r="G20" s="70">
        <v>-30245</v>
      </c>
      <c r="H20" s="71">
        <v>-30245</v>
      </c>
    </row>
    <row r="21" spans="1:8" x14ac:dyDescent="0.2">
      <c r="A21" s="78" t="s">
        <v>201</v>
      </c>
      <c r="B21" s="78" t="s">
        <v>200</v>
      </c>
      <c r="C21" s="73">
        <v>0</v>
      </c>
      <c r="D21" s="73">
        <v>0</v>
      </c>
      <c r="E21" s="73">
        <v>0</v>
      </c>
      <c r="F21" s="73">
        <v>0</v>
      </c>
      <c r="G21" s="73">
        <v>-30245</v>
      </c>
      <c r="H21" s="74">
        <v>-30245</v>
      </c>
    </row>
    <row r="22" spans="1:8" x14ac:dyDescent="0.2">
      <c r="A22" s="77" t="s">
        <v>202</v>
      </c>
      <c r="B22" s="80" t="s">
        <v>205</v>
      </c>
      <c r="C22" s="69">
        <v>0</v>
      </c>
      <c r="D22" s="69">
        <v>0</v>
      </c>
      <c r="E22" s="70">
        <v>1742</v>
      </c>
      <c r="F22" s="69">
        <v>0</v>
      </c>
      <c r="G22" s="70">
        <v>-1742</v>
      </c>
      <c r="H22" s="71">
        <v>0</v>
      </c>
    </row>
    <row r="23" spans="1:8" x14ac:dyDescent="0.2">
      <c r="A23" s="65" t="s">
        <v>207</v>
      </c>
      <c r="B23" s="65" t="s">
        <v>206</v>
      </c>
      <c r="C23" s="66">
        <v>263000</v>
      </c>
      <c r="D23" s="66">
        <v>44478</v>
      </c>
      <c r="E23" s="66">
        <v>20262</v>
      </c>
      <c r="F23" s="66">
        <v>-102</v>
      </c>
      <c r="G23" s="66">
        <v>47794</v>
      </c>
      <c r="H23" s="66">
        <v>375432</v>
      </c>
    </row>
    <row r="24" spans="1:8" x14ac:dyDescent="0.2">
      <c r="F24" s="79"/>
      <c r="G24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7780-0DBE-46DD-B01C-78A13B037322}">
  <dimension ref="A1:D34"/>
  <sheetViews>
    <sheetView workbookViewId="0">
      <selection activeCell="A2" sqref="A2:B2"/>
    </sheetView>
  </sheetViews>
  <sheetFormatPr defaultColWidth="9.140625" defaultRowHeight="12.75" outlineLevelCol="1" x14ac:dyDescent="0.2"/>
  <cols>
    <col min="1" max="1" width="38.42578125" style="15" customWidth="1" outlineLevel="1"/>
    <col min="2" max="2" width="47.140625" style="15" customWidth="1"/>
    <col min="3" max="16384" width="9.140625" style="15"/>
  </cols>
  <sheetData>
    <row r="1" spans="1:4" x14ac:dyDescent="0.2">
      <c r="A1" s="21" t="s">
        <v>211</v>
      </c>
      <c r="B1" s="20" t="s">
        <v>263</v>
      </c>
    </row>
    <row r="2" spans="1:4" x14ac:dyDescent="0.2">
      <c r="A2" s="15" t="s">
        <v>210</v>
      </c>
      <c r="B2" s="15" t="s">
        <v>183</v>
      </c>
    </row>
    <row r="3" spans="1:4" x14ac:dyDescent="0.2">
      <c r="A3" s="25" t="s">
        <v>138</v>
      </c>
      <c r="B3" s="25" t="s">
        <v>212</v>
      </c>
      <c r="C3" s="82">
        <v>2020</v>
      </c>
      <c r="D3" s="82">
        <v>2019</v>
      </c>
    </row>
    <row r="4" spans="1:4" x14ac:dyDescent="0.2">
      <c r="A4" s="21"/>
      <c r="B4" s="21"/>
    </row>
    <row r="5" spans="1:4" x14ac:dyDescent="0.2">
      <c r="A5" s="83" t="s">
        <v>214</v>
      </c>
      <c r="B5" s="83" t="s">
        <v>213</v>
      </c>
      <c r="C5" s="11">
        <v>114378</v>
      </c>
      <c r="D5" s="11">
        <v>138690</v>
      </c>
    </row>
    <row r="6" spans="1:4" x14ac:dyDescent="0.2">
      <c r="A6" s="83" t="s">
        <v>216</v>
      </c>
      <c r="B6" s="83" t="s">
        <v>215</v>
      </c>
      <c r="C6" s="11">
        <v>94</v>
      </c>
      <c r="D6" s="11">
        <v>193</v>
      </c>
    </row>
    <row r="7" spans="1:4" x14ac:dyDescent="0.2">
      <c r="A7" s="83" t="s">
        <v>218</v>
      </c>
      <c r="B7" s="83" t="s">
        <v>217</v>
      </c>
      <c r="C7" s="11">
        <v>-43954</v>
      </c>
      <c r="D7" s="11">
        <v>-47210</v>
      </c>
    </row>
    <row r="8" spans="1:4" x14ac:dyDescent="0.2">
      <c r="A8" s="83" t="s">
        <v>220</v>
      </c>
      <c r="B8" s="83" t="s">
        <v>219</v>
      </c>
      <c r="C8" s="11">
        <v>-15713</v>
      </c>
      <c r="D8" s="11">
        <v>-16892</v>
      </c>
    </row>
    <row r="9" spans="1:4" x14ac:dyDescent="0.2">
      <c r="A9" s="83" t="s">
        <v>222</v>
      </c>
      <c r="B9" s="83" t="s">
        <v>221</v>
      </c>
      <c r="C9" s="11">
        <v>-376</v>
      </c>
      <c r="D9" s="11">
        <v>-377</v>
      </c>
    </row>
    <row r="10" spans="1:4" x14ac:dyDescent="0.2">
      <c r="A10" s="83" t="s">
        <v>224</v>
      </c>
      <c r="B10" s="83" t="s">
        <v>223</v>
      </c>
      <c r="C10" s="11">
        <v>-4913</v>
      </c>
      <c r="D10" s="11">
        <v>-10985</v>
      </c>
    </row>
    <row r="11" spans="1:4" x14ac:dyDescent="0.2">
      <c r="A11" s="84" t="s">
        <v>226</v>
      </c>
      <c r="B11" s="84" t="s">
        <v>225</v>
      </c>
      <c r="C11" s="36">
        <v>49516</v>
      </c>
      <c r="D11" s="36">
        <v>63419</v>
      </c>
    </row>
    <row r="12" spans="1:4" x14ac:dyDescent="0.2">
      <c r="A12" s="85"/>
      <c r="B12" s="85"/>
      <c r="C12" s="11"/>
      <c r="D12" s="11"/>
    </row>
    <row r="13" spans="1:4" x14ac:dyDescent="0.2">
      <c r="A13" s="83" t="s">
        <v>228</v>
      </c>
      <c r="B13" s="83" t="s">
        <v>227</v>
      </c>
      <c r="C13" s="42">
        <v>-35811</v>
      </c>
      <c r="D13" s="11">
        <v>-27965</v>
      </c>
    </row>
    <row r="14" spans="1:4" x14ac:dyDescent="0.2">
      <c r="A14" s="83" t="s">
        <v>230</v>
      </c>
      <c r="B14" s="83" t="s">
        <v>229</v>
      </c>
      <c r="C14" s="42">
        <v>-661</v>
      </c>
      <c r="D14" s="11">
        <v>-550</v>
      </c>
    </row>
    <row r="15" spans="1:4" x14ac:dyDescent="0.2">
      <c r="A15" s="83" t="s">
        <v>232</v>
      </c>
      <c r="B15" s="87" t="s">
        <v>231</v>
      </c>
      <c r="C15" s="11">
        <v>2863</v>
      </c>
      <c r="D15" s="11">
        <v>39</v>
      </c>
    </row>
    <row r="16" spans="1:4" x14ac:dyDescent="0.2">
      <c r="A16" s="83" t="s">
        <v>234</v>
      </c>
      <c r="B16" s="87" t="s">
        <v>233</v>
      </c>
      <c r="C16" s="11">
        <v>3561</v>
      </c>
      <c r="D16" s="11">
        <v>0</v>
      </c>
    </row>
    <row r="17" spans="1:4" x14ac:dyDescent="0.2">
      <c r="A17" s="83" t="s">
        <v>236</v>
      </c>
      <c r="B17" s="87" t="s">
        <v>235</v>
      </c>
      <c r="C17" s="11">
        <v>0</v>
      </c>
      <c r="D17" s="11">
        <v>204</v>
      </c>
    </row>
    <row r="18" spans="1:4" x14ac:dyDescent="0.2">
      <c r="A18" s="83" t="s">
        <v>238</v>
      </c>
      <c r="B18" s="87" t="s">
        <v>237</v>
      </c>
      <c r="C18" s="11">
        <v>15</v>
      </c>
      <c r="D18" s="11">
        <v>28</v>
      </c>
    </row>
    <row r="19" spans="1:4" x14ac:dyDescent="0.2">
      <c r="A19" s="84" t="s">
        <v>240</v>
      </c>
      <c r="B19" s="88" t="s">
        <v>239</v>
      </c>
      <c r="C19" s="36">
        <v>-30033</v>
      </c>
      <c r="D19" s="36">
        <v>-28244</v>
      </c>
    </row>
    <row r="20" spans="1:4" x14ac:dyDescent="0.2">
      <c r="A20" s="85"/>
      <c r="B20" s="89"/>
      <c r="C20" s="11"/>
      <c r="D20" s="11"/>
    </row>
    <row r="21" spans="1:4" x14ac:dyDescent="0.2">
      <c r="A21" s="83" t="s">
        <v>242</v>
      </c>
      <c r="B21" s="87" t="s">
        <v>241</v>
      </c>
      <c r="C21" s="11">
        <v>-9000</v>
      </c>
      <c r="D21" s="11">
        <v>-9000</v>
      </c>
    </row>
    <row r="22" spans="1:4" x14ac:dyDescent="0.2">
      <c r="A22" s="83" t="s">
        <v>244</v>
      </c>
      <c r="B22" s="87" t="s">
        <v>243</v>
      </c>
      <c r="C22" s="11">
        <v>20000</v>
      </c>
      <c r="D22" s="11">
        <v>10000</v>
      </c>
    </row>
    <row r="23" spans="1:4" x14ac:dyDescent="0.2">
      <c r="A23" s="83" t="s">
        <v>246</v>
      </c>
      <c r="B23" s="83" t="s">
        <v>245</v>
      </c>
      <c r="C23" s="11">
        <v>-7266</v>
      </c>
      <c r="D23" s="11">
        <v>-6766</v>
      </c>
    </row>
    <row r="24" spans="1:4" x14ac:dyDescent="0.2">
      <c r="A24" s="83" t="s">
        <v>248</v>
      </c>
      <c r="B24" s="83" t="s">
        <v>247</v>
      </c>
      <c r="C24" s="11">
        <v>-30008</v>
      </c>
      <c r="D24" s="11">
        <v>-34970</v>
      </c>
    </row>
    <row r="25" spans="1:4" x14ac:dyDescent="0.2">
      <c r="A25" s="83" t="s">
        <v>250</v>
      </c>
      <c r="B25" s="83" t="s">
        <v>249</v>
      </c>
      <c r="C25" s="11">
        <v>-1694</v>
      </c>
      <c r="D25" s="11">
        <v>-1769</v>
      </c>
    </row>
    <row r="26" spans="1:4" x14ac:dyDescent="0.2">
      <c r="A26" s="83" t="s">
        <v>252</v>
      </c>
      <c r="B26" s="83" t="s">
        <v>251</v>
      </c>
      <c r="C26" s="11">
        <v>-19</v>
      </c>
      <c r="D26" s="11">
        <v>-50</v>
      </c>
    </row>
    <row r="27" spans="1:4" x14ac:dyDescent="0.2">
      <c r="A27" s="7" t="s">
        <v>254</v>
      </c>
      <c r="B27" s="7" t="s">
        <v>253</v>
      </c>
      <c r="C27" s="36">
        <v>-27987</v>
      </c>
      <c r="D27" s="36">
        <v>-42555</v>
      </c>
    </row>
    <row r="28" spans="1:4" x14ac:dyDescent="0.2">
      <c r="A28" s="21"/>
      <c r="B28" s="21"/>
      <c r="C28" s="11"/>
      <c r="D28" s="11"/>
    </row>
    <row r="29" spans="1:4" x14ac:dyDescent="0.2">
      <c r="A29" s="7" t="s">
        <v>256</v>
      </c>
      <c r="B29" s="7" t="s">
        <v>255</v>
      </c>
      <c r="C29" s="36">
        <v>-8504</v>
      </c>
      <c r="D29" s="36">
        <v>-7380</v>
      </c>
    </row>
    <row r="30" spans="1:4" x14ac:dyDescent="0.2">
      <c r="C30" s="11"/>
      <c r="D30" s="11"/>
    </row>
    <row r="31" spans="1:4" x14ac:dyDescent="0.2">
      <c r="A31" s="15" t="s">
        <v>258</v>
      </c>
      <c r="B31" s="15" t="s">
        <v>257</v>
      </c>
      <c r="C31" s="11">
        <v>35183</v>
      </c>
      <c r="D31" s="11">
        <v>42563</v>
      </c>
    </row>
    <row r="32" spans="1:4" x14ac:dyDescent="0.2">
      <c r="A32" s="15" t="s">
        <v>260</v>
      </c>
      <c r="B32" s="15" t="s">
        <v>259</v>
      </c>
      <c r="C32" s="11">
        <v>-8504</v>
      </c>
      <c r="D32" s="11">
        <v>-7380</v>
      </c>
    </row>
    <row r="33" spans="1:4" x14ac:dyDescent="0.2">
      <c r="A33" s="86" t="s">
        <v>262</v>
      </c>
      <c r="B33" s="86" t="s">
        <v>261</v>
      </c>
      <c r="C33" s="53">
        <v>26679</v>
      </c>
      <c r="D33" s="53">
        <v>35183</v>
      </c>
    </row>
    <row r="34" spans="1:4" x14ac:dyDescent="0.2">
      <c r="C34" s="11"/>
      <c r="D34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5AF79-67EC-4223-AEF4-1A552A42DC9F}">
  <dimension ref="A1:G52"/>
  <sheetViews>
    <sheetView workbookViewId="0">
      <selection activeCell="I20" sqref="I20"/>
    </sheetView>
  </sheetViews>
  <sheetFormatPr defaultRowHeight="12.75" x14ac:dyDescent="0.2"/>
  <cols>
    <col min="1" max="1" width="29" style="2" customWidth="1"/>
    <col min="2" max="2" width="32.5703125" style="2" customWidth="1"/>
    <col min="3" max="3" width="10.85546875" style="2" customWidth="1"/>
    <col min="4" max="5" width="10.42578125" style="2" customWidth="1"/>
    <col min="6" max="6" width="10.28515625" style="2" customWidth="1"/>
    <col min="7" max="7" width="10.7109375" style="2" customWidth="1"/>
    <col min="8" max="16384" width="9.140625" style="2"/>
  </cols>
  <sheetData>
    <row r="1" spans="1:7" x14ac:dyDescent="0.2">
      <c r="A1" s="64" t="s">
        <v>302</v>
      </c>
      <c r="B1" s="64" t="s">
        <v>303</v>
      </c>
    </row>
    <row r="2" spans="1:7" x14ac:dyDescent="0.2">
      <c r="A2" s="15" t="s">
        <v>210</v>
      </c>
      <c r="B2" s="15" t="s">
        <v>183</v>
      </c>
    </row>
    <row r="3" spans="1:7" x14ac:dyDescent="0.2">
      <c r="C3" s="90">
        <v>2020</v>
      </c>
      <c r="D3" s="90"/>
      <c r="E3" s="90"/>
      <c r="F3" s="90"/>
      <c r="G3" s="90"/>
    </row>
    <row r="4" spans="1:7" ht="25.5" x14ac:dyDescent="0.2">
      <c r="A4" s="91" t="s">
        <v>264</v>
      </c>
      <c r="B4" s="91"/>
      <c r="C4" s="92" t="s">
        <v>265</v>
      </c>
      <c r="D4" s="92" t="s">
        <v>266</v>
      </c>
      <c r="E4" s="92" t="s">
        <v>267</v>
      </c>
      <c r="F4" s="93" t="s">
        <v>268</v>
      </c>
      <c r="G4" s="92" t="s">
        <v>208</v>
      </c>
    </row>
    <row r="5" spans="1:7" ht="25.5" x14ac:dyDescent="0.2">
      <c r="A5" s="91"/>
      <c r="B5" s="91" t="s">
        <v>58</v>
      </c>
      <c r="C5" s="92" t="s">
        <v>304</v>
      </c>
      <c r="D5" s="92" t="s">
        <v>305</v>
      </c>
      <c r="E5" s="92" t="s">
        <v>306</v>
      </c>
      <c r="F5" s="93" t="s">
        <v>307</v>
      </c>
      <c r="G5" s="92" t="s">
        <v>308</v>
      </c>
    </row>
    <row r="6" spans="1:7" x14ac:dyDescent="0.2">
      <c r="A6" s="2" t="s">
        <v>269</v>
      </c>
      <c r="B6" s="94" t="s">
        <v>270</v>
      </c>
      <c r="C6" s="95">
        <v>17614</v>
      </c>
      <c r="D6" s="95">
        <v>19990</v>
      </c>
      <c r="E6" s="95">
        <v>0</v>
      </c>
      <c r="F6" s="95">
        <v>0</v>
      </c>
      <c r="G6" s="96">
        <v>37604</v>
      </c>
    </row>
    <row r="7" spans="1:7" x14ac:dyDescent="0.2">
      <c r="A7" s="2" t="s">
        <v>271</v>
      </c>
      <c r="B7" s="94" t="s">
        <v>272</v>
      </c>
      <c r="C7" s="95">
        <v>1439</v>
      </c>
      <c r="D7" s="95">
        <v>5358</v>
      </c>
      <c r="E7" s="95">
        <v>0</v>
      </c>
      <c r="F7" s="95">
        <v>0</v>
      </c>
      <c r="G7" s="96">
        <v>6797</v>
      </c>
    </row>
    <row r="8" spans="1:7" x14ac:dyDescent="0.2">
      <c r="A8" s="2" t="s">
        <v>273</v>
      </c>
      <c r="B8" s="94" t="s">
        <v>274</v>
      </c>
      <c r="C8" s="95">
        <v>6883</v>
      </c>
      <c r="D8" s="95">
        <v>156</v>
      </c>
      <c r="E8" s="95">
        <v>0</v>
      </c>
      <c r="F8" s="95">
        <v>0</v>
      </c>
      <c r="G8" s="96">
        <v>7039</v>
      </c>
    </row>
    <row r="9" spans="1:7" x14ac:dyDescent="0.2">
      <c r="A9" s="2" t="s">
        <v>275</v>
      </c>
      <c r="B9" s="94" t="s">
        <v>276</v>
      </c>
      <c r="C9" s="95">
        <v>584</v>
      </c>
      <c r="D9" s="95">
        <v>3882</v>
      </c>
      <c r="E9" s="95">
        <v>0</v>
      </c>
      <c r="F9" s="95">
        <v>0</v>
      </c>
      <c r="G9" s="96">
        <v>4466</v>
      </c>
    </row>
    <row r="10" spans="1:7" x14ac:dyDescent="0.2">
      <c r="A10" s="2" t="s">
        <v>277</v>
      </c>
      <c r="B10" s="94" t="s">
        <v>278</v>
      </c>
      <c r="C10" s="95">
        <v>0</v>
      </c>
      <c r="D10" s="95">
        <v>0</v>
      </c>
      <c r="E10" s="95">
        <v>10479</v>
      </c>
      <c r="F10" s="95">
        <v>0</v>
      </c>
      <c r="G10" s="96">
        <v>10479</v>
      </c>
    </row>
    <row r="11" spans="1:7" x14ac:dyDescent="0.2">
      <c r="A11" s="2" t="s">
        <v>279</v>
      </c>
      <c r="B11" s="94" t="s">
        <v>280</v>
      </c>
      <c r="C11" s="95">
        <v>654</v>
      </c>
      <c r="D11" s="95">
        <v>994</v>
      </c>
      <c r="E11" s="95">
        <v>51</v>
      </c>
      <c r="F11" s="95">
        <v>69</v>
      </c>
      <c r="G11" s="96">
        <v>1768</v>
      </c>
    </row>
    <row r="12" spans="1:7" x14ac:dyDescent="0.2">
      <c r="A12" s="2" t="s">
        <v>281</v>
      </c>
      <c r="B12" s="94" t="s">
        <v>282</v>
      </c>
      <c r="C12" s="95">
        <v>1596</v>
      </c>
      <c r="D12" s="95">
        <v>9303</v>
      </c>
      <c r="E12" s="95">
        <v>674</v>
      </c>
      <c r="F12" s="95">
        <v>0</v>
      </c>
      <c r="G12" s="96">
        <v>11573</v>
      </c>
    </row>
    <row r="13" spans="1:7" x14ac:dyDescent="0.2">
      <c r="A13" s="2" t="s">
        <v>283</v>
      </c>
      <c r="B13" s="94" t="s">
        <v>284</v>
      </c>
      <c r="C13" s="95">
        <v>0</v>
      </c>
      <c r="D13" s="95">
        <v>0</v>
      </c>
      <c r="E13" s="95">
        <v>0</v>
      </c>
      <c r="F13" s="95">
        <v>9131</v>
      </c>
      <c r="G13" s="96">
        <v>9131</v>
      </c>
    </row>
    <row r="14" spans="1:7" x14ac:dyDescent="0.2">
      <c r="A14" s="2" t="s">
        <v>285</v>
      </c>
      <c r="B14" s="94" t="s">
        <v>286</v>
      </c>
      <c r="C14" s="95">
        <v>0</v>
      </c>
      <c r="D14" s="95">
        <v>0</v>
      </c>
      <c r="E14" s="95">
        <v>18501</v>
      </c>
      <c r="F14" s="95">
        <v>0</v>
      </c>
      <c r="G14" s="96">
        <v>18501</v>
      </c>
    </row>
    <row r="15" spans="1:7" x14ac:dyDescent="0.2">
      <c r="A15" s="97" t="s">
        <v>309</v>
      </c>
      <c r="B15" s="97" t="s">
        <v>287</v>
      </c>
      <c r="C15" s="98">
        <v>28770</v>
      </c>
      <c r="D15" s="98">
        <v>39683</v>
      </c>
      <c r="E15" s="98">
        <v>29705</v>
      </c>
      <c r="F15" s="98">
        <v>9200</v>
      </c>
      <c r="G15" s="96">
        <v>107358</v>
      </c>
    </row>
    <row r="16" spans="1:7" x14ac:dyDescent="0.2">
      <c r="A16" s="99" t="s">
        <v>288</v>
      </c>
      <c r="B16" s="99" t="s">
        <v>289</v>
      </c>
      <c r="C16" s="100">
        <v>15140</v>
      </c>
      <c r="D16" s="100">
        <v>25377</v>
      </c>
      <c r="E16" s="100">
        <v>14101</v>
      </c>
      <c r="F16" s="100">
        <v>3805.4035899999999</v>
      </c>
      <c r="G16" s="100">
        <v>58423.403590000002</v>
      </c>
    </row>
    <row r="17" spans="1:7" x14ac:dyDescent="0.2">
      <c r="A17" s="94" t="s">
        <v>290</v>
      </c>
      <c r="B17" s="94" t="s">
        <v>291</v>
      </c>
      <c r="C17" s="95">
        <v>-6604</v>
      </c>
      <c r="D17" s="95">
        <v>-8913</v>
      </c>
      <c r="E17" s="95">
        <v>-5892</v>
      </c>
      <c r="F17" s="95">
        <v>-2264</v>
      </c>
      <c r="G17" s="98">
        <v>-23673</v>
      </c>
    </row>
    <row r="18" spans="1:7" x14ac:dyDescent="0.2">
      <c r="A18" s="94" t="s">
        <v>292</v>
      </c>
      <c r="B18" s="94" t="s">
        <v>293</v>
      </c>
      <c r="C18" s="95">
        <v>-69</v>
      </c>
      <c r="D18" s="95">
        <v>-352</v>
      </c>
      <c r="E18" s="95">
        <v>0</v>
      </c>
      <c r="F18" s="95">
        <v>0</v>
      </c>
      <c r="G18" s="98">
        <v>-421</v>
      </c>
    </row>
    <row r="19" spans="1:7" ht="25.5" x14ac:dyDescent="0.2">
      <c r="A19" s="101" t="s">
        <v>294</v>
      </c>
      <c r="B19" s="94" t="s">
        <v>295</v>
      </c>
      <c r="C19" s="95">
        <v>198</v>
      </c>
      <c r="D19" s="95">
        <v>573</v>
      </c>
      <c r="E19" s="102">
        <v>0</v>
      </c>
      <c r="F19" s="102">
        <v>0</v>
      </c>
      <c r="G19" s="98">
        <v>771</v>
      </c>
    </row>
    <row r="20" spans="1:7" ht="51" x14ac:dyDescent="0.2">
      <c r="A20" s="101" t="s">
        <v>296</v>
      </c>
      <c r="B20" s="101" t="s">
        <v>297</v>
      </c>
      <c r="C20" s="2">
        <v>0</v>
      </c>
      <c r="D20" s="2">
        <v>0</v>
      </c>
      <c r="E20" s="2">
        <v>0</v>
      </c>
      <c r="F20" s="95">
        <v>461.59640999999999</v>
      </c>
      <c r="G20" s="98">
        <v>461.59640999999999</v>
      </c>
    </row>
    <row r="21" spans="1:7" x14ac:dyDescent="0.2">
      <c r="A21" s="99" t="s">
        <v>298</v>
      </c>
      <c r="B21" s="99" t="s">
        <v>299</v>
      </c>
      <c r="C21" s="103">
        <v>8665</v>
      </c>
      <c r="D21" s="103">
        <v>16685</v>
      </c>
      <c r="E21" s="103">
        <v>8209</v>
      </c>
      <c r="F21" s="103">
        <v>2003</v>
      </c>
      <c r="G21" s="100">
        <v>35562</v>
      </c>
    </row>
    <row r="22" spans="1:7" x14ac:dyDescent="0.2">
      <c r="A22" s="94" t="s">
        <v>156</v>
      </c>
      <c r="B22" s="94" t="s">
        <v>300</v>
      </c>
      <c r="G22" s="9">
        <v>-1669</v>
      </c>
    </row>
    <row r="23" spans="1:7" ht="51" x14ac:dyDescent="0.2">
      <c r="A23" s="101" t="s">
        <v>296</v>
      </c>
      <c r="B23" s="101" t="s">
        <v>297</v>
      </c>
      <c r="G23" s="9">
        <v>-462</v>
      </c>
    </row>
    <row r="24" spans="1:7" x14ac:dyDescent="0.2">
      <c r="A24" s="94" t="s">
        <v>162</v>
      </c>
      <c r="B24" s="94" t="s">
        <v>161</v>
      </c>
      <c r="G24" s="9">
        <v>-4913</v>
      </c>
    </row>
    <row r="25" spans="1:7" x14ac:dyDescent="0.2">
      <c r="A25" s="99" t="s">
        <v>128</v>
      </c>
      <c r="B25" s="99" t="s">
        <v>35</v>
      </c>
      <c r="C25" s="91"/>
      <c r="D25" s="91"/>
      <c r="E25" s="91"/>
      <c r="F25" s="91"/>
      <c r="G25" s="104">
        <v>28518</v>
      </c>
    </row>
    <row r="27" spans="1:7" x14ac:dyDescent="0.2">
      <c r="A27" s="106"/>
      <c r="B27" s="106"/>
      <c r="C27" s="107"/>
      <c r="D27" s="107"/>
      <c r="E27" s="107"/>
      <c r="F27" s="107"/>
      <c r="G27" s="107"/>
    </row>
    <row r="28" spans="1:7" x14ac:dyDescent="0.2">
      <c r="C28" s="90">
        <v>2019</v>
      </c>
      <c r="D28" s="90"/>
      <c r="E28" s="90"/>
      <c r="F28" s="90"/>
      <c r="G28" s="90"/>
    </row>
    <row r="29" spans="1:7" ht="25.5" x14ac:dyDescent="0.2">
      <c r="A29" s="91" t="s">
        <v>264</v>
      </c>
      <c r="B29" s="91"/>
      <c r="C29" s="92" t="s">
        <v>265</v>
      </c>
      <c r="D29" s="92" t="s">
        <v>266</v>
      </c>
      <c r="E29" s="92" t="s">
        <v>267</v>
      </c>
      <c r="F29" s="93" t="s">
        <v>268</v>
      </c>
      <c r="G29" s="92" t="s">
        <v>208</v>
      </c>
    </row>
    <row r="30" spans="1:7" ht="25.5" x14ac:dyDescent="0.2">
      <c r="A30" s="91"/>
      <c r="B30" s="91" t="s">
        <v>58</v>
      </c>
      <c r="C30" s="92" t="s">
        <v>304</v>
      </c>
      <c r="D30" s="92" t="s">
        <v>305</v>
      </c>
      <c r="E30" s="92" t="s">
        <v>306</v>
      </c>
      <c r="F30" s="93" t="s">
        <v>307</v>
      </c>
      <c r="G30" s="92" t="s">
        <v>308</v>
      </c>
    </row>
    <row r="31" spans="1:7" x14ac:dyDescent="0.2">
      <c r="A31" s="2" t="s">
        <v>269</v>
      </c>
      <c r="B31" s="94" t="s">
        <v>270</v>
      </c>
      <c r="C31" s="95">
        <v>27581</v>
      </c>
      <c r="D31" s="95">
        <v>19139</v>
      </c>
      <c r="E31" s="95">
        <v>0</v>
      </c>
      <c r="F31" s="95">
        <v>0</v>
      </c>
      <c r="G31" s="96">
        <v>46720</v>
      </c>
    </row>
    <row r="32" spans="1:7" x14ac:dyDescent="0.2">
      <c r="A32" s="2" t="s">
        <v>271</v>
      </c>
      <c r="B32" s="94" t="s">
        <v>272</v>
      </c>
      <c r="C32" s="95">
        <v>1475</v>
      </c>
      <c r="D32" s="95">
        <v>5666</v>
      </c>
      <c r="E32" s="95">
        <v>0</v>
      </c>
      <c r="F32" s="95">
        <v>0</v>
      </c>
      <c r="G32" s="96">
        <v>7141</v>
      </c>
    </row>
    <row r="33" spans="1:7" x14ac:dyDescent="0.2">
      <c r="A33" s="2" t="s">
        <v>273</v>
      </c>
      <c r="B33" s="94" t="s">
        <v>274</v>
      </c>
      <c r="C33" s="95">
        <v>16905</v>
      </c>
      <c r="D33" s="95">
        <v>169</v>
      </c>
      <c r="E33" s="95">
        <v>0</v>
      </c>
      <c r="F33" s="95">
        <v>0</v>
      </c>
      <c r="G33" s="96">
        <v>17074</v>
      </c>
    </row>
    <row r="34" spans="1:7" x14ac:dyDescent="0.2">
      <c r="A34" s="2" t="s">
        <v>275</v>
      </c>
      <c r="B34" s="94" t="s">
        <v>276</v>
      </c>
      <c r="C34" s="95">
        <v>742</v>
      </c>
      <c r="D34" s="95">
        <v>4691</v>
      </c>
      <c r="E34" s="95">
        <v>0</v>
      </c>
      <c r="F34" s="95">
        <v>0</v>
      </c>
      <c r="G34" s="96">
        <v>5433</v>
      </c>
    </row>
    <row r="35" spans="1:7" x14ac:dyDescent="0.2">
      <c r="A35" s="2" t="s">
        <v>277</v>
      </c>
      <c r="B35" s="94" t="s">
        <v>278</v>
      </c>
      <c r="C35" s="95">
        <v>0</v>
      </c>
      <c r="D35" s="95">
        <v>0</v>
      </c>
      <c r="E35" s="95">
        <v>11583</v>
      </c>
      <c r="F35" s="95">
        <v>0</v>
      </c>
      <c r="G35" s="96">
        <v>11583</v>
      </c>
    </row>
    <row r="36" spans="1:7" x14ac:dyDescent="0.2">
      <c r="A36" s="2" t="s">
        <v>279</v>
      </c>
      <c r="B36" s="94" t="s">
        <v>280</v>
      </c>
      <c r="C36" s="95">
        <v>1174</v>
      </c>
      <c r="D36" s="95">
        <v>1063</v>
      </c>
      <c r="E36" s="95">
        <v>45</v>
      </c>
      <c r="F36" s="95">
        <v>107</v>
      </c>
      <c r="G36" s="96">
        <v>2389</v>
      </c>
    </row>
    <row r="37" spans="1:7" x14ac:dyDescent="0.2">
      <c r="A37" s="2" t="s">
        <v>281</v>
      </c>
      <c r="B37" s="94" t="s">
        <v>282</v>
      </c>
      <c r="C37" s="95">
        <v>1949</v>
      </c>
      <c r="D37" s="95">
        <v>9385</v>
      </c>
      <c r="E37" s="95">
        <v>626</v>
      </c>
      <c r="F37" s="95">
        <v>0</v>
      </c>
      <c r="G37" s="96">
        <v>11960</v>
      </c>
    </row>
    <row r="38" spans="1:7" x14ac:dyDescent="0.2">
      <c r="A38" s="2" t="s">
        <v>283</v>
      </c>
      <c r="B38" s="94" t="s">
        <v>284</v>
      </c>
      <c r="C38" s="95">
        <v>0</v>
      </c>
      <c r="D38" s="95">
        <v>0</v>
      </c>
      <c r="E38" s="95">
        <v>0</v>
      </c>
      <c r="F38" s="95">
        <v>9665</v>
      </c>
      <c r="G38" s="96">
        <v>9665</v>
      </c>
    </row>
    <row r="39" spans="1:7" x14ac:dyDescent="0.2">
      <c r="A39" s="2" t="s">
        <v>285</v>
      </c>
      <c r="B39" s="94" t="s">
        <v>286</v>
      </c>
      <c r="C39" s="95">
        <v>0</v>
      </c>
      <c r="D39" s="95">
        <v>0</v>
      </c>
      <c r="E39" s="95">
        <v>18571</v>
      </c>
      <c r="F39" s="95">
        <v>0</v>
      </c>
      <c r="G39" s="96">
        <v>18571</v>
      </c>
    </row>
    <row r="40" spans="1:7" x14ac:dyDescent="0.2">
      <c r="A40" s="97" t="s">
        <v>309</v>
      </c>
      <c r="B40" s="97" t="s">
        <v>287</v>
      </c>
      <c r="C40" s="98">
        <v>49826</v>
      </c>
      <c r="D40" s="98">
        <v>40113</v>
      </c>
      <c r="E40" s="98">
        <v>30825</v>
      </c>
      <c r="F40" s="98">
        <v>9772</v>
      </c>
      <c r="G40" s="96">
        <v>130536</v>
      </c>
    </row>
    <row r="41" spans="1:7" x14ac:dyDescent="0.2">
      <c r="A41" s="99" t="s">
        <v>288</v>
      </c>
      <c r="B41" s="99" t="s">
        <v>289</v>
      </c>
      <c r="C41" s="100">
        <v>32792</v>
      </c>
      <c r="D41" s="100">
        <v>22248</v>
      </c>
      <c r="E41" s="100">
        <v>13932</v>
      </c>
      <c r="F41" s="100">
        <v>5320</v>
      </c>
      <c r="G41" s="100">
        <v>74292</v>
      </c>
    </row>
    <row r="42" spans="1:7" x14ac:dyDescent="0.2">
      <c r="A42" s="94" t="s">
        <v>290</v>
      </c>
      <c r="B42" s="94" t="s">
        <v>291</v>
      </c>
      <c r="C42" s="95">
        <v>-6475</v>
      </c>
      <c r="D42" s="95">
        <v>-8468</v>
      </c>
      <c r="E42" s="95">
        <v>-5643</v>
      </c>
      <c r="F42" s="95">
        <v>-2204</v>
      </c>
      <c r="G42" s="98">
        <v>-22790</v>
      </c>
    </row>
    <row r="43" spans="1:7" x14ac:dyDescent="0.2">
      <c r="A43" s="94" t="s">
        <v>292</v>
      </c>
      <c r="B43" s="94" t="s">
        <v>293</v>
      </c>
      <c r="C43" s="95">
        <v>-154</v>
      </c>
      <c r="D43" s="95">
        <v>-93</v>
      </c>
      <c r="E43" s="95">
        <v>0</v>
      </c>
      <c r="F43" s="95">
        <v>0</v>
      </c>
      <c r="G43" s="98">
        <v>-247</v>
      </c>
    </row>
    <row r="44" spans="1:7" ht="25.5" x14ac:dyDescent="0.2">
      <c r="A44" s="101" t="s">
        <v>294</v>
      </c>
      <c r="B44" s="94" t="s">
        <v>295</v>
      </c>
      <c r="C44" s="95">
        <v>204</v>
      </c>
      <c r="D44" s="95">
        <v>464</v>
      </c>
      <c r="E44" s="102">
        <v>0</v>
      </c>
      <c r="F44" s="102">
        <v>0</v>
      </c>
      <c r="G44" s="98">
        <v>668</v>
      </c>
    </row>
    <row r="45" spans="1:7" ht="51" x14ac:dyDescent="0.2">
      <c r="A45" s="101" t="s">
        <v>301</v>
      </c>
      <c r="B45" s="101" t="s">
        <v>297</v>
      </c>
      <c r="C45" s="2">
        <v>0</v>
      </c>
      <c r="D45" s="2">
        <v>0</v>
      </c>
      <c r="E45" s="2">
        <v>0</v>
      </c>
      <c r="F45" s="95">
        <v>-244</v>
      </c>
      <c r="G45" s="98">
        <v>-244</v>
      </c>
    </row>
    <row r="46" spans="1:7" x14ac:dyDescent="0.2">
      <c r="A46" s="99" t="s">
        <v>298</v>
      </c>
      <c r="B46" s="99" t="s">
        <v>299</v>
      </c>
      <c r="C46" s="103">
        <v>26367</v>
      </c>
      <c r="D46" s="103">
        <v>14151</v>
      </c>
      <c r="E46" s="103">
        <v>8289</v>
      </c>
      <c r="F46" s="103">
        <v>2872</v>
      </c>
      <c r="G46" s="100">
        <v>51679</v>
      </c>
    </row>
    <row r="47" spans="1:7" x14ac:dyDescent="0.2">
      <c r="A47" s="94" t="s">
        <v>156</v>
      </c>
      <c r="B47" s="94" t="s">
        <v>300</v>
      </c>
      <c r="G47" s="9">
        <v>-1755</v>
      </c>
    </row>
    <row r="48" spans="1:7" ht="51" x14ac:dyDescent="0.2">
      <c r="A48" s="101" t="s">
        <v>301</v>
      </c>
      <c r="B48" s="101" t="s">
        <v>297</v>
      </c>
      <c r="G48" s="9">
        <v>244</v>
      </c>
    </row>
    <row r="49" spans="1:7" x14ac:dyDescent="0.2">
      <c r="A49" s="94" t="s">
        <v>162</v>
      </c>
      <c r="B49" s="94" t="s">
        <v>161</v>
      </c>
      <c r="G49" s="9">
        <v>-5764</v>
      </c>
    </row>
    <row r="50" spans="1:7" x14ac:dyDescent="0.2">
      <c r="A50" s="99" t="s">
        <v>128</v>
      </c>
      <c r="B50" s="99" t="s">
        <v>35</v>
      </c>
      <c r="C50" s="91"/>
      <c r="D50" s="91"/>
      <c r="E50" s="91"/>
      <c r="F50" s="91"/>
      <c r="G50" s="104">
        <v>44404</v>
      </c>
    </row>
    <row r="52" spans="1:7" x14ac:dyDescent="0.2">
      <c r="C52" s="108"/>
      <c r="D52" s="108"/>
      <c r="E52" s="108"/>
      <c r="F52" s="108"/>
    </row>
  </sheetData>
  <mergeCells count="2">
    <mergeCell ref="C3:G3"/>
    <mergeCell ref="C28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KPI</vt:lpstr>
      <vt:lpstr>BS</vt:lpstr>
      <vt:lpstr>PL</vt:lpstr>
      <vt:lpstr>EQ</vt:lpstr>
      <vt:lpstr>CF</vt:lpstr>
      <vt:lpstr>segments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Zirel</dc:creator>
  <cp:lastModifiedBy>Marju Zirel</cp:lastModifiedBy>
  <dcterms:created xsi:type="dcterms:W3CDTF">2021-02-25T12:48:44Z</dcterms:created>
  <dcterms:modified xsi:type="dcterms:W3CDTF">2021-02-25T13:34:08Z</dcterms:modified>
</cp:coreProperties>
</file>