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30\ZGL_S4et\MESECHNI_OTCHETI\2025 Mesechni Otcheti\CONS\09.2025 Cons\"/>
    </mc:Choice>
  </mc:AlternateContent>
  <xr:revisionPtr revIDLastSave="0" documentId="13_ncr:1_{CF354F19-AA9D-416B-8E04-AF46864CFBFA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6" l="1"/>
  <c r="C21" i="6" s="1"/>
  <c r="G69" i="4"/>
  <c r="G29" i="4"/>
  <c r="B43" i="7" l="1"/>
  <c r="B59" i="6" l="1"/>
  <c r="B55" i="5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22" i="2"/>
  <c r="E13" i="14"/>
  <c r="H1302" i="2"/>
  <c r="H1321" i="2"/>
  <c r="H1301" i="2"/>
  <c r="H1331" i="2"/>
  <c r="H1319" i="2"/>
  <c r="H1299" i="2"/>
  <c r="H1318" i="2"/>
  <c r="H129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L23" i="7" s="1"/>
  <c r="H426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L19" i="7" s="1"/>
  <c r="H422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L14" i="7" s="1"/>
  <c r="H417" i="2" s="1"/>
  <c r="H329" i="2"/>
  <c r="G14" i="7"/>
  <c r="H307" i="2" s="1"/>
  <c r="F14" i="7"/>
  <c r="H285" i="2"/>
  <c r="E14" i="7"/>
  <c r="H263" i="2" s="1"/>
  <c r="D14" i="7"/>
  <c r="D17" i="7" s="1"/>
  <c r="D31" i="7" s="1"/>
  <c r="D34" i="7" s="1"/>
  <c r="H261" i="2" s="1"/>
  <c r="C14" i="7"/>
  <c r="H219" i="2"/>
  <c r="M13" i="7"/>
  <c r="M17" i="7" s="1"/>
  <c r="H442" i="2" s="1"/>
  <c r="J13" i="7"/>
  <c r="I13" i="7"/>
  <c r="H350" i="2" s="1"/>
  <c r="G13" i="7"/>
  <c r="H306" i="2" s="1"/>
  <c r="F13" i="7"/>
  <c r="H284" i="2" s="1"/>
  <c r="E13" i="7"/>
  <c r="H262" i="2" s="1"/>
  <c r="D13" i="7"/>
  <c r="D43" i="6"/>
  <c r="C43" i="6"/>
  <c r="D33" i="6"/>
  <c r="C33" i="6"/>
  <c r="D21" i="6"/>
  <c r="H191" i="2"/>
  <c r="D38" i="5"/>
  <c r="C38" i="5"/>
  <c r="H149" i="2" s="1"/>
  <c r="D29" i="5"/>
  <c r="C29" i="5"/>
  <c r="H27" i="5"/>
  <c r="G27" i="5"/>
  <c r="D22" i="5"/>
  <c r="C22" i="5"/>
  <c r="H16" i="5"/>
  <c r="G16" i="5"/>
  <c r="D92" i="4"/>
  <c r="C92" i="4"/>
  <c r="D79" i="4"/>
  <c r="D85" i="4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D28" i="4"/>
  <c r="C28" i="4"/>
  <c r="H18" i="2" s="1"/>
  <c r="H22" i="4"/>
  <c r="H26" i="4" s="1"/>
  <c r="G22" i="4"/>
  <c r="G26" i="4" s="1"/>
  <c r="D20" i="4"/>
  <c r="C20" i="4"/>
  <c r="H18" i="4"/>
  <c r="G18" i="4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57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H228" i="2"/>
  <c r="H404" i="2"/>
  <c r="H988" i="2"/>
  <c r="H1002" i="2"/>
  <c r="H1001" i="2"/>
  <c r="H552" i="2"/>
  <c r="H642" i="2"/>
  <c r="H1294" i="2"/>
  <c r="H700" i="2"/>
  <c r="H24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2" i="14" l="1"/>
  <c r="D12" i="14" s="1"/>
  <c r="H438" i="2"/>
  <c r="L18" i="7"/>
  <c r="H421" i="2" s="1"/>
  <c r="D46" i="4"/>
  <c r="D13" i="14"/>
  <c r="H1329" i="2"/>
  <c r="H11" i="2"/>
  <c r="H48" i="2"/>
  <c r="C31" i="5"/>
  <c r="C36" i="5" s="1"/>
  <c r="H147" i="2" s="1"/>
  <c r="H1296" i="2"/>
  <c r="H17" i="7"/>
  <c r="H332" i="2" s="1"/>
  <c r="H124" i="2"/>
  <c r="H169" i="2"/>
  <c r="H1328" i="2"/>
  <c r="L26" i="7"/>
  <c r="H429" i="2" s="1"/>
  <c r="E15" i="14"/>
  <c r="D15" i="14" s="1"/>
  <c r="H202" i="2"/>
  <c r="I17" i="7"/>
  <c r="H354" i="2" s="1"/>
  <c r="H1305" i="2"/>
  <c r="H1320" i="2"/>
  <c r="C13" i="7"/>
  <c r="L13" i="7" s="1"/>
  <c r="H416" i="2" s="1"/>
  <c r="H93" i="2"/>
  <c r="C10" i="14"/>
  <c r="H142" i="2"/>
  <c r="J17" i="7"/>
  <c r="H376" i="2" s="1"/>
  <c r="H290" i="2"/>
  <c r="H272" i="2"/>
  <c r="H37" i="4"/>
  <c r="C9" i="14"/>
  <c r="D9" i="14" s="1"/>
  <c r="H161" i="2"/>
  <c r="M31" i="7"/>
  <c r="H137" i="2"/>
  <c r="H1327" i="2"/>
  <c r="H1333" i="2"/>
  <c r="H211" i="2"/>
  <c r="H79" i="2"/>
  <c r="H110" i="2"/>
  <c r="G31" i="5"/>
  <c r="D3" i="12"/>
  <c r="H120" i="2"/>
  <c r="G56" i="4"/>
  <c r="H82" i="2"/>
  <c r="D11" i="12"/>
  <c r="H69" i="2"/>
  <c r="D13" i="12"/>
  <c r="D12" i="12"/>
  <c r="H64" i="2"/>
  <c r="H58" i="2"/>
  <c r="C94" i="4"/>
  <c r="D15" i="12"/>
  <c r="H1300" i="2"/>
  <c r="D44" i="6"/>
  <c r="D31" i="5"/>
  <c r="D36" i="5" s="1"/>
  <c r="H372" i="2"/>
  <c r="F17" i="7"/>
  <c r="G17" i="7"/>
  <c r="H258" i="2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G37" i="4"/>
  <c r="H86" i="2"/>
  <c r="H1124" i="2"/>
  <c r="C46" i="4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95" i="4" l="1"/>
  <c r="G33" i="5"/>
  <c r="H171" i="2" s="1"/>
  <c r="H456" i="2"/>
  <c r="M34" i="7"/>
  <c r="H459" i="2" s="1"/>
  <c r="H218" i="2"/>
  <c r="C17" i="7"/>
  <c r="D46" i="6"/>
  <c r="H33" i="2"/>
  <c r="H143" i="2"/>
  <c r="J31" i="7"/>
  <c r="J34" i="7" s="1"/>
  <c r="H393" i="2" s="1"/>
  <c r="I31" i="7"/>
  <c r="I34" i="7" s="1"/>
  <c r="H371" i="2" s="1"/>
  <c r="C33" i="5"/>
  <c r="H144" i="2" s="1"/>
  <c r="H170" i="2"/>
  <c r="G36" i="5"/>
  <c r="H107" i="2"/>
  <c r="D5" i="12"/>
  <c r="H71" i="2"/>
  <c r="D10" i="12"/>
  <c r="H310" i="2"/>
  <c r="G31" i="7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E31" i="7"/>
  <c r="H390" i="2" l="1"/>
  <c r="H368" i="2"/>
  <c r="H222" i="2"/>
  <c r="C31" i="7"/>
  <c r="L17" i="7"/>
  <c r="H420" i="2" s="1"/>
  <c r="H174" i="2"/>
  <c r="D8" i="12"/>
  <c r="G37" i="5"/>
  <c r="C42" i="5"/>
  <c r="C37" i="5"/>
  <c r="D19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788" i="2"/>
  <c r="H790" i="2"/>
  <c r="H578" i="2"/>
  <c r="H649" i="2"/>
  <c r="L31" i="7"/>
  <c r="H434" i="2" s="1"/>
  <c r="H236" i="2" l="1"/>
  <c r="C34" i="7"/>
  <c r="H239" i="2" s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C44" i="5"/>
  <c r="G45" i="5"/>
  <c r="H179" i="2" s="1"/>
  <c r="D22" i="12"/>
  <c r="D24" i="12"/>
  <c r="D23" i="12"/>
  <c r="G44" i="5"/>
  <c r="H178" i="2" s="1"/>
  <c r="H44" i="5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<sst xmlns="http://schemas.openxmlformats.org/spreadsheetml/2006/main" count="3888" uniqueCount="915">
  <si>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</si>
  <si>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</si>
  <si>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</si>
  <si>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</si>
  <si>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</si>
  <si>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</si>
  <si>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</si>
  <si>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</si>
  <si>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</si>
  <si>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</si>
  <si>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</si>
  <si>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</si>
  <si>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</si>
  <si>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</si>
  <si>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</si>
  <si>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</si>
  <si>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</si>
  <si>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</si>
  <si>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</si>
  <si>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</si>
  <si>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</si>
  <si>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</si>
  <si>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</si>
  <si>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</si>
  <si>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</si>
  <si>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</si>
  <si>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</si>
  <si>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</si>
  <si>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</si>
  <si>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</si>
  <si>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</si>
  <si>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</si>
  <si>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</si>
  <si>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</si>
  <si>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</si>
  <si>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</si>
  <si>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</si>
  <si>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</si>
  <si>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</si>
  <si>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</si>
  <si>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</si>
  <si>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</si>
  <si>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</si>
  <si>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</si>
  <si>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</si>
  <si>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</si>
  <si>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</si>
  <si>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</si>
  <si>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</si>
  <si>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</si>
  <si>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</si>
  <si>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</si>
  <si>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</si>
  <si>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</si>
  <si>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</si>
  <si>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</si>
  <si>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</si>
  <si>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</si>
  <si>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</si>
  <si>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</si>
  <si>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</si>
  <si>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</si>
  <si>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</si>
  <si>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</si>
  <si>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</si>
  <si>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</si>
  <si>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</si>
  <si>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</si>
  <si>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</si>
  <si>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</si>
  <si>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</si>
  <si>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</si>
  <si>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</si>
  <si>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</si>
  <si>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</si>
  <si>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</si>
  <si>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</si>
  <si>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</si>
  <si>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</si>
  <si>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</si>
  <si>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</si>
  <si>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</si>
  <si>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</si>
  <si>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</si>
  <si>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</si>
  <si>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</si>
  <si>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</si>
  <si>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</si>
  <si>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</si>
  <si>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</si>
  <si>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</si>
  <si>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</si>
  <si>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</si>
  <si>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</si>
  <si>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</si>
  <si>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</si>
  <si>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</si>
  <si>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</si>
  <si>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</si>
  <si>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</si>
  <si>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</si>
  <si>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</si>
  <si>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</si>
  <si>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</si>
  <si>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</si>
  <si>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</si>
  <si>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</si>
  <si>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</si>
  <si>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</si>
  <si>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</si>
  <si>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</si>
  <si>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</si>
  <si>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</si>
  <si>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</si>
  <si>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</si>
  <si>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</si>
  <si>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</si>
  <si>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</si>
  <si>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</si>
  <si>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</si>
  <si>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</si>
  <si>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</si>
  <si>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</si>
  <si>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</si>
  <si>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</si>
  <si>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</si>
  <si>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</si>
  <si>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</si>
  <si>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</si>
  <si>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</si>
  <si>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</si>
  <si>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</si>
  <si>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</si>
  <si>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</si>
  <si>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</si>
  <si>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</si>
  <si>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</si>
  <si>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</si>
  <si>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</si>
  <si>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</si>
  <si>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</si>
  <si>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</si>
  <si>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</si>
  <si>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</si>
  <si>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</si>
  <si>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</si>
  <si>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</si>
  <si>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</si>
  <si>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</si>
  <si>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</si>
  <si>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</si>
  <si>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</si>
  <si>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</si>
  <si>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</si>
  <si>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</si>
  <si>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</si>
  <si>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</si>
  <si>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</si>
  <si>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</si>
  <si>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</si>
  <si>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</si>
  <si>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</si>
  <si>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</si>
  <si>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</si>
  <si>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</si>
  <si>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</si>
  <si>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</si>
  <si>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</si>
  <si>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</si>
  <si>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</si>
  <si>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</si>
  <si>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</si>
  <si>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</si>
  <si>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</si>
  <si>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</si>
  <si>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</si>
  <si>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</si>
  <si>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</si>
  <si>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</si>
  <si>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</si>
  <si>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</si>
  <si>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</si>
  <si>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</si>
  <si>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</si>
  <si>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</si>
  <si>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</si>
  <si>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</si>
  <si>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</si>
  <si>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</si>
  <si>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</si>
  <si>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</si>
  <si>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</si>
  <si>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</si>
  <si>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</si>
  <si>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</si>
  <si>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</si>
  <si>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</si>
  <si>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</si>
  <si>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</si>
  <si>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</si>
  <si>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</si>
  <si>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</si>
  <si>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</si>
  <si>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</si>
  <si>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</si>
  <si>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</si>
  <si>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</si>
  <si>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</si>
  <si>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</si>
  <si>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</si>
  <si>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</si>
  <si>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</si>
  <si>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</si>
  <si>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</si>
  <si>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</si>
  <si>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</si>
  <si>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</si>
  <si>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</si>
  <si>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</si>
  <si>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</si>
  <si>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</si>
  <si>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</si>
  <si>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</si>
  <si>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</si>
  <si>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</si>
  <si>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</si>
  <si>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</si>
  <si>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</si>
  <si>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</si>
  <si>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</si>
  <si>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</si>
  <si>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</si>
  <si>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</si>
  <si>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</si>
  <si>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</si>
  <si>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</si>
  <si>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</si>
  <si>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</si>
  <si>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</si>
  <si>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</si>
  <si>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</si>
  <si>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</si>
  <si>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</si>
  <si>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</si>
  <si>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</si>
  <si>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</si>
  <si>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</si>
  <si>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</si>
  <si>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</si>
  <si>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</si>
  <si>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</si>
  <si>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</si>
  <si>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</si>
  <si>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</si>
  <si>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</si>
  <si>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</si>
  <si>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</si>
  <si>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</si>
  <si>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</si>
  <si>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</si>
  <si>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</si>
  <si>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</si>
  <si>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</si>
  <si>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</si>
  <si>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</si>
  <si>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</si>
  <si>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</si>
  <si>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</si>
  <si>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</si>
  <si>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</si>
  <si>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</si>
  <si>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</si>
  <si>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</si>
  <si>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</si>
  <si>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</si>
  <si>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</si>
  <si>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</si>
  <si>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</si>
  <si>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</si>
  <si>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</si>
  <si>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</si>
  <si>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</si>
  <si>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</si>
  <si>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</si>
  <si>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</si>
  <si>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</si>
  <si>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</si>
  <si>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</si>
  <si>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</si>
  <si>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</si>
  <si>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</si>
  <si>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</si>
  <si>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</si>
  <si>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</si>
  <si>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</si>
  <si>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</si>
  <si>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</si>
  <si>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</si>
  <si>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</si>
  <si>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</si>
  <si>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</si>
  <si>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</si>
  <si>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</si>
  <si>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</si>
  <si>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</si>
  <si>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</si>
  <si>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</si>
  <si>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</si>
  <si>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</si>
  <si>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</si>
  <si>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</si>
  <si>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</si>
  <si>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</si>
  <si>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</si>
  <si>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</si>
  <si>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</si>
  <si>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</si>
  <si>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</si>
  <si>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</si>
  <si>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</si>
  <si>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</si>
  <si>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</si>
  <si>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</si>
  <si>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</si>
  <si>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</si>
  <si>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</si>
  <si>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</si>
  <si>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</si>
  <si>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</si>
  <si>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</si>
  <si>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</si>
  <si>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</si>
  <si>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</si>
  <si>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</si>
  <si>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</si>
  <si>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</si>
  <si>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</si>
  <si>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</si>
  <si>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</si>
  <si>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</si>
  <si>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</si>
  <si>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</si>
  <si>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</si>
  <si>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</si>
  <si>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</si>
  <si>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</si>
  <si>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</si>
  <si>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</si>
  <si>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</si>
  <si>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</si>
  <si>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</si>
  <si>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</si>
  <si>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</si>
  <si>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</si>
  <si>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</si>
  <si>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</si>
  <si>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</si>
  <si>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</si>
  <si>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</si>
  <si>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</si>
  <si>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</si>
  <si>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</si>
  <si>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</si>
  <si>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</si>
  <si>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</si>
  <si>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</si>
  <si>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</si>
  <si>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</si>
  <si>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</si>
  <si>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</si>
  <si>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</si>
  <si>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</si>
  <si>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</si>
  <si>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</si>
  <si>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</si>
  <si>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</si>
  <si>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</si>
  <si>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</si>
  <si>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</si>
  <si>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</si>
  <si>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</si>
  <si>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</si>
  <si>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</si>
  <si>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</si>
  <si>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</si>
  <si>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</si>
  <si>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</si>
  <si>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</si>
  <si>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</si>
  <si>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</si>
  <si>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</si>
  <si>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</si>
  <si>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</si>
  <si>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</si>
  <si>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</si>
  <si>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</si>
  <si>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</si>
  <si>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</si>
  <si>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</si>
  <si>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</si>
  <si>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</si>
  <si>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</si>
  <si>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</si>
  <si>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</si>
  <si>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</si>
  <si>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</si>
  <si>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</si>
  <si>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</si>
  <si>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</si>
  <si>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</si>
  <si>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</si>
  <si>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</si>
  <si>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</si>
  <si>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</si>
  <si>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</si>
  <si>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</si>
  <si>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</si>
  <si>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</si>
  <si>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</si>
  <si>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</si>
  <si>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</si>
  <si>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</si>
  <si>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</si>
  <si>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</si>
  <si>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</si>
  <si>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</si>
  <si>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</si>
  <si>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</si>
  <si>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</si>
  <si>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</si>
  <si>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</si>
  <si>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</si>
  <si>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</si>
  <si>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</si>
  <si>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</si>
  <si>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</si>
  <si>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</si>
  <si>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</si>
  <si>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</si>
  <si>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</si>
  <si>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</si>
  <si>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</si>
  <si>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</si>
  <si>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</si>
  <si>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</si>
  <si>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</si>
  <si>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</si>
  <si>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</si>
  <si>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</si>
  <si>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</si>
  <si>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</si>
  <si>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</si>
  <si>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</si>
  <si>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</si>
  <si>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</si>
  <si>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</si>
  <si>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</si>
  <si>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</si>
  <si>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</si>
  <si>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</si>
  <si>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</si>
  <si>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</si>
  <si>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</si>
  <si>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</si>
  <si>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</si>
  <si>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</si>
  <si>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</si>
  <si>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</si>
  <si>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</si>
  <si>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</si>
  <si>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</si>
  <si>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</si>
  <si>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</si>
  <si>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</si>
  <si>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</si>
  <si>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</si>
  <si>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</si>
  <si>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</si>
  <si>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</si>
  <si>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</si>
  <si>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</si>
  <si>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</si>
  <si>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</si>
  <si>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</si>
  <si>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</si>
  <si>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</si>
  <si>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</si>
  <si>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</si>
  <si>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</si>
  <si>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</si>
  <si>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</si>
  <si>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</si>
  <si>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</si>
  <si>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</si>
  <si>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</si>
  <si>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</si>
  <si>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</si>
  <si>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</si>
  <si>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</si>
  <si>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</si>
  <si>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</si>
  <si>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</si>
  <si>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</si>
  <si>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</si>
  <si>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</si>
  <si>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</si>
  <si>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</si>
  <si>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</si>
  <si>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</si>
  <si>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</si>
  <si>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</si>
  <si>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</si>
  <si>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</si>
  <si>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</si>
  <si>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</si>
  <si>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</si>
  <si>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</si>
  <si>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</si>
  <si>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</si>
  <si>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</si>
  <si>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</si>
  <si>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</si>
  <si>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</si>
  <si>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</si>
  <si>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</si>
  <si>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</si>
  <si>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</si>
  <si>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</si>
  <si>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</si>
  <si>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</si>
  <si>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</si>
  <si>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</si>
  <si>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</si>
  <si>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</si>
  <si>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</si>
  <si>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</si>
  <si>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</si>
  <si>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</si>
  <si>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</si>
  <si>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</si>
  <si>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</si>
  <si>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</si>
  <si>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</si>
  <si>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</si>
  <si>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</si>
  <si>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</si>
  <si>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</si>
  <si>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</si>
  <si>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</si>
  <si>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</si>
  <si>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</si>
  <si>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</si>
  <si>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</si>
  <si>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</si>
  <si>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</si>
  <si>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</si>
  <si>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</si>
  <si>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</si>
  <si>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</si>
  <si>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</si>
  <si>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</si>
  <si>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</si>
  <si>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</si>
  <si>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</si>
  <si>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</si>
  <si>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</si>
  <si>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</si>
  <si>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</si>
  <si>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</si>
  <si>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</si>
  <si>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</si>
  <si>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</si>
  <si>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</si>
  <si>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</si>
  <si>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</si>
  <si>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</si>
  <si>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</si>
  <si>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</si>
  <si>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</si>
  <si>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</si>
  <si>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</si>
  <si>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</si>
  <si>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</si>
  <si>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</si>
  <si>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</si>
  <si>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</si>
  <si>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</si>
  <si>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</si>
  <si>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</si>
  <si>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</si>
  <si>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</si>
  <si>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</si>
  <si>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</si>
  <si>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</si>
  <si>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</si>
  <si>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</si>
  <si>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</si>
  <si>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</si>
  <si>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</si>
  <si>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</si>
  <si>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</si>
  <si>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</si>
  <si>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</si>
  <si>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</si>
  <si>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</si>
  <si>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</si>
  <si>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</si>
  <si>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</si>
  <si>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</si>
  <si>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</si>
  <si>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</si>
  <si>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</si>
  <si>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</si>
  <si>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</si>
  <si>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</si>
  <si>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</si>
  <si>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</si>
  <si>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</si>
  <si>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</si>
  <si>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</si>
  <si>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</si>
  <si>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</si>
  <si>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</si>
  <si>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</si>
  <si>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</si>
  <si>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</si>
  <si>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</si>
  <si>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</si>
  <si>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</si>
  <si>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</si>
  <si>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</si>
  <si>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</si>
  <si>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</si>
  <si>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</si>
  <si>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</si>
  <si>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</si>
  <si>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</si>
  <si>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</si>
  <si>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</si>
  <si>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</si>
  <si>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</si>
  <si>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</si>
  <si>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</si>
  <si>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</si>
  <si>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</si>
  <si>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</si>
  <si>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</si>
  <si>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</si>
  <si>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</si>
  <si>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</si>
  <si>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</si>
  <si>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</si>
  <si>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</si>
  <si>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</si>
  <si>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</si>
  <si>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</si>
  <si>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</si>
  <si>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</si>
  <si>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</si>
  <si>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</si>
  <si>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</si>
  <si>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</si>
  <si>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</si>
  <si>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</si>
  <si>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</si>
  <si>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</si>
  <si>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</si>
  <si>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</si>
  <si>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</si>
  <si>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</si>
  <si>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</si>
  <si>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</si>
  <si>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</si>
  <si>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</si>
  <si>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</si>
  <si>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</si>
  <si>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</si>
  <si>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</si>
  <si>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</si>
  <si>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</si>
  <si>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</si>
  <si>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</si>
  <si>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</si>
  <si>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</si>
  <si>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</si>
  <si>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</si>
  <si>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</si>
  <si>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</si>
  <si>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</si>
  <si>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</si>
  <si>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</si>
  <si>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</si>
  <si>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</si>
  <si>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</si>
  <si>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</si>
  <si>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</si>
  <si>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</si>
  <si>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</si>
  <si>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</si>
  <si>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</si>
  <si>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</si>
  <si>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</si>
  <si>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</si>
  <si>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</si>
  <si>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</si>
  <si>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</si>
  <si>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</si>
  <si>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</si>
  <si>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</si>
  <si>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</si>
  <si>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</si>
  <si>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</si>
  <si>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</si>
  <si>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</si>
  <si>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</si>
  <si>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</si>
  <si>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</si>
  <si>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</si>
  <si>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</si>
  <si>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</si>
  <si>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</si>
  <si>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</si>
  <si>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</si>
  <si>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</si>
  <si>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</si>
  <si>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</si>
  <si>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</si>
  <si>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</si>
  <si>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</si>
  <si>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</si>
  <si>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</si>
  <si>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</si>
  <si>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</si>
  <si>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</si>
  <si>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</si>
  <si>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</si>
  <si>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</si>
  <si>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</si>
  <si>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</si>
  <si>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</si>
  <si>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</si>
  <si>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</si>
  <si>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</si>
  <si>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</si>
  <si>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</si>
  <si>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</si>
  <si>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</si>
  <si>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</si>
  <si>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</si>
  <si>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</si>
  <si>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</si>
  <si>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</si>
  <si>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</si>
  <si>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</si>
  <si>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</si>
  <si>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</si>
  <si>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</si>
  <si>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</si>
  <si>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</si>
  <si>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</si>
  <si>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</si>
  <si>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</si>
  <si>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</si>
  <si>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</si>
  <si>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</si>
  <si>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</si>
  <si>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</si>
  <si>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</si>
  <si>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</si>
  <si>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</si>
  <si>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</si>
  <si>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</si>
  <si>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</si>
  <si>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</si>
  <si>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</si>
  <si>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</si>
  <si>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</si>
  <si>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</si>
  <si>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</si>
  <si>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</si>
  <si>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</si>
  <si>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</si>
  <si>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</si>
  <si>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</si>
  <si>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</si>
  <si>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</si>
  <si>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</si>
  <si>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</si>
  <si>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</si>
  <si>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</si>
  <si>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</si>
  <si>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</si>
  <si>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</si>
  <si>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</si>
  <si>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</si>
  <si>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</si>
  <si>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</si>
  <si>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</si>
  <si>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</si>
  <si>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</si>
  <si>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</si>
  <si>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</si>
  <si>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</si>
  <si>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</si>
  <si>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</si>
  <si>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</si>
  <si>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</si>
  <si>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</si>
  <si>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</si>
  <si>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</si>
  <si>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</si>
  <si>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</si>
  <si>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</si>
  <si>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</si>
  <si>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</si>
  <si>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</si>
  <si>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</si>
  <si>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</si>
  <si>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</si>
  <si>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</si>
  <si>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</si>
  <si>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</si>
  <si>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</si>
  <si>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</si>
  <si>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</si>
  <si>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</si>
  <si>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</si>
  <si>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</si>
  <si>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</si>
  <si>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</si>
  <si>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</si>
  <si>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</si>
  <si>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</si>
  <si>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</si>
  <si>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</si>
  <si>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</si>
  <si>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</si>
  <si>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</si>
  <si>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</si>
  <si>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</si>
  <si>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</si>
  <si>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</si>
  <si>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</si>
  <si>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</si>
  <si>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</si>
  <si>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</si>
  <si>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</si>
  <si>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</si>
  <si>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</si>
  <si>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</si>
  <si>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</si>
  <si>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</si>
  <si>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</si>
  <si>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</si>
  <si>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</si>
  <si>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</si>
  <si>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</si>
  <si>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</si>
  <si>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</si>
  <si>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</si>
  <si>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</si>
  <si>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</si>
  <si>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</si>
  <si>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</si>
  <si>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</si>
  <si>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</si>
  <si>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</si>
  <si>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</si>
  <si>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</si>
  <si>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</si>
  <si>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</si>
  <si>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</si>
  <si>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</si>
  <si>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</si>
  <si>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</si>
  <si>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</si>
  <si>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</si>
  <si>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</si>
  <si>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</si>
  <si>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</si>
  <si>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</si>
  <si>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</si>
  <si>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</si>
  <si>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</si>
  <si>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</si>
  <si>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</si>
  <si>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</si>
  <si>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</si>
  <si>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</si>
  <si>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</si>
  <si>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</si>
  <si>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</si>
  <si>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</si>
  <si>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</si>
  <si>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</si>
  <si>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</si>
  <si>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</si>
  <si>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</si>
  <si>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</si>
  <si>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</si>
  <si>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</si>
  <si>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</si>
  <si>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</si>
  <si>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836144932</t>
  </si>
  <si>
    <t>Стефан Димитров
Мирослав Димитров</t>
  </si>
  <si>
    <t>поотделно</t>
  </si>
  <si>
    <t>гр.Димитровград, ИИЗ, ул.Химкомбинатска</t>
  </si>
  <si>
    <t>0391/60585</t>
  </si>
  <si>
    <t>neochim@neochim.bg</t>
  </si>
  <si>
    <t>http://www.neochim.bg</t>
  </si>
  <si>
    <t>http://www.x3news.com</t>
  </si>
  <si>
    <t>Милена Атанасова</t>
  </si>
  <si>
    <t>Главен счетоводител</t>
  </si>
  <si>
    <t>Стефан Димитров</t>
  </si>
  <si>
    <t>Неохим АД Дружество-майка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</si>
</sst>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9" fontId="13" fillId="0" borderId="0" applyFont="0" applyFill="0" applyBorder="0" applyAlignment="0" applyProtection="0"/>
    <xf numFmtId="0" fontId="1" fillId="0" borderId="0"/>
  </cellStyleXfs>
  <cellXfs count="417">
    <xf numFmtId="0" fontId="0" fillId="0" borderId="0" xfId="0"/>
    <xf numFmtId="0" fontId="3" fillId="0" borderId="1" xfId="10" applyFont="1" applyBorder="1" applyAlignment="1">
      <alignment horizontal="centerContinuous" vertical="center" wrapText="1"/>
    </xf>
    <xf numFmtId="0" fontId="4" fillId="0" borderId="2" xfId="10" applyFont="1" applyBorder="1" applyAlignment="1">
      <alignment horizontal="centerContinuous" vertical="center" wrapText="1"/>
    </xf>
    <xf numFmtId="0" fontId="4" fillId="0" borderId="4" xfId="10" applyFont="1" applyBorder="1" applyAlignment="1">
      <alignment horizontal="centerContinuous" vertical="center" wrapText="1"/>
    </xf>
    <xf numFmtId="0" fontId="3" fillId="0" borderId="3" xfId="10" applyFont="1" applyBorder="1" applyAlignment="1">
      <alignment horizontal="centerContinuous" vertical="center"/>
    </xf>
    <xf numFmtId="0" fontId="3" fillId="0" borderId="4" xfId="10" applyFont="1" applyBorder="1" applyAlignment="1">
      <alignment horizontal="centerContinuous" vertical="center"/>
    </xf>
    <xf numFmtId="0" fontId="4" fillId="0" borderId="5" xfId="10" applyFont="1" applyBorder="1" applyAlignment="1">
      <alignment horizontal="right" vertical="center" wrapText="1"/>
    </xf>
    <xf numFmtId="0" fontId="4" fillId="0" borderId="2" xfId="10" applyFont="1" applyBorder="1" applyAlignment="1">
      <alignment horizontal="left" vertical="center" wrapText="1"/>
    </xf>
    <xf numFmtId="0" fontId="4" fillId="0" borderId="5" xfId="10" applyFont="1" applyBorder="1" applyAlignment="1">
      <alignment horizontal="right"/>
    </xf>
    <xf numFmtId="0" fontId="4" fillId="0" borderId="0" xfId="4" applyFont="1"/>
    <xf numFmtId="0" fontId="6" fillId="0" borderId="0" xfId="4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3" fillId="0" borderId="0" xfId="6" applyFont="1" applyAlignment="1" applyProtection="1">
      <alignment horizontal="centerContinuous" vertical="center"/>
      <protection hidden="1"/>
    </xf>
    <xf numFmtId="0" fontId="3" fillId="0" borderId="0" xfId="6" applyFont="1" applyAlignment="1" applyProtection="1">
      <alignment horizontal="center" vertical="center"/>
      <protection hidden="1"/>
    </xf>
    <xf numFmtId="0" fontId="4" fillId="0" borderId="0" xfId="6" applyFont="1" applyAlignment="1">
      <alignment vertical="center" wrapText="1"/>
    </xf>
    <xf numFmtId="0" fontId="3" fillId="0" borderId="0" xfId="6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6" applyFont="1" applyAlignment="1">
      <alignment vertical="center" wrapText="1"/>
    </xf>
    <xf numFmtId="0" fontId="3" fillId="0" borderId="0" xfId="8" applyFont="1" applyAlignment="1">
      <alignment horizontal="center" vertical="center" wrapText="1"/>
    </xf>
    <xf numFmtId="0" fontId="4" fillId="0" borderId="0" xfId="8" applyFont="1"/>
    <xf numFmtId="0" fontId="4" fillId="0" borderId="0" xfId="8" applyFont="1" applyAlignment="1">
      <alignment wrapText="1"/>
    </xf>
    <xf numFmtId="0" fontId="6" fillId="0" borderId="0" xfId="8" applyFont="1" applyAlignment="1">
      <alignment horizontal="center"/>
    </xf>
    <xf numFmtId="0" fontId="4" fillId="0" borderId="0" xfId="6" applyFont="1" applyAlignment="1">
      <alignment horizontal="centerContinuous" vertical="center" wrapText="1"/>
    </xf>
    <xf numFmtId="0" fontId="4" fillId="0" borderId="0" xfId="6" applyFont="1" applyAlignment="1">
      <alignment vertical="top"/>
    </xf>
    <xf numFmtId="0" fontId="4" fillId="0" borderId="0" xfId="0" applyFont="1" applyAlignment="1">
      <alignment vertical="justify"/>
    </xf>
    <xf numFmtId="0" fontId="4" fillId="0" borderId="0" xfId="6" applyFont="1" applyAlignment="1">
      <alignment vertical="top" wrapText="1"/>
    </xf>
    <xf numFmtId="0" fontId="4" fillId="0" borderId="0" xfId="0" applyFont="1" applyAlignment="1" applyProtection="1">
      <alignment horizontal="centerContinuous"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4" fillId="0" borderId="0" xfId="6" applyFont="1" applyAlignment="1" applyProtection="1">
      <alignment horizontal="right" vertical="center"/>
      <protection hidden="1"/>
    </xf>
    <xf numFmtId="164" fontId="4" fillId="0" borderId="0" xfId="6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6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3" fillId="0" borderId="0" xfId="6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3" fillId="0" borderId="0" xfId="9" applyFont="1" applyAlignment="1">
      <alignment horizontal="centerContinuous" vertical="center"/>
    </xf>
    <xf numFmtId="0" fontId="4" fillId="0" borderId="0" xfId="6" applyFont="1" applyAlignment="1" applyProtection="1">
      <alignment horizontal="centerContinuous" vertical="center"/>
      <protection hidden="1"/>
    </xf>
    <xf numFmtId="164" fontId="4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right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3" fillId="0" borderId="6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top" wrapText="1"/>
    </xf>
    <xf numFmtId="14" fontId="3" fillId="0" borderId="7" xfId="6" applyNumberFormat="1" applyFont="1" applyBorder="1" applyAlignment="1">
      <alignment horizontal="center" vertical="center" wrapText="1"/>
    </xf>
    <xf numFmtId="14" fontId="3" fillId="0" borderId="8" xfId="6" applyNumberFormat="1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right" vertical="top" wrapText="1"/>
    </xf>
    <xf numFmtId="0" fontId="9" fillId="2" borderId="9" xfId="6" applyFont="1" applyFill="1" applyBorder="1" applyAlignment="1">
      <alignment vertical="top" wrapText="1"/>
    </xf>
    <xf numFmtId="0" fontId="4" fillId="0" borderId="5" xfId="6" applyFont="1" applyBorder="1" applyAlignment="1">
      <alignment horizontal="right" vertical="top" wrapText="1"/>
    </xf>
    <xf numFmtId="49" fontId="4" fillId="0" borderId="5" xfId="6" applyNumberFormat="1" applyFont="1" applyBorder="1" applyAlignment="1">
      <alignment horizontal="right" vertical="top" wrapText="1"/>
    </xf>
    <xf numFmtId="1" fontId="4" fillId="0" borderId="5" xfId="6" applyNumberFormat="1" applyFont="1" applyBorder="1" applyAlignment="1">
      <alignment horizontal="right" vertical="top" wrapText="1"/>
    </xf>
    <xf numFmtId="1" fontId="10" fillId="0" borderId="5" xfId="6" applyNumberFormat="1" applyFont="1" applyBorder="1" applyAlignment="1">
      <alignment horizontal="right" vertical="top" wrapText="1"/>
    </xf>
    <xf numFmtId="49" fontId="10" fillId="0" borderId="5" xfId="6" applyNumberFormat="1" applyFont="1" applyBorder="1" applyAlignment="1">
      <alignment horizontal="right" vertical="top" wrapText="1"/>
    </xf>
    <xf numFmtId="1" fontId="4" fillId="0" borderId="0" xfId="6" applyNumberFormat="1" applyFont="1" applyAlignment="1">
      <alignment vertical="top"/>
    </xf>
    <xf numFmtId="1" fontId="3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1" fontId="4" fillId="0" borderId="5" xfId="5" applyNumberFormat="1" applyFont="1" applyBorder="1" applyAlignment="1">
      <alignment vertical="top" wrapText="1"/>
    </xf>
    <xf numFmtId="1" fontId="4" fillId="4" borderId="5" xfId="5" applyNumberFormat="1" applyFont="1" applyFill="1" applyBorder="1" applyAlignment="1">
      <alignment vertical="top"/>
    </xf>
    <xf numFmtId="1" fontId="4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9" applyFont="1" applyAlignment="1">
      <alignment vertical="justify" wrapText="1"/>
    </xf>
    <xf numFmtId="0" fontId="3" fillId="0" borderId="0" xfId="6" applyFont="1" applyAlignment="1">
      <alignment horizontal="left" vertical="justify" wrapText="1"/>
    </xf>
    <xf numFmtId="0" fontId="4" fillId="0" borderId="0" xfId="6" applyFont="1" applyAlignment="1">
      <alignment horizontal="left" vertical="justify"/>
    </xf>
    <xf numFmtId="0" fontId="3" fillId="0" borderId="0" xfId="9" applyFont="1" applyAlignment="1">
      <alignment horizontal="left" vertical="justify" wrapText="1"/>
    </xf>
    <xf numFmtId="3" fontId="4" fillId="0" borderId="0" xfId="9" applyNumberFormat="1" applyFont="1"/>
    <xf numFmtId="0" fontId="4" fillId="0" borderId="0" xfId="9" applyFont="1"/>
    <xf numFmtId="3" fontId="4" fillId="0" borderId="5" xfId="9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7" applyFont="1" applyAlignment="1">
      <alignment wrapText="1"/>
    </xf>
    <xf numFmtId="0" fontId="4" fillId="0" borderId="0" xfId="7" applyFont="1" applyAlignment="1">
      <alignment horizontal="centerContinuous" wrapText="1"/>
    </xf>
    <xf numFmtId="0" fontId="3" fillId="0" borderId="0" xfId="6" applyFont="1" applyAlignment="1">
      <alignment vertical="top" wrapText="1"/>
    </xf>
    <xf numFmtId="0" fontId="4" fillId="0" borderId="0" xfId="7" applyFont="1" applyAlignment="1">
      <alignment horizontal="right" vertical="center" wrapText="1"/>
    </xf>
    <xf numFmtId="0" fontId="4" fillId="0" borderId="0" xfId="7" applyFont="1" applyAlignment="1">
      <alignment horizontal="center" wrapText="1"/>
    </xf>
    <xf numFmtId="49" fontId="4" fillId="0" borderId="5" xfId="7" applyNumberFormat="1" applyFont="1" applyBorder="1" applyAlignment="1">
      <alignment horizontal="center" wrapText="1"/>
    </xf>
    <xf numFmtId="1" fontId="4" fillId="0" borderId="0" xfId="7" applyNumberFormat="1" applyFont="1" applyAlignment="1">
      <alignment wrapText="1"/>
    </xf>
    <xf numFmtId="49" fontId="4" fillId="0" borderId="0" xfId="7" applyNumberFormat="1" applyFont="1" applyAlignment="1">
      <alignment wrapText="1"/>
    </xf>
    <xf numFmtId="164" fontId="4" fillId="0" borderId="0" xfId="6" applyNumberFormat="1" applyFont="1" applyAlignment="1" applyProtection="1">
      <alignment horizontal="left" vertical="top"/>
      <protection hidden="1"/>
    </xf>
    <xf numFmtId="0" fontId="3" fillId="0" borderId="5" xfId="8" applyFont="1" applyBorder="1" applyAlignment="1">
      <alignment horizontal="center" vertical="center" wrapText="1"/>
    </xf>
    <xf numFmtId="0" fontId="10" fillId="0" borderId="5" xfId="8" applyFont="1" applyBorder="1" applyAlignment="1">
      <alignment vertical="center" wrapText="1"/>
    </xf>
    <xf numFmtId="3" fontId="4" fillId="0" borderId="5" xfId="8" applyNumberFormat="1" applyFont="1" applyBorder="1" applyAlignment="1">
      <alignment vertical="center"/>
    </xf>
    <xf numFmtId="0" fontId="4" fillId="0" borderId="5" xfId="8" applyFont="1" applyBorder="1" applyAlignment="1">
      <alignment vertical="center" wrapText="1"/>
    </xf>
    <xf numFmtId="3" fontId="4" fillId="0" borderId="5" xfId="8" applyNumberFormat="1" applyFont="1" applyBorder="1" applyAlignment="1">
      <alignment horizontal="center" vertical="center"/>
    </xf>
    <xf numFmtId="3" fontId="10" fillId="0" borderId="5" xfId="8" applyNumberFormat="1" applyFont="1" applyBorder="1" applyAlignment="1">
      <alignment horizontal="center" vertical="center"/>
    </xf>
    <xf numFmtId="0" fontId="4" fillId="0" borderId="9" xfId="8" applyFont="1" applyBorder="1" applyAlignment="1">
      <alignment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4" fillId="3" borderId="12" xfId="6" applyNumberFormat="1" applyFont="1" applyFill="1" applyBorder="1" applyAlignment="1" applyProtection="1">
      <alignment vertical="top"/>
      <protection locked="0"/>
    </xf>
    <xf numFmtId="3" fontId="4" fillId="3" borderId="5" xfId="6" applyNumberFormat="1" applyFont="1" applyFill="1" applyBorder="1" applyAlignment="1" applyProtection="1">
      <alignment vertical="top"/>
      <protection locked="0"/>
    </xf>
    <xf numFmtId="49" fontId="3" fillId="0" borderId="6" xfId="6" applyNumberFormat="1" applyFont="1" applyBorder="1" applyAlignment="1">
      <alignment horizontal="center" vertical="center" wrapText="1"/>
    </xf>
    <xf numFmtId="0" fontId="4" fillId="4" borderId="5" xfId="5" applyFont="1" applyFill="1" applyBorder="1" applyAlignment="1">
      <alignment vertical="top" wrapText="1"/>
    </xf>
    <xf numFmtId="0" fontId="9" fillId="2" borderId="9" xfId="6" applyFont="1" applyFill="1" applyBorder="1" applyAlignment="1">
      <alignment vertical="top"/>
    </xf>
    <xf numFmtId="1" fontId="9" fillId="2" borderId="9" xfId="6" applyNumberFormat="1" applyFont="1" applyFill="1" applyBorder="1" applyAlignment="1">
      <alignment vertical="top" wrapText="1"/>
    </xf>
    <xf numFmtId="1" fontId="9" fillId="2" borderId="9" xfId="6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49" fontId="9" fillId="2" borderId="9" xfId="6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3" fillId="0" borderId="11" xfId="6" applyNumberFormat="1" applyFont="1" applyBorder="1" applyAlignment="1">
      <alignment horizontal="right" vertical="top" wrapText="1"/>
    </xf>
    <xf numFmtId="0" fontId="8" fillId="2" borderId="6" xfId="6" applyFont="1" applyFill="1" applyBorder="1" applyAlignment="1">
      <alignment vertical="top" wrapText="1"/>
    </xf>
    <xf numFmtId="49" fontId="4" fillId="0" borderId="7" xfId="6" applyNumberFormat="1" applyFont="1" applyBorder="1" applyAlignment="1">
      <alignment horizontal="right" vertical="top" wrapText="1"/>
    </xf>
    <xf numFmtId="1" fontId="3" fillId="0" borderId="11" xfId="6" applyNumberFormat="1" applyFont="1" applyBorder="1" applyAlignment="1">
      <alignment horizontal="right" vertical="top" wrapText="1"/>
    </xf>
    <xf numFmtId="1" fontId="3" fillId="0" borderId="7" xfId="6" applyNumberFormat="1" applyFont="1" applyBorder="1" applyAlignment="1">
      <alignment horizontal="right" vertical="top" wrapText="1"/>
    </xf>
    <xf numFmtId="0" fontId="9" fillId="2" borderId="13" xfId="5" applyFont="1" applyFill="1" applyBorder="1" applyAlignment="1">
      <alignment vertical="top"/>
    </xf>
    <xf numFmtId="1" fontId="4" fillId="0" borderId="11" xfId="5" applyNumberFormat="1" applyFont="1" applyBorder="1" applyAlignment="1">
      <alignment vertical="top" wrapText="1"/>
    </xf>
    <xf numFmtId="1" fontId="8" fillId="2" borderId="6" xfId="6" applyNumberFormat="1" applyFont="1" applyFill="1" applyBorder="1" applyAlignment="1">
      <alignment vertical="top" wrapText="1"/>
    </xf>
    <xf numFmtId="0" fontId="9" fillId="2" borderId="13" xfId="6" applyFont="1" applyFill="1" applyBorder="1" applyAlignment="1">
      <alignment vertical="top"/>
    </xf>
    <xf numFmtId="1" fontId="4" fillId="0" borderId="7" xfId="5" applyNumberFormat="1" applyFont="1" applyBorder="1" applyAlignment="1">
      <alignment vertical="top" wrapText="1"/>
    </xf>
    <xf numFmtId="0" fontId="3" fillId="0" borderId="13" xfId="6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top" wrapText="1"/>
    </xf>
    <xf numFmtId="0" fontId="3" fillId="0" borderId="14" xfId="6" applyFont="1" applyBorder="1" applyAlignment="1">
      <alignment horizontal="center" vertical="top" wrapText="1"/>
    </xf>
    <xf numFmtId="0" fontId="8" fillId="2" borderId="6" xfId="6" applyFont="1" applyFill="1" applyBorder="1" applyAlignment="1">
      <alignment horizontal="left" vertical="top" wrapText="1"/>
    </xf>
    <xf numFmtId="49" fontId="3" fillId="0" borderId="7" xfId="6" applyNumberFormat="1" applyFont="1" applyBorder="1" applyAlignment="1">
      <alignment horizontal="right" vertical="top" wrapText="1"/>
    </xf>
    <xf numFmtId="49" fontId="3" fillId="0" borderId="13" xfId="6" applyNumberFormat="1" applyFont="1" applyBorder="1" applyAlignment="1">
      <alignment horizontal="center" vertical="center" wrapText="1"/>
    </xf>
    <xf numFmtId="49" fontId="3" fillId="4" borderId="7" xfId="6" applyNumberFormat="1" applyFont="1" applyFill="1" applyBorder="1" applyAlignment="1">
      <alignment horizontal="right" vertical="top" wrapText="1"/>
    </xf>
    <xf numFmtId="1" fontId="9" fillId="2" borderId="13" xfId="5" applyNumberFormat="1" applyFont="1" applyFill="1" applyBorder="1" applyAlignment="1">
      <alignment vertical="top"/>
    </xf>
    <xf numFmtId="1" fontId="4" fillId="0" borderId="11" xfId="5" applyNumberFormat="1" applyFont="1" applyBorder="1" applyAlignment="1">
      <alignment vertical="top"/>
    </xf>
    <xf numFmtId="49" fontId="8" fillId="2" borderId="15" xfId="6" applyNumberFormat="1" applyFont="1" applyFill="1" applyBorder="1" applyAlignment="1">
      <alignment vertical="center" wrapText="1"/>
    </xf>
    <xf numFmtId="0" fontId="3" fillId="0" borderId="6" xfId="8" applyFont="1" applyBorder="1" applyAlignment="1">
      <alignment horizontal="center" vertical="center" wrapText="1"/>
    </xf>
    <xf numFmtId="0" fontId="3" fillId="0" borderId="7" xfId="8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0" borderId="9" xfId="8" applyFont="1" applyBorder="1" applyAlignment="1">
      <alignment vertical="center" wrapText="1"/>
    </xf>
    <xf numFmtId="0" fontId="10" fillId="0" borderId="9" xfId="8" applyFont="1" applyBorder="1" applyAlignment="1">
      <alignment vertical="center" wrapText="1"/>
    </xf>
    <xf numFmtId="0" fontId="4" fillId="0" borderId="9" xfId="8" applyFont="1" applyBorder="1" applyAlignment="1">
      <alignment horizontal="left" vertical="center" wrapText="1"/>
    </xf>
    <xf numFmtId="0" fontId="10" fillId="0" borderId="9" xfId="8" applyFont="1" applyBorder="1" applyAlignment="1">
      <alignment horizontal="right" vertical="center" wrapText="1"/>
    </xf>
    <xf numFmtId="0" fontId="4" fillId="0" borderId="5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9" xfId="8" applyFont="1" applyBorder="1" applyAlignment="1">
      <alignment horizontal="left" vertical="center" wrapText="1"/>
    </xf>
    <xf numFmtId="49" fontId="4" fillId="0" borderId="5" xfId="8" applyNumberFormat="1" applyFont="1" applyBorder="1" applyAlignment="1">
      <alignment horizontal="center" vertical="center" wrapText="1"/>
    </xf>
    <xf numFmtId="3" fontId="3" fillId="0" borderId="5" xfId="8" applyNumberFormat="1" applyFont="1" applyBorder="1" applyAlignment="1">
      <alignment vertical="center"/>
    </xf>
    <xf numFmtId="3" fontId="4" fillId="0" borderId="12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0" fontId="11" fillId="0" borderId="9" xfId="8" applyFont="1" applyBorder="1" applyAlignment="1">
      <alignment vertical="center" wrapText="1"/>
    </xf>
    <xf numFmtId="0" fontId="8" fillId="0" borderId="9" xfId="8" applyFont="1" applyBorder="1" applyAlignment="1">
      <alignment vertical="center" wrapText="1"/>
    </xf>
    <xf numFmtId="0" fontId="3" fillId="0" borderId="13" xfId="8" applyFont="1" applyBorder="1" applyAlignment="1">
      <alignment horizontal="center" vertical="center" wrapText="1"/>
    </xf>
    <xf numFmtId="0" fontId="3" fillId="0" borderId="11" xfId="8" applyFont="1" applyBorder="1" applyAlignment="1">
      <alignment horizontal="center" vertical="center" wrapText="1"/>
    </xf>
    <xf numFmtId="0" fontId="3" fillId="0" borderId="14" xfId="8" applyFont="1" applyBorder="1" applyAlignment="1">
      <alignment horizontal="center" vertical="center" wrapText="1"/>
    </xf>
    <xf numFmtId="0" fontId="3" fillId="0" borderId="6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0" fontId="10" fillId="0" borderId="13" xfId="8" applyFont="1" applyBorder="1" applyAlignment="1">
      <alignment horizontal="right" vertical="center" wrapText="1"/>
    </xf>
    <xf numFmtId="0" fontId="10" fillId="0" borderId="11" xfId="8" applyFont="1" applyBorder="1" applyAlignment="1">
      <alignment horizontal="center" vertical="center" wrapText="1"/>
    </xf>
    <xf numFmtId="0" fontId="4" fillId="0" borderId="13" xfId="8" applyFont="1" applyBorder="1" applyAlignment="1">
      <alignment vertical="center" wrapText="1"/>
    </xf>
    <xf numFmtId="0" fontId="3" fillId="0" borderId="13" xfId="8" applyFont="1" applyBorder="1" applyAlignment="1">
      <alignment horizontal="left" vertical="center" wrapText="1"/>
    </xf>
    <xf numFmtId="3" fontId="4" fillId="0" borderId="11" xfId="8" applyNumberFormat="1" applyFont="1" applyBorder="1" applyAlignment="1">
      <alignment vertical="center"/>
    </xf>
    <xf numFmtId="3" fontId="4" fillId="0" borderId="14" xfId="8" applyNumberFormat="1" applyFont="1" applyBorder="1" applyAlignment="1">
      <alignment vertical="center"/>
    </xf>
    <xf numFmtId="0" fontId="3" fillId="0" borderId="6" xfId="8" applyFont="1" applyBorder="1" applyAlignment="1">
      <alignment horizontal="left" vertical="center" wrapText="1"/>
    </xf>
    <xf numFmtId="0" fontId="3" fillId="0" borderId="13" xfId="8" applyFont="1" applyBorder="1" applyAlignment="1">
      <alignment vertical="center" wrapText="1"/>
    </xf>
    <xf numFmtId="0" fontId="4" fillId="0" borderId="7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4" fillId="0" borderId="11" xfId="8" applyFont="1" applyBorder="1" applyAlignment="1">
      <alignment vertical="center" wrapText="1"/>
    </xf>
    <xf numFmtId="0" fontId="10" fillId="0" borderId="7" xfId="8" applyFont="1" applyBorder="1" applyAlignment="1">
      <alignment horizontal="center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49" fontId="3" fillId="0" borderId="11" xfId="8" applyNumberFormat="1" applyFont="1" applyBorder="1" applyAlignment="1">
      <alignment horizontal="center" vertical="center" wrapText="1"/>
    </xf>
    <xf numFmtId="0" fontId="3" fillId="0" borderId="15" xfId="8" applyFont="1" applyBorder="1" applyAlignment="1">
      <alignment horizontal="left" vertical="center" wrapText="1"/>
    </xf>
    <xf numFmtId="0" fontId="3" fillId="0" borderId="16" xfId="8" applyFont="1" applyBorder="1" applyAlignment="1">
      <alignment horizontal="center" vertical="center" wrapText="1"/>
    </xf>
    <xf numFmtId="49" fontId="3" fillId="0" borderId="16" xfId="8" applyNumberFormat="1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" vertical="center" wrapText="1"/>
    </xf>
    <xf numFmtId="14" fontId="3" fillId="0" borderId="7" xfId="7" applyNumberFormat="1" applyFont="1" applyBorder="1" applyAlignment="1">
      <alignment horizontal="center" vertical="center" wrapText="1"/>
    </xf>
    <xf numFmtId="14" fontId="3" fillId="0" borderId="8" xfId="7" applyNumberFormat="1" applyFont="1" applyBorder="1" applyAlignment="1">
      <alignment horizontal="center" vertical="center" wrapText="1"/>
    </xf>
    <xf numFmtId="0" fontId="4" fillId="0" borderId="9" xfId="7" applyFont="1" applyBorder="1" applyAlignment="1">
      <alignment wrapText="1"/>
    </xf>
    <xf numFmtId="0" fontId="4" fillId="0" borderId="17" xfId="7" applyFont="1" applyBorder="1" applyAlignment="1">
      <alignment wrapText="1"/>
    </xf>
    <xf numFmtId="3" fontId="4" fillId="3" borderId="18" xfId="6" applyNumberFormat="1" applyFont="1" applyFill="1" applyBorder="1" applyAlignment="1" applyProtection="1">
      <alignment vertical="top"/>
      <protection locked="0"/>
    </xf>
    <xf numFmtId="3" fontId="4" fillId="3" borderId="19" xfId="6" applyNumberFormat="1" applyFont="1" applyFill="1" applyBorder="1" applyAlignment="1" applyProtection="1">
      <alignment vertical="top"/>
      <protection locked="0"/>
    </xf>
    <xf numFmtId="0" fontId="3" fillId="0" borderId="13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49" fontId="3" fillId="0" borderId="14" xfId="7" applyNumberFormat="1" applyFont="1" applyBorder="1" applyAlignment="1">
      <alignment horizontal="center" vertical="center" wrapText="1"/>
    </xf>
    <xf numFmtId="0" fontId="10" fillId="0" borderId="20" xfId="7" applyFont="1" applyBorder="1" applyAlignment="1">
      <alignment wrapText="1"/>
    </xf>
    <xf numFmtId="49" fontId="10" fillId="0" borderId="10" xfId="7" applyNumberFormat="1" applyFont="1" applyBorder="1" applyAlignment="1">
      <alignment horizontal="center" wrapText="1"/>
    </xf>
    <xf numFmtId="0" fontId="10" fillId="0" borderId="6" xfId="7" applyFont="1" applyBorder="1" applyAlignment="1">
      <alignment wrapText="1"/>
    </xf>
    <xf numFmtId="49" fontId="10" fillId="0" borderId="7" xfId="7" applyNumberFormat="1" applyFont="1" applyBorder="1" applyAlignment="1">
      <alignment wrapText="1"/>
    </xf>
    <xf numFmtId="3" fontId="4" fillId="0" borderId="7" xfId="7" applyNumberFormat="1" applyFont="1" applyBorder="1" applyAlignment="1">
      <alignment wrapText="1"/>
    </xf>
    <xf numFmtId="3" fontId="4" fillId="0" borderId="8" xfId="7" applyNumberFormat="1" applyFont="1" applyBorder="1" applyAlignment="1">
      <alignment wrapText="1"/>
    </xf>
    <xf numFmtId="0" fontId="3" fillId="0" borderId="17" xfId="7" applyFont="1" applyBorder="1" applyAlignment="1">
      <alignment horizontal="right" wrapText="1"/>
    </xf>
    <xf numFmtId="49" fontId="3" fillId="0" borderId="18" xfId="7" applyNumberFormat="1" applyFont="1" applyBorder="1" applyAlignment="1">
      <alignment horizontal="center" wrapText="1"/>
    </xf>
    <xf numFmtId="49" fontId="10" fillId="0" borderId="7" xfId="7" applyNumberFormat="1" applyFont="1" applyBorder="1" applyAlignment="1">
      <alignment horizontal="center" wrapText="1"/>
    </xf>
    <xf numFmtId="0" fontId="3" fillId="0" borderId="13" xfId="7" applyFont="1" applyBorder="1" applyAlignment="1">
      <alignment horizontal="right" wrapText="1"/>
    </xf>
    <xf numFmtId="49" fontId="3" fillId="0" borderId="11" xfId="7" applyNumberFormat="1" applyFont="1" applyBorder="1" applyAlignment="1">
      <alignment horizontal="center" wrapText="1"/>
    </xf>
    <xf numFmtId="3" fontId="4" fillId="3" borderId="10" xfId="6" applyNumberFormat="1" applyFont="1" applyFill="1" applyBorder="1" applyAlignment="1" applyProtection="1">
      <alignment vertical="top"/>
      <protection locked="0"/>
    </xf>
    <xf numFmtId="3" fontId="4" fillId="3" borderId="21" xfId="6" applyNumberFormat="1" applyFont="1" applyFill="1" applyBorder="1" applyAlignment="1" applyProtection="1">
      <alignment vertical="top"/>
      <protection locked="0"/>
    </xf>
    <xf numFmtId="0" fontId="3" fillId="0" borderId="15" xfId="7" applyFont="1" applyBorder="1" applyAlignment="1">
      <alignment wrapText="1"/>
    </xf>
    <xf numFmtId="49" fontId="3" fillId="0" borderId="16" xfId="7" applyNumberFormat="1" applyFont="1" applyBorder="1" applyAlignment="1">
      <alignment horizontal="center" wrapText="1"/>
    </xf>
    <xf numFmtId="0" fontId="10" fillId="0" borderId="22" xfId="7" applyFont="1" applyBorder="1" applyAlignment="1">
      <alignment wrapText="1"/>
    </xf>
    <xf numFmtId="49" fontId="10" fillId="0" borderId="23" xfId="7" applyNumberFormat="1" applyFont="1" applyBorder="1" applyAlignment="1">
      <alignment horizontal="center" wrapText="1"/>
    </xf>
    <xf numFmtId="0" fontId="4" fillId="0" borderId="20" xfId="7" applyFont="1" applyBorder="1" applyAlignment="1">
      <alignment wrapText="1"/>
    </xf>
    <xf numFmtId="0" fontId="10" fillId="0" borderId="15" xfId="7" applyFont="1" applyBorder="1" applyAlignment="1">
      <alignment wrapText="1"/>
    </xf>
    <xf numFmtId="49" fontId="10" fillId="0" borderId="16" xfId="7" applyNumberFormat="1" applyFont="1" applyBorder="1" applyAlignment="1">
      <alignment horizontal="center" wrapText="1"/>
    </xf>
    <xf numFmtId="3" fontId="3" fillId="0" borderId="16" xfId="7" applyNumberFormat="1" applyFont="1" applyBorder="1" applyAlignment="1">
      <alignment wrapText="1"/>
    </xf>
    <xf numFmtId="3" fontId="3" fillId="0" borderId="24" xfId="7" applyNumberFormat="1" applyFont="1" applyBorder="1" applyAlignment="1">
      <alignment wrapText="1"/>
    </xf>
    <xf numFmtId="3" fontId="10" fillId="3" borderId="23" xfId="6" applyNumberFormat="1" applyFont="1" applyFill="1" applyBorder="1" applyAlignment="1" applyProtection="1">
      <alignment vertical="top"/>
      <protection locked="0"/>
    </xf>
    <xf numFmtId="3" fontId="10" fillId="3" borderId="25" xfId="6" applyNumberFormat="1" applyFont="1" applyFill="1" applyBorder="1" applyAlignment="1" applyProtection="1">
      <alignment vertical="top"/>
      <protection locked="0"/>
    </xf>
    <xf numFmtId="3" fontId="10" fillId="0" borderId="16" xfId="7" applyNumberFormat="1" applyFont="1" applyBorder="1" applyAlignment="1">
      <alignment wrapText="1"/>
    </xf>
    <xf numFmtId="3" fontId="10" fillId="0" borderId="24" xfId="7" applyNumberFormat="1" applyFont="1" applyBorder="1" applyAlignment="1">
      <alignment wrapText="1"/>
    </xf>
    <xf numFmtId="49" fontId="6" fillId="0" borderId="10" xfId="7" applyNumberFormat="1" applyFont="1" applyBorder="1" applyAlignment="1">
      <alignment horizontal="center" wrapText="1"/>
    </xf>
    <xf numFmtId="49" fontId="6" fillId="0" borderId="18" xfId="7" applyNumberFormat="1" applyFont="1" applyBorder="1" applyAlignment="1">
      <alignment horizontal="center" wrapText="1"/>
    </xf>
    <xf numFmtId="49" fontId="4" fillId="0" borderId="7" xfId="9" applyNumberFormat="1" applyFont="1" applyBorder="1" applyAlignment="1">
      <alignment horizontal="center" vertical="center" wrapText="1"/>
    </xf>
    <xf numFmtId="3" fontId="4" fillId="0" borderId="12" xfId="9" applyNumberFormat="1" applyFont="1" applyBorder="1" applyAlignment="1">
      <alignment vertical="center"/>
    </xf>
    <xf numFmtId="3" fontId="4" fillId="3" borderId="5" xfId="6" applyNumberFormat="1" applyFont="1" applyFill="1" applyBorder="1" applyAlignment="1" applyProtection="1">
      <alignment vertical="center"/>
      <protection locked="0"/>
    </xf>
    <xf numFmtId="3" fontId="4" fillId="3" borderId="12" xfId="6" applyNumberFormat="1" applyFont="1" applyFill="1" applyBorder="1" applyAlignment="1" applyProtection="1">
      <alignment vertical="center"/>
      <protection locked="0"/>
    </xf>
    <xf numFmtId="3" fontId="4" fillId="3" borderId="11" xfId="6" applyNumberFormat="1" applyFont="1" applyFill="1" applyBorder="1" applyAlignment="1" applyProtection="1">
      <alignment vertical="center"/>
      <protection locked="0"/>
    </xf>
    <xf numFmtId="3" fontId="4" fillId="3" borderId="14" xfId="6" applyNumberFormat="1" applyFont="1" applyFill="1" applyBorder="1" applyAlignment="1" applyProtection="1">
      <alignment vertical="center"/>
      <protection locked="0"/>
    </xf>
    <xf numFmtId="0" fontId="12" fillId="2" borderId="9" xfId="6" applyFont="1" applyFill="1" applyBorder="1" applyAlignment="1">
      <alignment vertical="top" wrapText="1"/>
    </xf>
    <xf numFmtId="1" fontId="12" fillId="2" borderId="9" xfId="6" applyNumberFormat="1" applyFont="1" applyFill="1" applyBorder="1" applyAlignment="1">
      <alignment vertical="top"/>
    </xf>
    <xf numFmtId="0" fontId="8" fillId="2" borderId="13" xfId="6" applyFont="1" applyFill="1" applyBorder="1" applyAlignment="1">
      <alignment vertical="top" wrapText="1"/>
    </xf>
    <xf numFmtId="3" fontId="3" fillId="3" borderId="5" xfId="6" applyNumberFormat="1" applyFont="1" applyFill="1" applyBorder="1" applyAlignment="1" applyProtection="1">
      <alignment vertical="top"/>
      <protection locked="0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10" fillId="3" borderId="5" xfId="6" applyNumberFormat="1" applyFont="1" applyFill="1" applyBorder="1" applyAlignment="1" applyProtection="1">
      <alignment vertical="top"/>
      <protection locked="0"/>
    </xf>
    <xf numFmtId="3" fontId="10" fillId="3" borderId="12" xfId="6" applyNumberFormat="1" applyFont="1" applyFill="1" applyBorder="1" applyAlignment="1" applyProtection="1">
      <alignment vertical="top"/>
      <protection locked="0"/>
    </xf>
    <xf numFmtId="1" fontId="10" fillId="0" borderId="5" xfId="6" applyNumberFormat="1" applyFont="1" applyBorder="1" applyAlignment="1">
      <alignment horizontal="right" vertical="center" wrapText="1"/>
    </xf>
    <xf numFmtId="0" fontId="12" fillId="2" borderId="9" xfId="6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center" vertical="top" wrapText="1"/>
    </xf>
    <xf numFmtId="0" fontId="8" fillId="2" borderId="9" xfId="6" applyFont="1" applyFill="1" applyBorder="1" applyAlignment="1">
      <alignment horizontal="center" vertical="top" wrapText="1"/>
    </xf>
    <xf numFmtId="1" fontId="12" fillId="2" borderId="9" xfId="6" applyNumberFormat="1" applyFont="1" applyFill="1" applyBorder="1" applyAlignment="1">
      <alignment horizontal="center" vertical="top"/>
    </xf>
    <xf numFmtId="1" fontId="12" fillId="2" borderId="9" xfId="6" applyNumberFormat="1" applyFont="1" applyFill="1" applyBorder="1" applyAlignment="1">
      <alignment vertical="top" wrapText="1"/>
    </xf>
    <xf numFmtId="1" fontId="4" fillId="0" borderId="5" xfId="6" applyNumberFormat="1" applyFont="1" applyBorder="1" applyAlignment="1">
      <alignment horizontal="right" vertical="center" wrapText="1"/>
    </xf>
    <xf numFmtId="0" fontId="8" fillId="2" borderId="15" xfId="6" applyFont="1" applyFill="1" applyBorder="1" applyAlignment="1">
      <alignment vertical="center" wrapText="1"/>
    </xf>
    <xf numFmtId="49" fontId="3" fillId="0" borderId="16" xfId="6" applyNumberFormat="1" applyFont="1" applyBorder="1" applyAlignment="1">
      <alignment horizontal="right" vertical="center" wrapText="1"/>
    </xf>
    <xf numFmtId="1" fontId="3" fillId="0" borderId="16" xfId="6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Continuous"/>
    </xf>
    <xf numFmtId="0" fontId="4" fillId="0" borderId="0" xfId="6" applyFont="1" applyAlignment="1">
      <alignment horizontal="centerContinuous" vertical="center"/>
    </xf>
    <xf numFmtId="0" fontId="4" fillId="0" borderId="0" xfId="7" applyFont="1" applyAlignment="1">
      <alignment horizontal="centerContinuous"/>
    </xf>
    <xf numFmtId="0" fontId="14" fillId="5" borderId="0" xfId="0" applyFont="1" applyFill="1"/>
    <xf numFmtId="0" fontId="4" fillId="0" borderId="0" xfId="9" applyFont="1" applyAlignment="1">
      <alignment horizontal="centerContinuous" vertical="center"/>
    </xf>
    <xf numFmtId="49" fontId="4" fillId="0" borderId="0" xfId="9" applyNumberFormat="1" applyFont="1" applyAlignment="1">
      <alignment horizontal="centerContinuous" wrapText="1"/>
    </xf>
    <xf numFmtId="0" fontId="4" fillId="0" borderId="0" xfId="9" applyFont="1" applyAlignment="1">
      <alignment horizontal="centerContinuous"/>
    </xf>
    <xf numFmtId="0" fontId="3" fillId="0" borderId="7" xfId="9" applyFont="1" applyBorder="1" applyAlignment="1">
      <alignment horizontal="centerContinuous" vertical="center" wrapText="1"/>
    </xf>
    <xf numFmtId="0" fontId="3" fillId="4" borderId="28" xfId="9" applyFont="1" applyFill="1" applyBorder="1" applyAlignment="1">
      <alignment horizontal="centerContinuous" vertical="center" wrapText="1"/>
    </xf>
    <xf numFmtId="0" fontId="3" fillId="0" borderId="0" xfId="9" applyFont="1" applyAlignment="1">
      <alignment horizontal="centerContinuous" vertical="center" wrapText="1"/>
    </xf>
    <xf numFmtId="0" fontId="3" fillId="0" borderId="0" xfId="9" applyFont="1" applyAlignment="1">
      <alignment horizontal="center" vertical="center" wrapText="1"/>
    </xf>
    <xf numFmtId="0" fontId="3" fillId="0" borderId="5" xfId="9" applyFont="1" applyBorder="1" applyAlignment="1">
      <alignment horizontal="center" vertical="center" wrapText="1"/>
    </xf>
    <xf numFmtId="0" fontId="3" fillId="0" borderId="5" xfId="9" applyFont="1" applyBorder="1" applyAlignment="1">
      <alignment horizontal="centerContinuous" vertical="center" wrapText="1"/>
    </xf>
    <xf numFmtId="0" fontId="3" fillId="4" borderId="25" xfId="9" applyFont="1" applyFill="1" applyBorder="1" applyAlignment="1">
      <alignment horizontal="center" vertical="center" wrapText="1"/>
    </xf>
    <xf numFmtId="0" fontId="3" fillId="4" borderId="21" xfId="9" applyFont="1" applyFill="1" applyBorder="1" applyAlignment="1">
      <alignment horizontal="centerContinuous" vertical="center" wrapText="1"/>
    </xf>
    <xf numFmtId="0" fontId="3" fillId="0" borderId="17" xfId="9" applyFont="1" applyBorder="1" applyAlignment="1">
      <alignment horizontal="center" vertical="center" wrapText="1"/>
    </xf>
    <xf numFmtId="49" fontId="3" fillId="0" borderId="18" xfId="9" applyNumberFormat="1" applyFont="1" applyBorder="1" applyAlignment="1">
      <alignment horizontal="center" vertical="center" wrapText="1"/>
    </xf>
    <xf numFmtId="0" fontId="3" fillId="0" borderId="18" xfId="9" applyFont="1" applyBorder="1" applyAlignment="1">
      <alignment horizontal="center" vertical="center" wrapText="1"/>
    </xf>
    <xf numFmtId="0" fontId="3" fillId="0" borderId="19" xfId="9" applyFont="1" applyBorder="1" applyAlignment="1">
      <alignment horizontal="center" vertical="center" wrapText="1"/>
    </xf>
    <xf numFmtId="0" fontId="3" fillId="0" borderId="6" xfId="9" applyFont="1" applyBorder="1" applyAlignment="1">
      <alignment horizontal="center" vertical="center" wrapText="1"/>
    </xf>
    <xf numFmtId="49" fontId="3" fillId="0" borderId="7" xfId="9" applyNumberFormat="1" applyFont="1" applyBorder="1" applyAlignment="1">
      <alignment horizontal="center" vertical="center" wrapText="1"/>
    </xf>
    <xf numFmtId="49" fontId="4" fillId="4" borderId="7" xfId="9" applyNumberFormat="1" applyFont="1" applyFill="1" applyBorder="1" applyAlignment="1">
      <alignment horizontal="center" vertical="center" wrapText="1"/>
    </xf>
    <xf numFmtId="49" fontId="4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4" fillId="0" borderId="9" xfId="9" applyFont="1" applyBorder="1" applyAlignment="1">
      <alignment vertical="center" wrapText="1"/>
    </xf>
    <xf numFmtId="49" fontId="4" fillId="0" borderId="5" xfId="9" applyNumberFormat="1" applyFont="1" applyBorder="1" applyAlignment="1">
      <alignment horizontal="center" vertical="center" wrapText="1"/>
    </xf>
    <xf numFmtId="0" fontId="4" fillId="0" borderId="9" xfId="9" applyFont="1" applyBorder="1" applyAlignment="1">
      <alignment wrapText="1"/>
    </xf>
    <xf numFmtId="49" fontId="4" fillId="0" borderId="5" xfId="9" applyNumberFormat="1" applyFont="1" applyBorder="1" applyAlignment="1">
      <alignment horizontal="center" wrapText="1"/>
    </xf>
    <xf numFmtId="0" fontId="4" fillId="0" borderId="13" xfId="9" applyFont="1" applyBorder="1" applyAlignment="1">
      <alignment vertical="center" wrapText="1"/>
    </xf>
    <xf numFmtId="49" fontId="4" fillId="0" borderId="11" xfId="9" applyNumberFormat="1" applyFont="1" applyBorder="1" applyAlignment="1">
      <alignment horizontal="center" vertical="center" wrapText="1"/>
    </xf>
    <xf numFmtId="0" fontId="3" fillId="0" borderId="15" xfId="9" applyFont="1" applyBorder="1" applyAlignment="1">
      <alignment vertical="center" wrapText="1"/>
    </xf>
    <xf numFmtId="49" fontId="3" fillId="0" borderId="16" xfId="9" applyNumberFormat="1" applyFont="1" applyBorder="1" applyAlignment="1">
      <alignment horizontal="center" vertical="center" wrapText="1"/>
    </xf>
    <xf numFmtId="0" fontId="3" fillId="0" borderId="0" xfId="9" applyFont="1" applyAlignment="1">
      <alignment vertical="center" wrapText="1"/>
    </xf>
    <xf numFmtId="49" fontId="3" fillId="0" borderId="0" xfId="9" applyNumberFormat="1" applyFont="1" applyAlignment="1">
      <alignment horizontal="center" vertical="center" wrapText="1"/>
    </xf>
    <xf numFmtId="3" fontId="4" fillId="0" borderId="0" xfId="9" applyNumberFormat="1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9" applyFont="1" applyAlignment="1">
      <alignment horizontal="left" vertical="center" wrapText="1"/>
    </xf>
    <xf numFmtId="0" fontId="4" fillId="0" borderId="0" xfId="9" applyFont="1" applyAlignment="1">
      <alignment wrapText="1"/>
    </xf>
    <xf numFmtId="49" fontId="4" fillId="0" borderId="0" xfId="9" applyNumberFormat="1" applyFont="1" applyAlignment="1">
      <alignment horizontal="center" wrapText="1"/>
    </xf>
    <xf numFmtId="0" fontId="4" fillId="0" borderId="0" xfId="8" applyFont="1" applyAlignment="1">
      <alignment horizontal="centerContinuous"/>
    </xf>
    <xf numFmtId="0" fontId="3" fillId="0" borderId="0" xfId="8" applyFont="1" applyAlignment="1">
      <alignment wrapText="1"/>
    </xf>
    <xf numFmtId="1" fontId="4" fillId="0" borderId="0" xfId="8" applyNumberFormat="1" applyFont="1"/>
    <xf numFmtId="0" fontId="3" fillId="0" borderId="0" xfId="8" applyFont="1" applyAlignment="1">
      <alignment horizontal="right" vertical="center" wrapText="1"/>
    </xf>
    <xf numFmtId="0" fontId="4" fillId="0" borderId="9" xfId="6" applyFont="1" applyBorder="1" applyAlignment="1">
      <alignment vertical="top" wrapText="1"/>
    </xf>
    <xf numFmtId="0" fontId="4" fillId="0" borderId="5" xfId="6" applyFont="1" applyBorder="1" applyAlignment="1">
      <alignment horizontal="left" vertical="top" wrapText="1"/>
    </xf>
    <xf numFmtId="49" fontId="3" fillId="0" borderId="0" xfId="6" applyNumberFormat="1" applyFont="1" applyAlignment="1">
      <alignment vertical="top" wrapText="1"/>
    </xf>
    <xf numFmtId="1" fontId="4" fillId="0" borderId="0" xfId="6" applyNumberFormat="1" applyFont="1" applyAlignment="1">
      <alignment vertical="top" wrapText="1"/>
    </xf>
    <xf numFmtId="0" fontId="4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4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4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4" fillId="3" borderId="5" xfId="10" applyNumberFormat="1" applyFont="1" applyFill="1" applyBorder="1" applyProtection="1">
      <protection locked="0"/>
    </xf>
    <xf numFmtId="3" fontId="3" fillId="3" borderId="7" xfId="6" applyNumberFormat="1" applyFont="1" applyFill="1" applyBorder="1" applyAlignment="1" applyProtection="1">
      <alignment vertical="top"/>
      <protection locked="0"/>
    </xf>
    <xf numFmtId="3" fontId="3" fillId="3" borderId="8" xfId="6" applyNumberFormat="1" applyFont="1" applyFill="1" applyBorder="1" applyAlignment="1" applyProtection="1">
      <alignment vertical="top"/>
      <protection locked="0"/>
    </xf>
    <xf numFmtId="3" fontId="3" fillId="0" borderId="5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0" borderId="12" xfId="9" applyNumberFormat="1" applyFont="1" applyBorder="1" applyAlignment="1">
      <alignment vertical="center"/>
    </xf>
    <xf numFmtId="3" fontId="3" fillId="0" borderId="16" xfId="9" applyNumberFormat="1" applyFont="1" applyBorder="1" applyAlignment="1">
      <alignment vertical="center"/>
    </xf>
    <xf numFmtId="3" fontId="3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4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4" fillId="0" borderId="7" xfId="6" applyNumberFormat="1" applyFont="1" applyBorder="1" applyAlignment="1">
      <alignment vertical="top" wrapText="1"/>
    </xf>
    <xf numFmtId="3" fontId="4" fillId="0" borderId="8" xfId="6" applyNumberFormat="1" applyFont="1" applyBorder="1" applyAlignment="1">
      <alignment vertical="top" wrapText="1"/>
    </xf>
    <xf numFmtId="3" fontId="4" fillId="0" borderId="5" xfId="6" applyNumberFormat="1" applyFont="1" applyBorder="1" applyAlignment="1">
      <alignment vertical="top" wrapText="1"/>
    </xf>
    <xf numFmtId="3" fontId="4" fillId="0" borderId="12" xfId="6" applyNumberFormat="1" applyFont="1" applyBorder="1" applyAlignment="1">
      <alignment vertical="top" wrapText="1"/>
    </xf>
    <xf numFmtId="3" fontId="10" fillId="0" borderId="5" xfId="6" applyNumberFormat="1" applyFont="1" applyBorder="1" applyAlignment="1">
      <alignment vertical="top" wrapText="1"/>
    </xf>
    <xf numFmtId="3" fontId="10" fillId="0" borderId="12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3" fillId="0" borderId="11" xfId="6" applyNumberFormat="1" applyFont="1" applyBorder="1" applyAlignment="1">
      <alignment vertical="top" wrapText="1"/>
    </xf>
    <xf numFmtId="3" fontId="3" fillId="0" borderId="14" xfId="6" applyNumberFormat="1" applyFont="1" applyBorder="1" applyAlignment="1">
      <alignment vertical="top" wrapText="1"/>
    </xf>
    <xf numFmtId="3" fontId="3" fillId="0" borderId="16" xfId="6" applyNumberFormat="1" applyFont="1" applyBorder="1" applyAlignment="1">
      <alignment vertical="center" wrapText="1"/>
    </xf>
    <xf numFmtId="3" fontId="3" fillId="0" borderId="24" xfId="6" applyNumberFormat="1" applyFont="1" applyBorder="1" applyAlignment="1">
      <alignment vertical="center" wrapText="1"/>
    </xf>
    <xf numFmtId="3" fontId="4" fillId="4" borderId="7" xfId="5" applyNumberFormat="1" applyFont="1" applyFill="1" applyBorder="1" applyAlignment="1">
      <alignment vertical="top" wrapText="1"/>
    </xf>
    <xf numFmtId="3" fontId="4" fillId="4" borderId="8" xfId="5" applyNumberFormat="1" applyFont="1" applyFill="1" applyBorder="1" applyAlignment="1">
      <alignment vertical="top" wrapText="1"/>
    </xf>
    <xf numFmtId="3" fontId="4" fillId="4" borderId="5" xfId="5" applyNumberFormat="1" applyFont="1" applyFill="1" applyBorder="1" applyAlignment="1">
      <alignment vertical="top" wrapText="1"/>
    </xf>
    <xf numFmtId="3" fontId="4" fillId="4" borderId="12" xfId="5" applyNumberFormat="1" applyFont="1" applyFill="1" applyBorder="1" applyAlignment="1">
      <alignment vertical="top" wrapText="1"/>
    </xf>
    <xf numFmtId="3" fontId="10" fillId="0" borderId="5" xfId="6" applyNumberFormat="1" applyFont="1" applyBorder="1" applyAlignment="1">
      <alignment vertical="center" wrapText="1"/>
    </xf>
    <xf numFmtId="3" fontId="10" fillId="0" borderId="12" xfId="6" applyNumberFormat="1" applyFont="1" applyBorder="1" applyAlignment="1">
      <alignment vertical="center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4" fillId="0" borderId="5" xfId="5" applyNumberFormat="1" applyFont="1" applyBorder="1" applyAlignment="1">
      <alignment vertical="top" wrapText="1"/>
    </xf>
    <xf numFmtId="3" fontId="4" fillId="0" borderId="12" xfId="5" applyNumberFormat="1" applyFont="1" applyBorder="1" applyAlignment="1">
      <alignment vertical="top" wrapText="1"/>
    </xf>
    <xf numFmtId="3" fontId="4" fillId="0" borderId="11" xfId="5" applyNumberFormat="1" applyFont="1" applyBorder="1" applyAlignment="1">
      <alignment vertical="top" wrapText="1"/>
    </xf>
    <xf numFmtId="3" fontId="4" fillId="0" borderId="14" xfId="5" applyNumberFormat="1" applyFont="1" applyBorder="1" applyAlignment="1">
      <alignment vertical="top" wrapText="1"/>
    </xf>
    <xf numFmtId="3" fontId="4" fillId="0" borderId="7" xfId="5" applyNumberFormat="1" applyFont="1" applyBorder="1" applyAlignment="1">
      <alignment vertical="top" wrapText="1"/>
    </xf>
    <xf numFmtId="3" fontId="4" fillId="0" borderId="8" xfId="5" applyNumberFormat="1" applyFont="1" applyBorder="1" applyAlignment="1">
      <alignment vertical="top" wrapText="1"/>
    </xf>
    <xf numFmtId="3" fontId="4" fillId="0" borderId="12" xfId="6" applyNumberFormat="1" applyFont="1" applyBorder="1" applyAlignment="1">
      <alignment vertical="top"/>
    </xf>
    <xf numFmtId="3" fontId="4" fillId="0" borderId="5" xfId="5" applyNumberFormat="1" applyFont="1" applyBorder="1" applyAlignment="1">
      <alignment vertical="top"/>
    </xf>
    <xf numFmtId="3" fontId="4" fillId="0" borderId="12" xfId="5" applyNumberFormat="1" applyFont="1" applyBorder="1" applyAlignment="1">
      <alignment vertical="top"/>
    </xf>
    <xf numFmtId="3" fontId="4" fillId="0" borderId="11" xfId="5" applyNumberFormat="1" applyFont="1" applyBorder="1" applyAlignment="1">
      <alignment vertical="top"/>
    </xf>
    <xf numFmtId="3" fontId="4" fillId="0" borderId="14" xfId="5" applyNumberFormat="1" applyFont="1" applyBorder="1" applyAlignment="1">
      <alignment vertical="top"/>
    </xf>
    <xf numFmtId="3" fontId="10" fillId="0" borderId="5" xfId="8" applyNumberFormat="1" applyFont="1" applyBorder="1" applyAlignment="1">
      <alignment vertical="center"/>
    </xf>
    <xf numFmtId="3" fontId="10" fillId="0" borderId="12" xfId="8" applyNumberFormat="1" applyFont="1" applyBorder="1" applyAlignment="1">
      <alignment vertical="center"/>
    </xf>
    <xf numFmtId="3" fontId="3" fillId="0" borderId="16" xfId="8" applyNumberFormat="1" applyFont="1" applyBorder="1" applyAlignment="1">
      <alignment vertical="center"/>
    </xf>
    <xf numFmtId="3" fontId="3" fillId="0" borderId="24" xfId="8" applyNumberFormat="1" applyFont="1" applyBorder="1" applyAlignment="1">
      <alignment vertical="center"/>
    </xf>
    <xf numFmtId="3" fontId="4" fillId="0" borderId="7" xfId="8" applyNumberFormat="1" applyFont="1" applyBorder="1" applyAlignment="1">
      <alignment vertical="center"/>
    </xf>
    <xf numFmtId="3" fontId="4" fillId="0" borderId="8" xfId="8" applyNumberFormat="1" applyFont="1" applyBorder="1" applyAlignment="1">
      <alignment vertical="center"/>
    </xf>
    <xf numFmtId="3" fontId="10" fillId="0" borderId="11" xfId="8" applyNumberFormat="1" applyFont="1" applyBorder="1" applyAlignment="1">
      <alignment vertical="center"/>
    </xf>
    <xf numFmtId="3" fontId="10" fillId="0" borderId="14" xfId="8" applyNumberFormat="1" applyFont="1" applyBorder="1" applyAlignment="1">
      <alignment vertical="center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10" fillId="3" borderId="5" xfId="6" applyNumberFormat="1" applyFont="1" applyFill="1" applyBorder="1" applyAlignment="1" applyProtection="1">
      <alignment vertical="center"/>
      <protection locked="0"/>
    </xf>
    <xf numFmtId="3" fontId="10" fillId="3" borderId="12" xfId="6" applyNumberFormat="1" applyFont="1" applyFill="1" applyBorder="1" applyAlignment="1" applyProtection="1">
      <alignment vertical="center"/>
      <protection locked="0"/>
    </xf>
    <xf numFmtId="4" fontId="4" fillId="0" borderId="32" xfId="10" applyNumberFormat="1" applyFont="1" applyBorder="1" applyAlignment="1">
      <alignment horizontal="right" vertical="center" wrapText="1" indent="1"/>
    </xf>
    <xf numFmtId="10" fontId="4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10" fontId="4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4" fillId="0" borderId="32" xfId="11" applyNumberFormat="1" applyFont="1" applyFill="1" applyBorder="1" applyAlignment="1" applyProtection="1">
      <alignment horizontal="right" vertical="center" wrapText="1" indent="1"/>
    </xf>
    <xf numFmtId="3" fontId="3" fillId="0" borderId="11" xfId="9" applyNumberFormat="1" applyFont="1" applyBorder="1" applyAlignment="1">
      <alignment vertical="center"/>
    </xf>
    <xf numFmtId="3" fontId="3" fillId="4" borderId="5" xfId="9" applyNumberFormat="1" applyFont="1" applyFill="1" applyBorder="1" applyAlignment="1">
      <alignment vertical="center"/>
    </xf>
    <xf numFmtId="3" fontId="4" fillId="0" borderId="10" xfId="7" applyNumberFormat="1" applyFont="1" applyBorder="1" applyAlignment="1">
      <alignment wrapText="1"/>
    </xf>
    <xf numFmtId="3" fontId="4" fillId="0" borderId="21" xfId="7" applyNumberFormat="1" applyFont="1" applyBorder="1" applyAlignment="1">
      <alignment wrapText="1"/>
    </xf>
    <xf numFmtId="3" fontId="3" fillId="0" borderId="18" xfId="7" applyNumberFormat="1" applyFont="1" applyBorder="1" applyAlignment="1">
      <alignment wrapText="1"/>
    </xf>
    <xf numFmtId="3" fontId="3" fillId="0" borderId="19" xfId="7" applyNumberFormat="1" applyFont="1" applyBorder="1" applyAlignment="1">
      <alignment wrapText="1"/>
    </xf>
    <xf numFmtId="3" fontId="3" fillId="0" borderId="11" xfId="7" applyNumberFormat="1" applyFont="1" applyBorder="1" applyAlignment="1">
      <alignment wrapText="1"/>
    </xf>
    <xf numFmtId="3" fontId="3" fillId="0" borderId="14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/>
    </xf>
    <xf numFmtId="3" fontId="28" fillId="0" borderId="36" xfId="0" applyNumberFormat="1" applyFont="1" applyBorder="1" applyAlignment="1">
      <alignment horizontal="right" vertical="center" indent="1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3" fontId="4" fillId="0" borderId="32" xfId="10" applyNumberFormat="1" applyFont="1" applyBorder="1" applyAlignment="1">
      <alignment horizontal="right" vertical="center" wrapText="1" indent="1"/>
    </xf>
    <xf numFmtId="0" fontId="3" fillId="0" borderId="29" xfId="10" applyFont="1" applyBorder="1" applyAlignment="1">
      <alignment horizontal="centerContinuous" vertical="center" wrapText="1"/>
    </xf>
    <xf numFmtId="0" fontId="4" fillId="0" borderId="30" xfId="10" applyFont="1" applyBorder="1" applyAlignment="1">
      <alignment horizontal="centerContinuous" vertical="center" wrapText="1"/>
    </xf>
    <xf numFmtId="49" fontId="30" fillId="0" borderId="29" xfId="10" applyNumberFormat="1" applyFont="1" applyBorder="1" applyAlignment="1">
      <alignment horizontal="centerContinuous"/>
    </xf>
    <xf numFmtId="0" fontId="31" fillId="0" borderId="30" xfId="10" applyFont="1" applyBorder="1" applyAlignment="1">
      <alignment horizontal="centerContinuous" vertical="center" wrapText="1"/>
    </xf>
    <xf numFmtId="0" fontId="3" fillId="0" borderId="3" xfId="10" applyFont="1" applyBorder="1" applyAlignment="1">
      <alignment horizontal="centerContinuous" vertical="center" wrapText="1"/>
    </xf>
    <xf numFmtId="0" fontId="30" fillId="0" borderId="29" xfId="10" applyFont="1" applyBorder="1" applyAlignment="1">
      <alignment horizontal="centerContinuous" vertical="center" wrapText="1"/>
    </xf>
    <xf numFmtId="0" fontId="26" fillId="0" borderId="0" xfId="0" applyFont="1"/>
    <xf numFmtId="49" fontId="32" fillId="3" borderId="31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4" fillId="0" borderId="0" xfId="6" applyFont="1" applyAlignment="1" applyProtection="1">
      <alignment horizontal="right" vertical="center" indent="2"/>
      <protection hidden="1"/>
    </xf>
    <xf numFmtId="0" fontId="4" fillId="0" borderId="0" xfId="6" applyFont="1" applyAlignment="1">
      <alignment horizontal="right" vertical="center" indent="2"/>
    </xf>
    <xf numFmtId="0" fontId="4" fillId="0" borderId="0" xfId="6" applyFont="1" applyAlignment="1" applyProtection="1">
      <alignment vertical="top" wrapText="1"/>
      <protection locked="0"/>
    </xf>
    <xf numFmtId="164" fontId="4" fillId="0" borderId="0" xfId="6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" fillId="12" borderId="0" xfId="10" applyFont="1" applyFill="1"/>
    <xf numFmtId="0" fontId="26" fillId="13" borderId="0" xfId="0" applyFont="1" applyFill="1"/>
    <xf numFmtId="0" fontId="4" fillId="13" borderId="0" xfId="10" applyFont="1" applyFill="1"/>
    <xf numFmtId="4" fontId="28" fillId="13" borderId="36" xfId="0" applyNumberFormat="1" applyFont="1" applyFill="1" applyBorder="1" applyAlignment="1">
      <alignment horizontal="right" vertical="center" indent="1"/>
    </xf>
    <xf numFmtId="0" fontId="4" fillId="0" borderId="1" xfId="10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4" fillId="0" borderId="0" xfId="10" applyFont="1" applyAlignment="1">
      <alignment horizontal="right"/>
    </xf>
    <xf numFmtId="49" fontId="4" fillId="3" borderId="0" xfId="10" applyNumberFormat="1" applyFont="1" applyFill="1" applyProtection="1">
      <protection locked="0"/>
    </xf>
    <xf numFmtId="49" fontId="21" fillId="3" borderId="2" xfId="3" applyNumberFormat="1" applyFill="1" applyBorder="1" applyAlignment="1" applyProtection="1">
      <protection locked="0"/>
    </xf>
    <xf numFmtId="49" fontId="21" fillId="3" borderId="5" xfId="3" applyNumberFormat="1" applyFill="1" applyBorder="1" applyAlignment="1" applyProtection="1">
      <protection locked="0"/>
    </xf>
    <xf numFmtId="0" fontId="4" fillId="0" borderId="0" xfId="6" applyFont="1" applyAlignment="1" applyProtection="1">
      <alignment vertical="top" wrapText="1"/>
      <protection locked="0"/>
    </xf>
    <xf numFmtId="164" fontId="4" fillId="0" borderId="0" xfId="6" applyNumberFormat="1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 vertical="center"/>
    </xf>
    <xf numFmtId="0" fontId="4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3" fillId="0" borderId="27" xfId="9" applyFont="1" applyBorder="1" applyAlignment="1">
      <alignment horizontal="center" vertical="center" wrapText="1"/>
    </xf>
    <xf numFmtId="0" fontId="3" fillId="0" borderId="23" xfId="9" applyFont="1" applyBorder="1" applyAlignment="1">
      <alignment horizontal="center" vertical="center" wrapText="1"/>
    </xf>
    <xf numFmtId="0" fontId="3" fillId="0" borderId="10" xfId="9" applyFont="1" applyBorder="1" applyAlignment="1">
      <alignment horizontal="center" vertical="center" wrapText="1"/>
    </xf>
    <xf numFmtId="0" fontId="3" fillId="0" borderId="5" xfId="9" applyFont="1" applyBorder="1" applyAlignment="1">
      <alignment horizontal="center" vertical="center" wrapText="1"/>
    </xf>
    <xf numFmtId="0" fontId="3" fillId="0" borderId="26" xfId="9" applyFont="1" applyBorder="1" applyAlignment="1">
      <alignment horizontal="center" vertical="center" wrapText="1"/>
    </xf>
    <xf numFmtId="0" fontId="3" fillId="0" borderId="22" xfId="9" applyFont="1" applyBorder="1" applyAlignment="1">
      <alignment horizontal="center" vertical="center" wrapText="1"/>
    </xf>
    <xf numFmtId="0" fontId="3" fillId="0" borderId="20" xfId="9" applyFont="1" applyBorder="1" applyAlignment="1">
      <alignment horizontal="center" vertical="center" wrapText="1"/>
    </xf>
    <xf numFmtId="49" fontId="3" fillId="0" borderId="27" xfId="9" applyNumberFormat="1" applyFont="1" applyBorder="1" applyAlignment="1">
      <alignment horizontal="center" vertical="center" wrapText="1"/>
    </xf>
    <xf numFmtId="49" fontId="3" fillId="0" borderId="23" xfId="9" applyNumberFormat="1" applyFont="1" applyBorder="1" applyAlignment="1">
      <alignment horizontal="center" vertical="center" wrapText="1"/>
    </xf>
    <xf numFmtId="49" fontId="3" fillId="0" borderId="10" xfId="9" applyNumberFormat="1" applyFont="1" applyBorder="1" applyAlignment="1">
      <alignment horizontal="center" vertical="center" wrapText="1"/>
    </xf>
    <xf numFmtId="0" fontId="3" fillId="0" borderId="11" xfId="9" applyFont="1" applyBorder="1" applyAlignment="1">
      <alignment horizontal="center" vertical="center" wrapText="1"/>
    </xf>
  </cellXfs>
  <cellStyles count="13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 3" xfId="12" xr:uid="{B48628CC-2B1C-46AD-8557-B8F72D423350}"/>
    <cellStyle name="Normal_Баланс" xfId="6" xr:uid="{00000000-0005-0000-0000-000008000000}"/>
    <cellStyle name="Normal_Отч.парич.поток" xfId="7" xr:uid="{00000000-0005-0000-0000-000009000000}"/>
    <cellStyle name="Normal_Отч.прих-разх" xfId="8" xr:uid="{00000000-0005-0000-0000-00000A000000}"/>
    <cellStyle name="Normal_Отч.собств.кап." xfId="9" xr:uid="{00000000-0005-0000-0000-00000B000000}"/>
    <cellStyle name="Normal_Финансов отчет" xfId="10" xr:uid="{00000000-0005-0000-0000-00000C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3news.com/" TargetMode="External"/><Relationship Id="rId1" Type="http://schemas.openxmlformats.org/officeDocument/2006/relationships/hyperlink" Target="http://www.neochim.bg/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45988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Милена Атанасова</v>
      </c>
    </row>
    <row r="4" spans="1:27">
      <c r="A4" s="367" t="s">
        <v>901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902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45988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914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 ht="31.5">
      <c r="A17" s="6" t="s">
        <v>10</v>
      </c>
      <c r="B17" s="281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905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907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74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8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99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11876B8B-6278-4E19-BDC4-F4A0CEDEAED8}"/>
    <hyperlink ref="B25" r:id="rId2" xr:uid="{9172CCFA-059F-4613-AAEC-684C1714846C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0" zoomScaleNormal="85" zoomScaleSheetLayoutView="70" workbookViewId="0"/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НЕОХИМ АД ДРУЖЕСТВО-МАЙКА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836144932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3630</v>
      </c>
      <c r="D12" s="95">
        <v>3630</v>
      </c>
      <c r="E12" s="56" t="s">
        <v>39</v>
      </c>
      <c r="F12" s="59" t="s">
        <v>40</v>
      </c>
      <c r="G12" s="96">
        <v>2654</v>
      </c>
      <c r="H12" s="95">
        <v>2654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5054</v>
      </c>
      <c r="D13" s="95">
        <v>5499</v>
      </c>
      <c r="E13" s="56" t="s">
        <v>43</v>
      </c>
      <c r="F13" s="59" t="s">
        <v>44</v>
      </c>
      <c r="G13" s="96">
        <v>0</v>
      </c>
      <c r="H13" s="95">
        <v>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20378</v>
      </c>
      <c r="D14" s="95">
        <v>18040</v>
      </c>
      <c r="E14" s="56" t="s">
        <v>47</v>
      </c>
      <c r="F14" s="59" t="s">
        <v>48</v>
      </c>
      <c r="G14" s="96">
        <v>0</v>
      </c>
      <c r="H14" s="95">
        <v>0</v>
      </c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v>12027</v>
      </c>
      <c r="D15" s="95">
        <v>14231</v>
      </c>
      <c r="E15" s="99" t="s">
        <v>51</v>
      </c>
      <c r="F15" s="59" t="s">
        <v>52</v>
      </c>
      <c r="G15" s="96">
        <v>-68</v>
      </c>
      <c r="H15" s="95">
        <v>-68</v>
      </c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2265</v>
      </c>
      <c r="D16" s="95">
        <v>1583</v>
      </c>
      <c r="E16" s="99" t="s">
        <v>55</v>
      </c>
      <c r="F16" s="59" t="s">
        <v>56</v>
      </c>
      <c r="G16" s="96">
        <v>0</v>
      </c>
      <c r="H16" s="95">
        <v>0</v>
      </c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129</v>
      </c>
      <c r="D17" s="95">
        <v>111</v>
      </c>
      <c r="E17" s="99" t="s">
        <v>59</v>
      </c>
      <c r="F17" s="59" t="s">
        <v>60</v>
      </c>
      <c r="G17" s="96">
        <v>0</v>
      </c>
      <c r="H17" s="95">
        <v>0</v>
      </c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>
        <v>6201</v>
      </c>
      <c r="D18" s="95">
        <v>6554</v>
      </c>
      <c r="E18" s="222" t="s">
        <v>63</v>
      </c>
      <c r="F18" s="221" t="s">
        <v>64</v>
      </c>
      <c r="G18" s="311">
        <f>G12+G15+G16+G17</f>
        <v>2586</v>
      </c>
      <c r="H18" s="312">
        <f>H12+H15+H16+H17</f>
        <v>2586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v>0</v>
      </c>
      <c r="D19" s="95">
        <v>0</v>
      </c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49684</v>
      </c>
      <c r="D20" s="300">
        <f>SUM(D12:D19)</f>
        <v>49648</v>
      </c>
      <c r="E20" s="56" t="s">
        <v>70</v>
      </c>
      <c r="F20" s="59" t="s">
        <v>71</v>
      </c>
      <c r="G20" s="96">
        <v>-3507</v>
      </c>
      <c r="H20" s="95">
        <v>-3507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0</v>
      </c>
      <c r="H21" s="95">
        <v>0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-1823</v>
      </c>
      <c r="H22" s="298">
        <f>SUM(H23:H25)</f>
        <v>-1823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265</v>
      </c>
      <c r="H23" s="95">
        <v>265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>
        <v>11</v>
      </c>
      <c r="D24" s="95">
        <v>11</v>
      </c>
      <c r="E24" s="101" t="s">
        <v>85</v>
      </c>
      <c r="F24" s="59" t="s">
        <v>86</v>
      </c>
      <c r="G24" s="96">
        <v>0</v>
      </c>
      <c r="H24" s="95">
        <v>0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185</v>
      </c>
      <c r="D25" s="95">
        <v>187</v>
      </c>
      <c r="E25" s="56" t="s">
        <v>89</v>
      </c>
      <c r="F25" s="59" t="s">
        <v>90</v>
      </c>
      <c r="G25" s="96">
        <v>-2088</v>
      </c>
      <c r="H25" s="95">
        <v>-2088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>
        <v>0</v>
      </c>
      <c r="D26" s="95">
        <v>0</v>
      </c>
      <c r="E26" s="225" t="s">
        <v>93</v>
      </c>
      <c r="F26" s="60" t="s">
        <v>94</v>
      </c>
      <c r="G26" s="299">
        <f>G20+G21+G22</f>
        <v>-5330</v>
      </c>
      <c r="H26" s="300">
        <f>H20+H21+H22</f>
        <v>-5330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>
        <v>2328</v>
      </c>
      <c r="D27" s="95">
        <v>3184</v>
      </c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2524</v>
      </c>
      <c r="D28" s="300">
        <f>SUM(D24:D27)</f>
        <v>3382</v>
      </c>
      <c r="E28" s="101" t="s">
        <v>100</v>
      </c>
      <c r="F28" s="59" t="s">
        <v>101</v>
      </c>
      <c r="G28" s="297">
        <f>SUM(G29:G31)</f>
        <v>150847</v>
      </c>
      <c r="H28" s="298">
        <f>SUM(H29:H31)</f>
        <v>154066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150394+453</f>
        <v>150847</v>
      </c>
      <c r="H29" s="95">
        <v>154066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0</v>
      </c>
      <c r="H30" s="95">
        <v>0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0</v>
      </c>
      <c r="D31" s="95">
        <v>0</v>
      </c>
      <c r="E31" s="56" t="s">
        <v>109</v>
      </c>
      <c r="F31" s="59" t="s">
        <v>110</v>
      </c>
      <c r="G31" s="96">
        <v>0</v>
      </c>
      <c r="H31" s="95">
        <v>0</v>
      </c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>
        <v>0</v>
      </c>
      <c r="D32" s="95">
        <v>0</v>
      </c>
      <c r="E32" s="101" t="s">
        <v>113</v>
      </c>
      <c r="F32" s="59" t="s">
        <v>114</v>
      </c>
      <c r="G32" s="96">
        <v>0</v>
      </c>
      <c r="H32" s="95">
        <v>0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-4426</v>
      </c>
      <c r="H33" s="95">
        <v>-3672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146421</v>
      </c>
      <c r="H34" s="300">
        <f>H28+H32+H33</f>
        <v>150394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2</v>
      </c>
      <c r="D35" s="298">
        <f>SUM(D36:D39)</f>
        <v>2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>
        <v>0</v>
      </c>
      <c r="D36" s="95">
        <v>0</v>
      </c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>
        <v>0</v>
      </c>
      <c r="D37" s="95">
        <v>0</v>
      </c>
      <c r="E37" s="224" t="s">
        <v>128</v>
      </c>
      <c r="F37" s="63" t="s">
        <v>129</v>
      </c>
      <c r="G37" s="301">
        <f>G26+G18+G34</f>
        <v>143677</v>
      </c>
      <c r="H37" s="302">
        <f>H26+H18+H34</f>
        <v>147650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>
        <v>0</v>
      </c>
      <c r="D38" s="95">
        <v>0</v>
      </c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>
        <v>2</v>
      </c>
      <c r="D39" s="95">
        <v>2</v>
      </c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-2</v>
      </c>
      <c r="H40" s="285">
        <v>-2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>
        <v>0</v>
      </c>
      <c r="D41" s="95">
        <v>0</v>
      </c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>
        <v>0</v>
      </c>
      <c r="D42" s="95">
        <v>0</v>
      </c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>
        <v>0</v>
      </c>
      <c r="D43" s="95">
        <v>0</v>
      </c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>
        <v>0</v>
      </c>
      <c r="D44" s="95">
        <v>0</v>
      </c>
      <c r="E44" s="99" t="s">
        <v>148</v>
      </c>
      <c r="F44" s="59" t="s">
        <v>149</v>
      </c>
      <c r="G44" s="96">
        <v>0</v>
      </c>
      <c r="H44" s="95">
        <v>0</v>
      </c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v>50</v>
      </c>
      <c r="D45" s="95">
        <v>49</v>
      </c>
      <c r="E45" s="105" t="s">
        <v>152</v>
      </c>
      <c r="F45" s="59" t="s">
        <v>153</v>
      </c>
      <c r="G45" s="96">
        <v>0</v>
      </c>
      <c r="H45" s="95">
        <v>0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52</v>
      </c>
      <c r="D46" s="300">
        <f>D35+D40+D45</f>
        <v>51</v>
      </c>
      <c r="E46" s="100" t="s">
        <v>156</v>
      </c>
      <c r="F46" s="59" t="s">
        <v>157</v>
      </c>
      <c r="G46" s="96">
        <v>0</v>
      </c>
      <c r="H46" s="95">
        <v>0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0</v>
      </c>
      <c r="H47" s="95">
        <v>0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>
        <v>0</v>
      </c>
      <c r="D48" s="95">
        <v>0</v>
      </c>
      <c r="E48" s="100" t="s">
        <v>163</v>
      </c>
      <c r="F48" s="59" t="s">
        <v>164</v>
      </c>
      <c r="G48" s="96">
        <v>0</v>
      </c>
      <c r="H48" s="95">
        <v>0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0</v>
      </c>
      <c r="D49" s="95">
        <v>0</v>
      </c>
      <c r="E49" s="56" t="s">
        <v>167</v>
      </c>
      <c r="F49" s="59" t="s">
        <v>168</v>
      </c>
      <c r="G49" s="96">
        <v>5658</v>
      </c>
      <c r="H49" s="95">
        <v>5583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>
        <v>0</v>
      </c>
      <c r="D50" s="95">
        <v>0</v>
      </c>
      <c r="E50" s="100" t="s">
        <v>68</v>
      </c>
      <c r="F50" s="60" t="s">
        <v>171</v>
      </c>
      <c r="G50" s="297">
        <f>SUM(G44:G49)</f>
        <v>5658</v>
      </c>
      <c r="H50" s="298">
        <f>SUM(H44:H49)</f>
        <v>5583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>
        <v>0</v>
      </c>
      <c r="D51" s="95">
        <v>0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>
        <v>0</v>
      </c>
      <c r="H52" s="95">
        <v>0</v>
      </c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>
        <v>0</v>
      </c>
      <c r="H53" s="95">
        <v>0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>
        <v>0</v>
      </c>
      <c r="D54" s="220">
        <v>0</v>
      </c>
      <c r="E54" s="56" t="s">
        <v>182</v>
      </c>
      <c r="F54" s="60" t="s">
        <v>183</v>
      </c>
      <c r="G54" s="96">
        <v>0</v>
      </c>
      <c r="H54" s="95">
        <v>0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5948</v>
      </c>
      <c r="D55" s="220">
        <v>5948</v>
      </c>
      <c r="E55" s="56" t="s">
        <v>186</v>
      </c>
      <c r="F55" s="60" t="s">
        <v>187</v>
      </c>
      <c r="G55" s="96">
        <v>0</v>
      </c>
      <c r="H55" s="95">
        <v>0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58208</v>
      </c>
      <c r="D56" s="304">
        <f>D20+D21+D22+D28+D33+D46+D52+D54+D55</f>
        <v>59029</v>
      </c>
      <c r="E56" s="64" t="s">
        <v>190</v>
      </c>
      <c r="F56" s="63" t="s">
        <v>191</v>
      </c>
      <c r="G56" s="301">
        <f>G50+G52+G53+G54+G55</f>
        <v>5658</v>
      </c>
      <c r="H56" s="302">
        <f>H50+H52+H53+H54+H55</f>
        <v>5583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21098</v>
      </c>
      <c r="D59" s="95">
        <v>21474</v>
      </c>
      <c r="E59" s="100" t="s">
        <v>197</v>
      </c>
      <c r="F59" s="227" t="s">
        <v>198</v>
      </c>
      <c r="G59" s="96">
        <v>0</v>
      </c>
      <c r="H59" s="95">
        <v>0</v>
      </c>
    </row>
    <row r="60" spans="1:28">
      <c r="A60" s="56" t="s">
        <v>199</v>
      </c>
      <c r="B60" s="58" t="s">
        <v>200</v>
      </c>
      <c r="C60" s="96">
        <v>26426</v>
      </c>
      <c r="D60" s="95">
        <v>25657</v>
      </c>
      <c r="E60" s="56" t="s">
        <v>201</v>
      </c>
      <c r="F60" s="59" t="s">
        <v>202</v>
      </c>
      <c r="G60" s="96">
        <v>308</v>
      </c>
      <c r="H60" s="95">
        <v>1154</v>
      </c>
      <c r="M60" s="62"/>
    </row>
    <row r="61" spans="1:28">
      <c r="A61" s="56" t="s">
        <v>203</v>
      </c>
      <c r="B61" s="58" t="s">
        <v>204</v>
      </c>
      <c r="C61" s="96">
        <v>2067</v>
      </c>
      <c r="D61" s="95">
        <v>169</v>
      </c>
      <c r="E61" s="99" t="s">
        <v>205</v>
      </c>
      <c r="F61" s="59" t="s">
        <v>206</v>
      </c>
      <c r="G61" s="297">
        <f>SUM(G62:G68)</f>
        <v>18070</v>
      </c>
      <c r="H61" s="298">
        <f>SUM(H62:H68)</f>
        <v>12278</v>
      </c>
    </row>
    <row r="62" spans="1:28">
      <c r="A62" s="56" t="s">
        <v>207</v>
      </c>
      <c r="B62" s="58" t="s">
        <v>208</v>
      </c>
      <c r="C62" s="96">
        <v>4484</v>
      </c>
      <c r="D62" s="95">
        <v>2881</v>
      </c>
      <c r="E62" s="99" t="s">
        <v>209</v>
      </c>
      <c r="F62" s="59" t="s">
        <v>210</v>
      </c>
      <c r="G62" s="96">
        <v>2968</v>
      </c>
      <c r="H62" s="95">
        <v>22</v>
      </c>
      <c r="M62" s="62"/>
    </row>
    <row r="63" spans="1:28">
      <c r="A63" s="56" t="s">
        <v>211</v>
      </c>
      <c r="B63" s="58" t="s">
        <v>212</v>
      </c>
      <c r="C63" s="96">
        <v>0</v>
      </c>
      <c r="D63" s="95">
        <v>0</v>
      </c>
      <c r="E63" s="56" t="s">
        <v>213</v>
      </c>
      <c r="F63" s="59" t="s">
        <v>214</v>
      </c>
      <c r="G63" s="96">
        <v>0</v>
      </c>
      <c r="H63" s="95">
        <v>0</v>
      </c>
    </row>
    <row r="64" spans="1:28">
      <c r="A64" s="56" t="s">
        <v>215</v>
      </c>
      <c r="B64" s="58" t="s">
        <v>216</v>
      </c>
      <c r="C64" s="96">
        <v>4701</v>
      </c>
      <c r="D64" s="95">
        <v>4701</v>
      </c>
      <c r="E64" s="56" t="s">
        <v>217</v>
      </c>
      <c r="F64" s="59" t="s">
        <v>218</v>
      </c>
      <c r="G64" s="96">
        <v>3908</v>
      </c>
      <c r="H64" s="95">
        <v>2123</v>
      </c>
      <c r="M64" s="62"/>
    </row>
    <row r="65" spans="1:13">
      <c r="A65" s="223" t="s">
        <v>68</v>
      </c>
      <c r="B65" s="61" t="s">
        <v>219</v>
      </c>
      <c r="C65" s="299">
        <f>SUM(C59:C64)</f>
        <v>58776</v>
      </c>
      <c r="D65" s="300">
        <f>SUM(D59:D64)</f>
        <v>54882</v>
      </c>
      <c r="E65" s="56" t="s">
        <v>220</v>
      </c>
      <c r="F65" s="59" t="s">
        <v>221</v>
      </c>
      <c r="G65" s="96">
        <v>7523</v>
      </c>
      <c r="H65" s="95">
        <v>6019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2183</v>
      </c>
      <c r="H66" s="95">
        <v>2363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838</v>
      </c>
      <c r="H67" s="95">
        <v>818</v>
      </c>
    </row>
    <row r="68" spans="1:13">
      <c r="A68" s="56" t="s">
        <v>227</v>
      </c>
      <c r="B68" s="58" t="s">
        <v>228</v>
      </c>
      <c r="C68" s="96">
        <v>6</v>
      </c>
      <c r="D68" s="95">
        <v>0</v>
      </c>
      <c r="E68" s="56" t="s">
        <v>229</v>
      </c>
      <c r="F68" s="59" t="s">
        <v>230</v>
      </c>
      <c r="G68" s="96">
        <v>650</v>
      </c>
      <c r="H68" s="95">
        <v>933</v>
      </c>
    </row>
    <row r="69" spans="1:13">
      <c r="A69" s="56" t="s">
        <v>231</v>
      </c>
      <c r="B69" s="58" t="s">
        <v>232</v>
      </c>
      <c r="C69" s="96">
        <v>4847</v>
      </c>
      <c r="D69" s="95">
        <v>1194</v>
      </c>
      <c r="E69" s="100" t="s">
        <v>95</v>
      </c>
      <c r="F69" s="59" t="s">
        <v>233</v>
      </c>
      <c r="G69" s="96">
        <f>1048+5</f>
        <v>1053</v>
      </c>
      <c r="H69" s="95">
        <v>1015</v>
      </c>
    </row>
    <row r="70" spans="1:13">
      <c r="A70" s="56" t="s">
        <v>234</v>
      </c>
      <c r="B70" s="58" t="s">
        <v>235</v>
      </c>
      <c r="C70" s="96">
        <v>12452</v>
      </c>
      <c r="D70" s="95">
        <v>2828</v>
      </c>
      <c r="E70" s="56" t="s">
        <v>236</v>
      </c>
      <c r="F70" s="59" t="s">
        <v>237</v>
      </c>
      <c r="G70" s="96">
        <v>0</v>
      </c>
      <c r="H70" s="95">
        <v>0</v>
      </c>
    </row>
    <row r="71" spans="1:13">
      <c r="A71" s="56" t="s">
        <v>238</v>
      </c>
      <c r="B71" s="58" t="s">
        <v>239</v>
      </c>
      <c r="C71" s="96">
        <v>0</v>
      </c>
      <c r="D71" s="95">
        <v>0</v>
      </c>
      <c r="E71" s="215" t="s">
        <v>63</v>
      </c>
      <c r="F71" s="60" t="s">
        <v>240</v>
      </c>
      <c r="G71" s="299">
        <f>G59+G60+G61+G69+G70</f>
        <v>19431</v>
      </c>
      <c r="H71" s="300">
        <f>H59+H60+H61+H69+H70</f>
        <v>14447</v>
      </c>
    </row>
    <row r="72" spans="1:13">
      <c r="A72" s="56" t="s">
        <v>241</v>
      </c>
      <c r="B72" s="58" t="s">
        <v>242</v>
      </c>
      <c r="C72" s="96">
        <v>9284</v>
      </c>
      <c r="D72" s="95">
        <v>9171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4357</v>
      </c>
      <c r="D73" s="95">
        <v>99</v>
      </c>
      <c r="E73" s="214" t="s">
        <v>245</v>
      </c>
      <c r="F73" s="60" t="s">
        <v>246</v>
      </c>
      <c r="G73" s="219">
        <v>0</v>
      </c>
      <c r="H73" s="220">
        <v>0</v>
      </c>
    </row>
    <row r="74" spans="1:13">
      <c r="A74" s="56" t="s">
        <v>247</v>
      </c>
      <c r="B74" s="58" t="s">
        <v>248</v>
      </c>
      <c r="C74" s="96">
        <v>0</v>
      </c>
      <c r="D74" s="95">
        <v>0</v>
      </c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5719</v>
      </c>
      <c r="D75" s="95">
        <v>4403</v>
      </c>
      <c r="E75" s="226" t="s">
        <v>178</v>
      </c>
      <c r="F75" s="60" t="s">
        <v>251</v>
      </c>
      <c r="G75" s="219">
        <v>0</v>
      </c>
      <c r="H75" s="220">
        <v>0</v>
      </c>
    </row>
    <row r="76" spans="1:13">
      <c r="A76" s="223" t="s">
        <v>93</v>
      </c>
      <c r="B76" s="61" t="s">
        <v>252</v>
      </c>
      <c r="C76" s="299">
        <f>SUM(C68:C75)</f>
        <v>36665</v>
      </c>
      <c r="D76" s="300">
        <f>SUM(D68:D75)</f>
        <v>17695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0</v>
      </c>
      <c r="H77" s="220">
        <v>0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19431</v>
      </c>
      <c r="H79" s="302">
        <f>H71+H73+H75+H77</f>
        <v>14447</v>
      </c>
    </row>
    <row r="80" spans="1:13">
      <c r="A80" s="56" t="s">
        <v>260</v>
      </c>
      <c r="B80" s="58" t="s">
        <v>261</v>
      </c>
      <c r="C80" s="96">
        <v>0</v>
      </c>
      <c r="D80" s="95">
        <v>0</v>
      </c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>
        <v>0</v>
      </c>
      <c r="D81" s="95">
        <v>0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0</v>
      </c>
      <c r="D82" s="95">
        <v>0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0</v>
      </c>
      <c r="D83" s="95">
        <v>0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0</v>
      </c>
      <c r="D84" s="95">
        <v>0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22</v>
      </c>
      <c r="D88" s="95">
        <v>18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14775</v>
      </c>
      <c r="D89" s="95">
        <v>35632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0</v>
      </c>
      <c r="D90" s="95">
        <v>0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>
        <v>0</v>
      </c>
      <c r="D91" s="95">
        <v>0</v>
      </c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14797</v>
      </c>
      <c r="D92" s="300">
        <f>SUM(D88:D91)</f>
        <v>35650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318</v>
      </c>
      <c r="D93" s="220">
        <v>422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110556</v>
      </c>
      <c r="D94" s="304">
        <f>D65+D76+D85+D92+D93</f>
        <v>108649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168764</v>
      </c>
      <c r="D95" s="306">
        <f>D94+D56</f>
        <v>167678</v>
      </c>
      <c r="E95" s="126" t="s">
        <v>288</v>
      </c>
      <c r="F95" s="230" t="s">
        <v>289</v>
      </c>
      <c r="G95" s="305">
        <f>G37+G40+G56+G79</f>
        <v>168764</v>
      </c>
      <c r="H95" s="306">
        <f>H37+H40+H56+H79</f>
        <v>167678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1">
        <f>pdeReportingDate</f>
        <v>45988</v>
      </c>
      <c r="C98" s="401"/>
      <c r="D98" s="401"/>
      <c r="E98" s="401"/>
      <c r="F98" s="401"/>
      <c r="G98" s="401"/>
      <c r="H98" s="401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2" t="str">
        <f>authorName</f>
        <v>Милена Атанасова</v>
      </c>
      <c r="C100" s="402"/>
      <c r="D100" s="402"/>
      <c r="E100" s="402"/>
      <c r="F100" s="402"/>
      <c r="G100" s="402"/>
      <c r="H100" s="402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9"/>
      <c r="B103" s="400" t="s">
        <v>913</v>
      </c>
      <c r="C103" s="400"/>
      <c r="D103" s="400"/>
      <c r="E103" s="400"/>
      <c r="M103" s="62"/>
    </row>
    <row r="104" spans="1:13" ht="21.75" customHeight="1">
      <c r="A104" s="379"/>
      <c r="B104" s="400"/>
      <c r="C104" s="400"/>
      <c r="D104" s="400"/>
      <c r="E104" s="400"/>
    </row>
    <row r="105" spans="1:13" ht="21.75" customHeight="1">
      <c r="A105" s="379"/>
      <c r="B105" s="400"/>
      <c r="C105" s="400"/>
      <c r="D105" s="400"/>
      <c r="E105" s="400"/>
      <c r="M105" s="62"/>
    </row>
    <row r="106" spans="1:13" ht="21.75" customHeight="1">
      <c r="A106" s="379"/>
      <c r="B106" s="400"/>
      <c r="C106" s="400"/>
      <c r="D106" s="400"/>
      <c r="E106" s="400"/>
    </row>
    <row r="107" spans="1:13" ht="21.75" customHeight="1">
      <c r="A107" s="379"/>
      <c r="B107" s="400"/>
      <c r="C107" s="400"/>
      <c r="D107" s="400"/>
      <c r="E107" s="400"/>
      <c r="M107" s="62"/>
    </row>
    <row r="108" spans="1:13" ht="21.75" customHeight="1">
      <c r="A108" s="379"/>
      <c r="B108" s="400"/>
      <c r="C108" s="400"/>
      <c r="D108" s="400"/>
      <c r="E108" s="400"/>
    </row>
    <row r="109" spans="1:13" ht="21.75" customHeight="1">
      <c r="A109" s="379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G59:H60 G77:H77 G75:H75 G73:H73 C54:D55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3FCCF89-017A-4142-AAF4-EAD7AD6B5C9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/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НЕОХИМ АД ДРУЖЕСТВО-МАЙКА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836144932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178686</v>
      </c>
      <c r="D12" s="211">
        <v>126884</v>
      </c>
      <c r="E12" s="93" t="s">
        <v>301</v>
      </c>
      <c r="F12" s="137" t="s">
        <v>302</v>
      </c>
      <c r="G12" s="210">
        <v>217167</v>
      </c>
      <c r="H12" s="211">
        <v>176265</v>
      </c>
    </row>
    <row r="13" spans="1:9">
      <c r="A13" s="93" t="s">
        <v>303</v>
      </c>
      <c r="B13" s="91" t="s">
        <v>304</v>
      </c>
      <c r="C13" s="210">
        <v>18923</v>
      </c>
      <c r="D13" s="211">
        <v>15000</v>
      </c>
      <c r="E13" s="93" t="s">
        <v>305</v>
      </c>
      <c r="F13" s="137" t="s">
        <v>306</v>
      </c>
      <c r="G13" s="210">
        <v>9557</v>
      </c>
      <c r="H13" s="211">
        <v>2619</v>
      </c>
    </row>
    <row r="14" spans="1:9">
      <c r="A14" s="93" t="s">
        <v>307</v>
      </c>
      <c r="B14" s="91" t="s">
        <v>308</v>
      </c>
      <c r="C14" s="210">
        <v>7205</v>
      </c>
      <c r="D14" s="211">
        <v>6925</v>
      </c>
      <c r="E14" s="93" t="s">
        <v>309</v>
      </c>
      <c r="F14" s="137" t="s">
        <v>310</v>
      </c>
      <c r="G14" s="210">
        <v>1081</v>
      </c>
      <c r="H14" s="211">
        <v>748</v>
      </c>
    </row>
    <row r="15" spans="1:9">
      <c r="A15" s="93" t="s">
        <v>311</v>
      </c>
      <c r="B15" s="91" t="s">
        <v>312</v>
      </c>
      <c r="C15" s="210">
        <v>17939</v>
      </c>
      <c r="D15" s="211">
        <v>17185</v>
      </c>
      <c r="E15" s="93" t="s">
        <v>95</v>
      </c>
      <c r="F15" s="137" t="s">
        <v>313</v>
      </c>
      <c r="G15" s="210">
        <v>3632</v>
      </c>
      <c r="H15" s="211">
        <v>5600</v>
      </c>
    </row>
    <row r="16" spans="1:9">
      <c r="A16" s="93" t="s">
        <v>314</v>
      </c>
      <c r="B16" s="91" t="s">
        <v>315</v>
      </c>
      <c r="C16" s="210">
        <v>5671</v>
      </c>
      <c r="D16" s="211">
        <v>4698</v>
      </c>
      <c r="E16" s="133" t="s">
        <v>68</v>
      </c>
      <c r="F16" s="159" t="s">
        <v>316</v>
      </c>
      <c r="G16" s="326">
        <f>SUM(G12:G15)</f>
        <v>231437</v>
      </c>
      <c r="H16" s="327">
        <f>SUM(H12:H15)</f>
        <v>185232</v>
      </c>
    </row>
    <row r="17" spans="1:8" ht="31.5">
      <c r="A17" s="93" t="s">
        <v>317</v>
      </c>
      <c r="B17" s="91" t="s">
        <v>318</v>
      </c>
      <c r="C17" s="210">
        <v>10647</v>
      </c>
      <c r="D17" s="211">
        <v>3073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-4140</v>
      </c>
      <c r="D18" s="211">
        <v>12089</v>
      </c>
      <c r="E18" s="131" t="s">
        <v>321</v>
      </c>
      <c r="F18" s="135" t="s">
        <v>322</v>
      </c>
      <c r="G18" s="335">
        <v>0</v>
      </c>
      <c r="H18" s="336">
        <v>0</v>
      </c>
    </row>
    <row r="19" spans="1:8">
      <c r="A19" s="93" t="s">
        <v>323</v>
      </c>
      <c r="B19" s="91" t="s">
        <v>324</v>
      </c>
      <c r="C19" s="210">
        <v>538</v>
      </c>
      <c r="D19" s="211">
        <v>319</v>
      </c>
      <c r="E19" s="93" t="s">
        <v>325</v>
      </c>
      <c r="F19" s="134" t="s">
        <v>326</v>
      </c>
      <c r="G19" s="210">
        <v>0</v>
      </c>
      <c r="H19" s="211">
        <v>0</v>
      </c>
    </row>
    <row r="20" spans="1:8">
      <c r="A20" s="132" t="s">
        <v>327</v>
      </c>
      <c r="B20" s="91" t="s">
        <v>328</v>
      </c>
      <c r="C20" s="210">
        <v>0</v>
      </c>
      <c r="D20" s="211">
        <v>0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>
        <v>0</v>
      </c>
      <c r="D21" s="211">
        <v>0</v>
      </c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235469</v>
      </c>
      <c r="D22" s="327">
        <f>SUM(D12:D18)+D19</f>
        <v>186173</v>
      </c>
      <c r="E22" s="93" t="s">
        <v>333</v>
      </c>
      <c r="F22" s="134" t="s">
        <v>334</v>
      </c>
      <c r="G22" s="210">
        <v>413</v>
      </c>
      <c r="H22" s="211">
        <v>163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>
        <v>0</v>
      </c>
      <c r="H23" s="211">
        <v>0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0</v>
      </c>
      <c r="H24" s="211">
        <v>0</v>
      </c>
    </row>
    <row r="25" spans="1:8" ht="31.5">
      <c r="A25" s="93" t="s">
        <v>340</v>
      </c>
      <c r="B25" s="134" t="s">
        <v>341</v>
      </c>
      <c r="C25" s="210">
        <v>48</v>
      </c>
      <c r="D25" s="211">
        <v>69</v>
      </c>
      <c r="E25" s="93" t="s">
        <v>342</v>
      </c>
      <c r="F25" s="134" t="s">
        <v>343</v>
      </c>
      <c r="G25" s="210">
        <v>43</v>
      </c>
      <c r="H25" s="211">
        <v>199</v>
      </c>
    </row>
    <row r="26" spans="1:8" ht="31.5">
      <c r="A26" s="93" t="s">
        <v>344</v>
      </c>
      <c r="B26" s="134" t="s">
        <v>345</v>
      </c>
      <c r="C26" s="210">
        <v>0</v>
      </c>
      <c r="D26" s="211">
        <v>0</v>
      </c>
      <c r="E26" s="93" t="s">
        <v>346</v>
      </c>
      <c r="F26" s="134" t="s">
        <v>347</v>
      </c>
      <c r="G26" s="210">
        <v>0</v>
      </c>
      <c r="H26" s="211">
        <v>0</v>
      </c>
    </row>
    <row r="27" spans="1:8" ht="31.5">
      <c r="A27" s="93" t="s">
        <v>348</v>
      </c>
      <c r="B27" s="134" t="s">
        <v>349</v>
      </c>
      <c r="C27" s="210">
        <v>704</v>
      </c>
      <c r="D27" s="211">
        <v>503</v>
      </c>
      <c r="E27" s="133" t="s">
        <v>120</v>
      </c>
      <c r="F27" s="135" t="s">
        <v>350</v>
      </c>
      <c r="G27" s="326">
        <f>SUM(G22:G26)</f>
        <v>456</v>
      </c>
      <c r="H27" s="327">
        <f>SUM(H22:H26)</f>
        <v>362</v>
      </c>
    </row>
    <row r="28" spans="1:8">
      <c r="A28" s="93" t="s">
        <v>95</v>
      </c>
      <c r="B28" s="134" t="s">
        <v>351</v>
      </c>
      <c r="C28" s="210">
        <v>0</v>
      </c>
      <c r="D28" s="211">
        <v>0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752</v>
      </c>
      <c r="D29" s="327">
        <f>SUM(D25:D28)</f>
        <v>572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236221</v>
      </c>
      <c r="D31" s="149">
        <f>D29+D22</f>
        <v>186745</v>
      </c>
      <c r="E31" s="146" t="s">
        <v>355</v>
      </c>
      <c r="F31" s="161" t="s">
        <v>356</v>
      </c>
      <c r="G31" s="148">
        <f>G16+G18+G27</f>
        <v>231893</v>
      </c>
      <c r="H31" s="149">
        <f>H16+H18+H27</f>
        <v>185594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4328</v>
      </c>
      <c r="H33" s="327">
        <f>IF((D31-H31)&gt;0,D31-H31,0)</f>
        <v>1151</v>
      </c>
    </row>
    <row r="34" spans="1:8" ht="31.5">
      <c r="A34" s="136" t="s">
        <v>361</v>
      </c>
      <c r="B34" s="135" t="s">
        <v>362</v>
      </c>
      <c r="C34" s="210">
        <v>0</v>
      </c>
      <c r="D34" s="211">
        <v>0</v>
      </c>
      <c r="E34" s="131" t="s">
        <v>363</v>
      </c>
      <c r="F34" s="134" t="s">
        <v>364</v>
      </c>
      <c r="G34" s="210">
        <v>0</v>
      </c>
      <c r="H34" s="211"/>
    </row>
    <row r="35" spans="1:8">
      <c r="A35" s="131" t="s">
        <v>365</v>
      </c>
      <c r="B35" s="135" t="s">
        <v>366</v>
      </c>
      <c r="C35" s="210">
        <v>0</v>
      </c>
      <c r="D35" s="211">
        <v>0</v>
      </c>
      <c r="E35" s="131" t="s">
        <v>367</v>
      </c>
      <c r="F35" s="134" t="s">
        <v>368</v>
      </c>
      <c r="G35" s="210">
        <v>0</v>
      </c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236221</v>
      </c>
      <c r="D36" s="333">
        <f>D31-D34+D35</f>
        <v>186745</v>
      </c>
      <c r="E36" s="157" t="s">
        <v>371</v>
      </c>
      <c r="F36" s="151" t="s">
        <v>372</v>
      </c>
      <c r="G36" s="162">
        <f>G35-G34+G31</f>
        <v>231893</v>
      </c>
      <c r="H36" s="163">
        <f>H35-H34+H31</f>
        <v>185594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4328</v>
      </c>
      <c r="H37" s="149">
        <f>IF((D36-H36)&gt;0,D36-H36,0)</f>
        <v>1151</v>
      </c>
    </row>
    <row r="38" spans="1:8">
      <c r="A38" s="131" t="s">
        <v>377</v>
      </c>
      <c r="B38" s="135" t="s">
        <v>378</v>
      </c>
      <c r="C38" s="326">
        <f>C39+C40+C41</f>
        <v>98</v>
      </c>
      <c r="D38" s="327">
        <f>D39+D40+D41</f>
        <v>110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98</v>
      </c>
      <c r="D39" s="211">
        <v>110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0</v>
      </c>
      <c r="D40" s="211">
        <v>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>
        <v>0</v>
      </c>
      <c r="D41" s="211">
        <v>0</v>
      </c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4426</v>
      </c>
      <c r="H42" s="140">
        <f>IF(H37&gt;0,IF(D38+H37&lt;0,0,D38+H37),IF(D37-D38&lt;0,D38-D37,0))</f>
        <v>1261</v>
      </c>
    </row>
    <row r="43" spans="1:8">
      <c r="A43" s="130" t="s">
        <v>389</v>
      </c>
      <c r="B43" s="87" t="s">
        <v>390</v>
      </c>
      <c r="C43" s="210">
        <v>0</v>
      </c>
      <c r="D43" s="211">
        <v>0</v>
      </c>
      <c r="E43" s="130" t="s">
        <v>389</v>
      </c>
      <c r="F43" s="94" t="s">
        <v>391</v>
      </c>
      <c r="G43" s="287">
        <v>0</v>
      </c>
      <c r="H43" s="334">
        <v>0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4426</v>
      </c>
      <c r="H44" s="163">
        <f>IF(D42=0,IF(H42-H43&gt;0,H42-H43+D43,0),IF(D42-D43&lt;0,D43-D42+H43,0))</f>
        <v>1261</v>
      </c>
    </row>
    <row r="45" spans="1:8" ht="16.5" thickBot="1">
      <c r="A45" s="165" t="s">
        <v>396</v>
      </c>
      <c r="B45" s="166" t="s">
        <v>397</v>
      </c>
      <c r="C45" s="328">
        <f>C36+C38+C42</f>
        <v>236319</v>
      </c>
      <c r="D45" s="329">
        <f>D36+D38+D42</f>
        <v>186855</v>
      </c>
      <c r="E45" s="165" t="s">
        <v>398</v>
      </c>
      <c r="F45" s="167" t="s">
        <v>399</v>
      </c>
      <c r="G45" s="328">
        <f>G42+G36</f>
        <v>236319</v>
      </c>
      <c r="H45" s="329">
        <f>H42+H36</f>
        <v>186855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1">
        <f>pdeReportingDate</f>
        <v>45988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2" t="str">
        <f>authorName</f>
        <v>Милена Атанасова</v>
      </c>
      <c r="C52" s="402"/>
      <c r="D52" s="402"/>
      <c r="E52" s="402"/>
      <c r="F52" s="402"/>
      <c r="G52" s="402"/>
      <c r="H52" s="402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9"/>
      <c r="B55" s="400" t="str">
        <f>'1-Баланс'!B103</f>
        <v>Стефан Димитров</v>
      </c>
      <c r="C55" s="400"/>
      <c r="D55" s="400"/>
      <c r="E55" s="400"/>
      <c r="F55" s="279"/>
      <c r="G55" s="31"/>
      <c r="H55" s="29"/>
    </row>
    <row r="56" spans="1:13" ht="15.75" customHeight="1">
      <c r="A56" s="379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9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9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9"/>
      <c r="B59" s="400"/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zoomScale="80" zoomScaleNormal="70" zoomScaleSheetLayoutView="80" workbookViewId="0"/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НЕОХИМ АД ДРУЖЕСТВО-МАЙКА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836144932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252953</v>
      </c>
      <c r="D11" s="95">
        <v>207959</v>
      </c>
    </row>
    <row r="12" spans="1:13">
      <c r="A12" s="172" t="s">
        <v>406</v>
      </c>
      <c r="B12" s="83" t="s">
        <v>407</v>
      </c>
      <c r="C12" s="96">
        <v>-244658</v>
      </c>
      <c r="D12" s="95">
        <v>-157286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>
        <v>0</v>
      </c>
      <c r="D13" s="95">
        <v>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-23565</v>
      </c>
      <c r="D14" s="95">
        <v>-21189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f>-7256+8548</f>
        <v>1292</v>
      </c>
      <c r="D15" s="95">
        <v>-5067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-197</v>
      </c>
      <c r="D16" s="95">
        <v>-127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413</v>
      </c>
      <c r="D17" s="95">
        <v>163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-4</v>
      </c>
      <c r="D18" s="95">
        <v>-4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0</v>
      </c>
      <c r="D19" s="95">
        <v>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-1093</v>
      </c>
      <c r="D20" s="95">
        <v>-1672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-14859</v>
      </c>
      <c r="D21" s="350">
        <f>SUM(D11:D20)</f>
        <v>22777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-5100</v>
      </c>
      <c r="D23" s="95">
        <v>-3629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17</v>
      </c>
      <c r="D24" s="95">
        <v>42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0</v>
      </c>
      <c r="D25" s="95">
        <v>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0</v>
      </c>
      <c r="D26" s="95">
        <v>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0</v>
      </c>
      <c r="D27" s="95">
        <v>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0</v>
      </c>
      <c r="D28" s="95">
        <v>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0</v>
      </c>
      <c r="D29" s="95">
        <v>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0</v>
      </c>
      <c r="D30" s="95">
        <v>0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>
        <v>0</v>
      </c>
      <c r="D31" s="95">
        <v>0</v>
      </c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0</v>
      </c>
      <c r="D32" s="95">
        <v>0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-5083</v>
      </c>
      <c r="D33" s="350">
        <f>SUM(D23:D32)</f>
        <v>-3587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0</v>
      </c>
      <c r="D35" s="95">
        <v>0</v>
      </c>
    </row>
    <row r="36" spans="1:13">
      <c r="A36" s="172" t="s">
        <v>451</v>
      </c>
      <c r="B36" s="83" t="s">
        <v>452</v>
      </c>
      <c r="C36" s="96">
        <v>0</v>
      </c>
      <c r="D36" s="95">
        <v>0</v>
      </c>
    </row>
    <row r="37" spans="1:13">
      <c r="A37" s="172" t="s">
        <v>453</v>
      </c>
      <c r="B37" s="83" t="s">
        <v>454</v>
      </c>
      <c r="C37" s="96">
        <v>0</v>
      </c>
      <c r="D37" s="95">
        <v>0</v>
      </c>
    </row>
    <row r="38" spans="1:13">
      <c r="A38" s="172" t="s">
        <v>455</v>
      </c>
      <c r="B38" s="83" t="s">
        <v>456</v>
      </c>
      <c r="C38" s="96">
        <v>0</v>
      </c>
      <c r="D38" s="95">
        <v>0</v>
      </c>
    </row>
    <row r="39" spans="1:13">
      <c r="A39" s="172" t="s">
        <v>457</v>
      </c>
      <c r="B39" s="83" t="s">
        <v>458</v>
      </c>
      <c r="C39" s="96">
        <v>-908</v>
      </c>
      <c r="D39" s="95">
        <v>-699</v>
      </c>
    </row>
    <row r="40" spans="1:13" ht="31.5">
      <c r="A40" s="172" t="s">
        <v>459</v>
      </c>
      <c r="B40" s="83" t="s">
        <v>460</v>
      </c>
      <c r="C40" s="96">
        <v>0</v>
      </c>
      <c r="D40" s="95">
        <v>0</v>
      </c>
    </row>
    <row r="41" spans="1:13">
      <c r="A41" s="172" t="s">
        <v>461</v>
      </c>
      <c r="B41" s="83" t="s">
        <v>462</v>
      </c>
      <c r="C41" s="96">
        <v>-3</v>
      </c>
      <c r="D41" s="95">
        <v>-21</v>
      </c>
    </row>
    <row r="42" spans="1:13">
      <c r="A42" s="172" t="s">
        <v>463</v>
      </c>
      <c r="B42" s="83" t="s">
        <v>464</v>
      </c>
      <c r="C42" s="96">
        <v>0</v>
      </c>
      <c r="D42" s="95">
        <v>0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-911</v>
      </c>
      <c r="D43" s="352">
        <f>SUM(D35:D42)</f>
        <v>-720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-20853</v>
      </c>
      <c r="D44" s="201">
        <f>D43+D33+D21</f>
        <v>18470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35650</v>
      </c>
      <c r="D45" s="203">
        <v>9846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14797</v>
      </c>
      <c r="D46" s="205">
        <f>D45+D44</f>
        <v>28316</v>
      </c>
      <c r="G46" s="84"/>
      <c r="H46" s="84"/>
    </row>
    <row r="47" spans="1:13">
      <c r="A47" s="197" t="s">
        <v>473</v>
      </c>
      <c r="B47" s="206" t="s">
        <v>474</v>
      </c>
      <c r="C47" s="191">
        <v>14797</v>
      </c>
      <c r="D47" s="192">
        <v>40097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1">
        <f>pdeReportingDate</f>
        <v>45988</v>
      </c>
      <c r="C54" s="401"/>
      <c r="D54" s="401"/>
      <c r="E54" s="401"/>
      <c r="F54" s="380"/>
      <c r="G54" s="380"/>
      <c r="H54" s="380"/>
      <c r="M54" s="62"/>
    </row>
    <row r="55" spans="1:13" s="29" customFormat="1">
      <c r="A55" s="377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8" t="s">
        <v>290</v>
      </c>
      <c r="B56" s="402" t="str">
        <f>authorName</f>
        <v>Милена Атанасова</v>
      </c>
      <c r="C56" s="402"/>
      <c r="D56" s="402"/>
      <c r="E56" s="402"/>
      <c r="F56" s="48"/>
      <c r="G56" s="48"/>
      <c r="H56" s="48"/>
    </row>
    <row r="57" spans="1:13" s="29" customFormat="1">
      <c r="A57" s="378"/>
      <c r="B57" s="402"/>
      <c r="C57" s="402"/>
      <c r="D57" s="402"/>
      <c r="E57" s="402"/>
      <c r="F57" s="48"/>
      <c r="G57" s="48"/>
      <c r="H57" s="48"/>
    </row>
    <row r="58" spans="1:13" s="29" customFormat="1">
      <c r="A58" s="378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9"/>
      <c r="B59" s="400" t="str">
        <f>'1-Баланс'!B103</f>
        <v>Стефан Димитров</v>
      </c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A62" s="379"/>
      <c r="B62" s="400"/>
      <c r="C62" s="400"/>
      <c r="D62" s="400"/>
      <c r="E62" s="400"/>
      <c r="F62" s="279"/>
      <c r="G62" s="31"/>
      <c r="H62" s="29"/>
    </row>
    <row r="63" spans="1:13">
      <c r="A63" s="379"/>
      <c r="B63" s="400"/>
      <c r="C63" s="400"/>
      <c r="D63" s="400"/>
      <c r="E63" s="400"/>
      <c r="F63" s="279"/>
      <c r="G63" s="31"/>
      <c r="H63" s="29"/>
    </row>
    <row r="64" spans="1:13">
      <c r="A64" s="379"/>
      <c r="B64" s="400"/>
      <c r="C64" s="400"/>
      <c r="D64" s="400"/>
      <c r="E64" s="400"/>
      <c r="F64" s="279"/>
      <c r="G64" s="31"/>
      <c r="H64" s="29"/>
    </row>
    <row r="65" spans="2:8">
      <c r="B65" s="400"/>
      <c r="C65" s="400"/>
      <c r="D65" s="400"/>
      <c r="E65" s="400"/>
      <c r="F65" s="279"/>
      <c r="G65" s="31"/>
      <c r="H65" s="29"/>
    </row>
    <row r="66" spans="2:8">
      <c r="G66" s="84"/>
      <c r="H66" s="84"/>
    </row>
    <row r="67" spans="2:8">
      <c r="G67" s="84"/>
      <c r="H67" s="84"/>
    </row>
    <row r="68" spans="2:8">
      <c r="G68" s="84"/>
      <c r="H68" s="84"/>
    </row>
    <row r="69" spans="2:8">
      <c r="G69" s="84"/>
      <c r="H69" s="84"/>
    </row>
    <row r="70" spans="2:8">
      <c r="G70" s="84"/>
      <c r="H70" s="84"/>
    </row>
    <row r="71" spans="2:8">
      <c r="G71" s="84"/>
      <c r="H71" s="84"/>
    </row>
    <row r="72" spans="2:8">
      <c r="G72" s="84"/>
      <c r="H72" s="84"/>
    </row>
    <row r="73" spans="2:8">
      <c r="G73" s="84"/>
      <c r="H73" s="84"/>
    </row>
    <row r="74" spans="2:8">
      <c r="G74" s="84"/>
      <c r="H74" s="84"/>
    </row>
    <row r="75" spans="2:8">
      <c r="G75" s="84"/>
      <c r="H75" s="84"/>
    </row>
    <row r="76" spans="2:8">
      <c r="G76" s="84"/>
      <c r="H76" s="84"/>
    </row>
    <row r="77" spans="2:8">
      <c r="G77" s="84"/>
      <c r="H77" s="84"/>
    </row>
    <row r="78" spans="2:8">
      <c r="G78" s="84"/>
      <c r="H78" s="84"/>
    </row>
    <row r="79" spans="2:8">
      <c r="G79" s="84"/>
      <c r="H79" s="84"/>
    </row>
    <row r="80" spans="2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НЕОХИМ АД ДРУЖЕСТВО-МАЙКА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836144932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2586</v>
      </c>
      <c r="D13" s="286">
        <f>'1-Баланс'!H20</f>
        <v>-3507</v>
      </c>
      <c r="E13" s="286">
        <f>'1-Баланс'!H21</f>
        <v>0</v>
      </c>
      <c r="F13" s="286">
        <f>'1-Баланс'!H23</f>
        <v>265</v>
      </c>
      <c r="G13" s="286">
        <f>'1-Баланс'!H24</f>
        <v>0</v>
      </c>
      <c r="H13" s="287">
        <v>-2088</v>
      </c>
      <c r="I13" s="286">
        <f>'1-Баланс'!H29+'1-Баланс'!H32</f>
        <v>154066</v>
      </c>
      <c r="J13" s="286">
        <f>'1-Баланс'!H30+'1-Баланс'!H33</f>
        <v>-3672</v>
      </c>
      <c r="K13" s="287"/>
      <c r="L13" s="286">
        <f>SUM(C13:K13)</f>
        <v>147650</v>
      </c>
      <c r="M13" s="288">
        <f>'1-Баланс'!H40</f>
        <v>-2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2586</v>
      </c>
      <c r="D17" s="286">
        <f t="shared" ref="D17:M17" si="2">D13+D14</f>
        <v>-3507</v>
      </c>
      <c r="E17" s="286">
        <f t="shared" si="2"/>
        <v>0</v>
      </c>
      <c r="F17" s="286">
        <f t="shared" si="2"/>
        <v>265</v>
      </c>
      <c r="G17" s="286">
        <f t="shared" si="2"/>
        <v>0</v>
      </c>
      <c r="H17" s="286">
        <f t="shared" si="2"/>
        <v>-2088</v>
      </c>
      <c r="I17" s="286">
        <f t="shared" si="2"/>
        <v>154066</v>
      </c>
      <c r="J17" s="286">
        <f t="shared" si="2"/>
        <v>-3672</v>
      </c>
      <c r="K17" s="286">
        <f t="shared" si="2"/>
        <v>0</v>
      </c>
      <c r="L17" s="286">
        <f t="shared" si="1"/>
        <v>147650</v>
      </c>
      <c r="M17" s="288">
        <f t="shared" si="2"/>
        <v>-2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-4426</v>
      </c>
      <c r="K18" s="287"/>
      <c r="L18" s="286">
        <f t="shared" si="1"/>
        <v>-4426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>
        <v>-3672</v>
      </c>
      <c r="J22" s="210">
        <v>3672</v>
      </c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2586</v>
      </c>
      <c r="D31" s="286">
        <f t="shared" ref="D31:M31" si="6">D19+D22+D23+D26+D30+D29+D17+D18</f>
        <v>-3507</v>
      </c>
      <c r="E31" s="286">
        <f t="shared" si="6"/>
        <v>0</v>
      </c>
      <c r="F31" s="286">
        <f t="shared" si="6"/>
        <v>265</v>
      </c>
      <c r="G31" s="286">
        <f t="shared" si="6"/>
        <v>0</v>
      </c>
      <c r="H31" s="286">
        <f t="shared" si="6"/>
        <v>-2088</v>
      </c>
      <c r="I31" s="286">
        <f t="shared" si="6"/>
        <v>150394</v>
      </c>
      <c r="J31" s="286">
        <f t="shared" si="6"/>
        <v>-4426</v>
      </c>
      <c r="K31" s="286">
        <f t="shared" si="6"/>
        <v>0</v>
      </c>
      <c r="L31" s="286">
        <f t="shared" si="1"/>
        <v>143224</v>
      </c>
      <c r="M31" s="288">
        <f t="shared" si="6"/>
        <v>-2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>
        <v>453</v>
      </c>
      <c r="J32" s="210"/>
      <c r="K32" s="210"/>
      <c r="L32" s="286">
        <f t="shared" si="1"/>
        <v>453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2586</v>
      </c>
      <c r="D34" s="289">
        <f t="shared" si="7"/>
        <v>-3507</v>
      </c>
      <c r="E34" s="289">
        <f t="shared" si="7"/>
        <v>0</v>
      </c>
      <c r="F34" s="289">
        <f t="shared" si="7"/>
        <v>265</v>
      </c>
      <c r="G34" s="289">
        <f t="shared" si="7"/>
        <v>0</v>
      </c>
      <c r="H34" s="289">
        <f t="shared" si="7"/>
        <v>-2088</v>
      </c>
      <c r="I34" s="289">
        <f t="shared" si="7"/>
        <v>150847</v>
      </c>
      <c r="J34" s="289">
        <f t="shared" si="7"/>
        <v>-4426</v>
      </c>
      <c r="K34" s="289">
        <f t="shared" si="7"/>
        <v>0</v>
      </c>
      <c r="L34" s="289">
        <f t="shared" si="1"/>
        <v>143677</v>
      </c>
      <c r="M34" s="290">
        <f>M31+M32+M33</f>
        <v>-2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1">
        <f>pdeReportingDate</f>
        <v>45988</v>
      </c>
      <c r="C38" s="401"/>
      <c r="D38" s="401"/>
      <c r="E38" s="401"/>
      <c r="F38" s="401"/>
      <c r="G38" s="401"/>
      <c r="H38" s="401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2" t="str">
        <f>authorName</f>
        <v>Милена Атанасова</v>
      </c>
      <c r="C40" s="402"/>
      <c r="D40" s="402"/>
      <c r="E40" s="402"/>
      <c r="F40" s="402"/>
      <c r="G40" s="402"/>
      <c r="H40" s="402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9"/>
      <c r="B43" s="400" t="str">
        <f>'1-Баланс'!B103</f>
        <v>Стефан Димитров</v>
      </c>
      <c r="C43" s="400"/>
      <c r="D43" s="400"/>
      <c r="E43" s="400"/>
      <c r="F43" s="279"/>
      <c r="G43" s="31"/>
      <c r="H43" s="29"/>
    </row>
    <row r="44" spans="1:13">
      <c r="A44" s="379"/>
      <c r="B44" s="400"/>
      <c r="C44" s="400"/>
      <c r="D44" s="400"/>
      <c r="E44" s="400"/>
      <c r="F44" s="279"/>
      <c r="G44" s="31"/>
      <c r="H44" s="29"/>
    </row>
    <row r="45" spans="1:13">
      <c r="A45" s="379"/>
      <c r="B45" s="400"/>
      <c r="C45" s="400"/>
      <c r="D45" s="400"/>
      <c r="E45" s="400"/>
      <c r="F45" s="279"/>
      <c r="G45" s="31"/>
      <c r="H45" s="29"/>
    </row>
    <row r="46" spans="1:13">
      <c r="A46" s="379"/>
      <c r="B46" s="400"/>
      <c r="C46" s="400"/>
      <c r="D46" s="400"/>
      <c r="E46" s="400"/>
      <c r="F46" s="279"/>
      <c r="G46" s="31"/>
      <c r="H46" s="29"/>
    </row>
    <row r="47" spans="1:13">
      <c r="A47" s="379"/>
      <c r="B47" s="400"/>
      <c r="C47" s="400"/>
      <c r="D47" s="400"/>
      <c r="E47" s="400"/>
      <c r="F47" s="279"/>
      <c r="G47" s="31"/>
      <c r="H47" s="29"/>
    </row>
    <row r="48" spans="1:13">
      <c r="A48" s="379"/>
      <c r="B48" s="400"/>
      <c r="C48" s="400"/>
      <c r="D48" s="400"/>
      <c r="E48" s="400"/>
      <c r="F48" s="279"/>
      <c r="G48" s="31"/>
      <c r="H48" s="29"/>
    </row>
    <row r="49" spans="1:8">
      <c r="A49" s="379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НЕОХИМ АД ДРУЖЕСТВО-МАЙКА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168764</v>
      </c>
      <c r="D6" s="387">
        <f t="shared" ref="D6:D15" si="0">C6-E6</f>
        <v>0</v>
      </c>
      <c r="E6" s="363">
        <f>'1-Баланс'!G95</f>
        <v>168764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143677</v>
      </c>
      <c r="D7" s="387">
        <f t="shared" si="0"/>
        <v>141091</v>
      </c>
      <c r="E7" s="363">
        <f>'1-Баланс'!G18</f>
        <v>2586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-4426</v>
      </c>
      <c r="D8" s="387">
        <f t="shared" si="0"/>
        <v>0</v>
      </c>
      <c r="E8" s="363">
        <f>ABS('2-Отчет за доходите'!C44)-ABS('2-Отчет за доходите'!G44)</f>
        <v>-4426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35650</v>
      </c>
      <c r="D9" s="387">
        <f t="shared" si="0"/>
        <v>0</v>
      </c>
      <c r="E9" s="363">
        <f>'3-Отчет за паричния поток'!C45</f>
        <v>35650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14797</v>
      </c>
      <c r="D10" s="387">
        <f t="shared" si="0"/>
        <v>0</v>
      </c>
      <c r="E10" s="363">
        <f>'3-Отчет за паричния поток'!C46</f>
        <v>14797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143677</v>
      </c>
      <c r="D11" s="387">
        <f t="shared" si="0"/>
        <v>0</v>
      </c>
      <c r="E11" s="363">
        <f>'4-Отчет за собствения капитал'!L34</f>
        <v>143677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2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-1.9123994866853615E-2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-3.0805208906087962E-2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-0.17641197337478576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-2.6225972363774264E-2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0.98167817425207748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5.6896711440481704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2.648448355720241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0.76151510472955586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0.76151510472955586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2.085318604483529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1.3713647460358844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3.7887970000334815E-2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0.17462085093647559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0.14866322201417365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48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3.3408269938821106E-4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3.1277356366945099E-2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3.4591203639873154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Неохим АД Дружество-майка</v>
      </c>
      <c r="B3" s="389" t="str">
        <f t="shared" ref="B3:B34" si="1">pdeBulstat</f>
        <v>836144932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3630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Неохим АД Дружество-майка</v>
      </c>
      <c r="B4" s="389" t="str">
        <f t="shared" si="1"/>
        <v>836144932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5054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Неохим АД Дружество-майка</v>
      </c>
      <c r="B5" s="389" t="str">
        <f t="shared" si="1"/>
        <v>836144932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20378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Неохим АД Дружество-майка</v>
      </c>
      <c r="B6" s="389" t="str">
        <f t="shared" si="1"/>
        <v>836144932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12027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Неохим АД Дружество-майка</v>
      </c>
      <c r="B7" s="389" t="str">
        <f t="shared" si="1"/>
        <v>836144932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2265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Неохим АД Дружество-майка</v>
      </c>
      <c r="B8" s="389" t="str">
        <f t="shared" si="1"/>
        <v>836144932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129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Неохим АД Дружество-майка</v>
      </c>
      <c r="B9" s="389" t="str">
        <f t="shared" si="1"/>
        <v>836144932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6201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Неохим АД Дружество-майка</v>
      </c>
      <c r="B10" s="389" t="str">
        <f t="shared" si="1"/>
        <v>836144932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Неохим АД Дружество-майка</v>
      </c>
      <c r="B11" s="389" t="str">
        <f t="shared" si="1"/>
        <v>836144932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49684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Неохим АД Дружество-майка</v>
      </c>
      <c r="B12" s="389" t="str">
        <f t="shared" si="1"/>
        <v>836144932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Неохим АД Дружество-майка</v>
      </c>
      <c r="B13" s="389" t="str">
        <f t="shared" si="1"/>
        <v>836144932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Неохим АД Дружество-майка</v>
      </c>
      <c r="B14" s="389" t="str">
        <f t="shared" si="1"/>
        <v>836144932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11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Неохим АД Дружество-майка</v>
      </c>
      <c r="B15" s="389" t="str">
        <f t="shared" si="1"/>
        <v>836144932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185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Неохим АД Дружество-майка</v>
      </c>
      <c r="B16" s="389" t="str">
        <f t="shared" si="1"/>
        <v>836144932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Неохим АД Дружество-майка</v>
      </c>
      <c r="B17" s="389" t="str">
        <f t="shared" si="1"/>
        <v>836144932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2328</v>
      </c>
    </row>
    <row r="18" spans="1:8">
      <c r="A18" s="389" t="str">
        <f t="shared" si="0"/>
        <v>Неохим АД Дружество-майка</v>
      </c>
      <c r="B18" s="389" t="str">
        <f t="shared" si="1"/>
        <v>836144932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2524</v>
      </c>
    </row>
    <row r="19" spans="1:8">
      <c r="A19" s="389" t="str">
        <f t="shared" si="0"/>
        <v>Неохим АД Дружество-майка</v>
      </c>
      <c r="B19" s="389" t="str">
        <f t="shared" si="1"/>
        <v>836144932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0</v>
      </c>
    </row>
    <row r="20" spans="1:8">
      <c r="A20" s="389" t="str">
        <f t="shared" si="0"/>
        <v>Неохим АД Дружество-майка</v>
      </c>
      <c r="B20" s="389" t="str">
        <f t="shared" si="1"/>
        <v>836144932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Неохим АД Дружество-майка</v>
      </c>
      <c r="B21" s="389" t="str">
        <f t="shared" si="1"/>
        <v>836144932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0</v>
      </c>
    </row>
    <row r="22" spans="1:8">
      <c r="A22" s="389" t="str">
        <f t="shared" si="0"/>
        <v>Неохим АД Дружество-майка</v>
      </c>
      <c r="B22" s="389" t="str">
        <f t="shared" si="1"/>
        <v>836144932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2</v>
      </c>
    </row>
    <row r="23" spans="1:8">
      <c r="A23" s="389" t="str">
        <f t="shared" si="0"/>
        <v>Неохим АД Дружество-майка</v>
      </c>
      <c r="B23" s="389" t="str">
        <f t="shared" si="1"/>
        <v>836144932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Неохим АД Дружество-майка</v>
      </c>
      <c r="B24" s="389" t="str">
        <f t="shared" si="1"/>
        <v>836144932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Неохим АД Дружество-майка</v>
      </c>
      <c r="B25" s="389" t="str">
        <f t="shared" si="1"/>
        <v>836144932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Неохим АД Дружество-майка</v>
      </c>
      <c r="B26" s="389" t="str">
        <f t="shared" si="1"/>
        <v>836144932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2</v>
      </c>
    </row>
    <row r="27" spans="1:8">
      <c r="A27" s="389" t="str">
        <f t="shared" si="0"/>
        <v>Неохим АД Дружество-майка</v>
      </c>
      <c r="B27" s="389" t="str">
        <f t="shared" si="1"/>
        <v>836144932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Неохим АД Дружество-майка</v>
      </c>
      <c r="B28" s="389" t="str">
        <f t="shared" si="1"/>
        <v>836144932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Неохим АД Дружество-майка</v>
      </c>
      <c r="B29" s="389" t="str">
        <f t="shared" si="1"/>
        <v>836144932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Неохим АД Дружество-майка</v>
      </c>
      <c r="B30" s="389" t="str">
        <f t="shared" si="1"/>
        <v>836144932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Неохим АД Дружество-майка</v>
      </c>
      <c r="B31" s="389" t="str">
        <f t="shared" si="1"/>
        <v>836144932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Неохим АД Дружество-майка</v>
      </c>
      <c r="B32" s="389" t="str">
        <f t="shared" si="1"/>
        <v>836144932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50</v>
      </c>
    </row>
    <row r="33" spans="1:8">
      <c r="A33" s="389" t="str">
        <f t="shared" si="0"/>
        <v>Неохим АД Дружество-майка</v>
      </c>
      <c r="B33" s="389" t="str">
        <f t="shared" si="1"/>
        <v>836144932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52</v>
      </c>
    </row>
    <row r="34" spans="1:8">
      <c r="A34" s="389" t="str">
        <f t="shared" si="0"/>
        <v>Неохим АД Дружество-майка</v>
      </c>
      <c r="B34" s="389" t="str">
        <f t="shared" si="1"/>
        <v>836144932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Неохим АД Дружество-майка</v>
      </c>
      <c r="B35" s="389" t="str">
        <f t="shared" ref="B35:B66" si="4">pdeBulstat</f>
        <v>836144932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0</v>
      </c>
    </row>
    <row r="36" spans="1:8">
      <c r="A36" s="389" t="str">
        <f t="shared" si="3"/>
        <v>Неохим АД Дружество-майка</v>
      </c>
      <c r="B36" s="389" t="str">
        <f t="shared" si="4"/>
        <v>836144932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Неохим АД Дружество-майка</v>
      </c>
      <c r="B37" s="389" t="str">
        <f t="shared" si="4"/>
        <v>836144932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Неохим АД Дружество-майка</v>
      </c>
      <c r="B38" s="389" t="str">
        <f t="shared" si="4"/>
        <v>836144932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0</v>
      </c>
    </row>
    <row r="39" spans="1:8">
      <c r="A39" s="389" t="str">
        <f t="shared" si="3"/>
        <v>Неохим АД Дружество-майка</v>
      </c>
      <c r="B39" s="389" t="str">
        <f t="shared" si="4"/>
        <v>836144932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Неохим АД Дружество-майка</v>
      </c>
      <c r="B40" s="389" t="str">
        <f t="shared" si="4"/>
        <v>836144932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5948</v>
      </c>
    </row>
    <row r="41" spans="1:8">
      <c r="A41" s="389" t="str">
        <f t="shared" si="3"/>
        <v>Неохим АД Дружество-майка</v>
      </c>
      <c r="B41" s="389" t="str">
        <f t="shared" si="4"/>
        <v>836144932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58208</v>
      </c>
    </row>
    <row r="42" spans="1:8">
      <c r="A42" s="389" t="str">
        <f t="shared" si="3"/>
        <v>Неохим АД Дружество-майка</v>
      </c>
      <c r="B42" s="389" t="str">
        <f t="shared" si="4"/>
        <v>836144932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21098</v>
      </c>
    </row>
    <row r="43" spans="1:8">
      <c r="A43" s="389" t="str">
        <f t="shared" si="3"/>
        <v>Неохим АД Дружество-майка</v>
      </c>
      <c r="B43" s="389" t="str">
        <f t="shared" si="4"/>
        <v>836144932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26426</v>
      </c>
    </row>
    <row r="44" spans="1:8">
      <c r="A44" s="389" t="str">
        <f t="shared" si="3"/>
        <v>Неохим АД Дружество-майка</v>
      </c>
      <c r="B44" s="389" t="str">
        <f t="shared" si="4"/>
        <v>836144932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2067</v>
      </c>
    </row>
    <row r="45" spans="1:8">
      <c r="A45" s="389" t="str">
        <f t="shared" si="3"/>
        <v>Неохим АД Дружество-майка</v>
      </c>
      <c r="B45" s="389" t="str">
        <f t="shared" si="4"/>
        <v>836144932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4484</v>
      </c>
    </row>
    <row r="46" spans="1:8">
      <c r="A46" s="389" t="str">
        <f t="shared" si="3"/>
        <v>Неохим АД Дружество-майка</v>
      </c>
      <c r="B46" s="389" t="str">
        <f t="shared" si="4"/>
        <v>836144932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Неохим АД Дружество-майка</v>
      </c>
      <c r="B47" s="389" t="str">
        <f t="shared" si="4"/>
        <v>836144932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4701</v>
      </c>
    </row>
    <row r="48" spans="1:8">
      <c r="A48" s="389" t="str">
        <f t="shared" si="3"/>
        <v>Неохим АД Дружество-майка</v>
      </c>
      <c r="B48" s="389" t="str">
        <f t="shared" si="4"/>
        <v>836144932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58776</v>
      </c>
    </row>
    <row r="49" spans="1:8">
      <c r="A49" s="389" t="str">
        <f t="shared" si="3"/>
        <v>Неохим АД Дружество-майка</v>
      </c>
      <c r="B49" s="389" t="str">
        <f t="shared" si="4"/>
        <v>836144932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6</v>
      </c>
    </row>
    <row r="50" spans="1:8">
      <c r="A50" s="389" t="str">
        <f t="shared" si="3"/>
        <v>Неохим АД Дружество-майка</v>
      </c>
      <c r="B50" s="389" t="str">
        <f t="shared" si="4"/>
        <v>836144932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4847</v>
      </c>
    </row>
    <row r="51" spans="1:8">
      <c r="A51" s="389" t="str">
        <f t="shared" si="3"/>
        <v>Неохим АД Дружество-майка</v>
      </c>
      <c r="B51" s="389" t="str">
        <f t="shared" si="4"/>
        <v>836144932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12452</v>
      </c>
    </row>
    <row r="52" spans="1:8">
      <c r="A52" s="389" t="str">
        <f t="shared" si="3"/>
        <v>Неохим АД Дружество-майка</v>
      </c>
      <c r="B52" s="389" t="str">
        <f t="shared" si="4"/>
        <v>836144932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Неохим АД Дружество-майка</v>
      </c>
      <c r="B53" s="389" t="str">
        <f t="shared" si="4"/>
        <v>836144932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9284</v>
      </c>
    </row>
    <row r="54" spans="1:8">
      <c r="A54" s="389" t="str">
        <f t="shared" si="3"/>
        <v>Неохим АД Дружество-майка</v>
      </c>
      <c r="B54" s="389" t="str">
        <f t="shared" si="4"/>
        <v>836144932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4357</v>
      </c>
    </row>
    <row r="55" spans="1:8">
      <c r="A55" s="389" t="str">
        <f t="shared" si="3"/>
        <v>Неохим АД Дружество-майка</v>
      </c>
      <c r="B55" s="389" t="str">
        <f t="shared" si="4"/>
        <v>836144932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Неохим АД Дружество-майка</v>
      </c>
      <c r="B56" s="389" t="str">
        <f t="shared" si="4"/>
        <v>836144932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5719</v>
      </c>
    </row>
    <row r="57" spans="1:8">
      <c r="A57" s="389" t="str">
        <f t="shared" si="3"/>
        <v>Неохим АД Дружество-майка</v>
      </c>
      <c r="B57" s="389" t="str">
        <f t="shared" si="4"/>
        <v>836144932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36665</v>
      </c>
    </row>
    <row r="58" spans="1:8">
      <c r="A58" s="389" t="str">
        <f t="shared" si="3"/>
        <v>Неохим АД Дружество-майка</v>
      </c>
      <c r="B58" s="389" t="str">
        <f t="shared" si="4"/>
        <v>836144932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Неохим АД Дружество-майка</v>
      </c>
      <c r="B59" s="389" t="str">
        <f t="shared" si="4"/>
        <v>836144932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Неохим АД Дружество-майка</v>
      </c>
      <c r="B60" s="389" t="str">
        <f t="shared" si="4"/>
        <v>836144932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Неохим АД Дружество-майка</v>
      </c>
      <c r="B61" s="389" t="str">
        <f t="shared" si="4"/>
        <v>836144932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Неохим АД Дружество-майка</v>
      </c>
      <c r="B62" s="389" t="str">
        <f t="shared" si="4"/>
        <v>836144932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Неохим АД Дружество-майка</v>
      </c>
      <c r="B63" s="389" t="str">
        <f t="shared" si="4"/>
        <v>836144932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Неохим АД Дружество-майка</v>
      </c>
      <c r="B64" s="389" t="str">
        <f t="shared" si="4"/>
        <v>836144932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0</v>
      </c>
    </row>
    <row r="65" spans="1:8">
      <c r="A65" s="389" t="str">
        <f t="shared" si="3"/>
        <v>Неохим АД Дружество-майка</v>
      </c>
      <c r="B65" s="389" t="str">
        <f t="shared" si="4"/>
        <v>836144932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22</v>
      </c>
    </row>
    <row r="66" spans="1:8">
      <c r="A66" s="389" t="str">
        <f t="shared" si="3"/>
        <v>Неохим АД Дружество-майка</v>
      </c>
      <c r="B66" s="389" t="str">
        <f t="shared" si="4"/>
        <v>836144932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14775</v>
      </c>
    </row>
    <row r="67" spans="1:8">
      <c r="A67" s="389" t="str">
        <f t="shared" ref="A67:A98" si="6">pdeName</f>
        <v>Неохим АД Дружество-майка</v>
      </c>
      <c r="B67" s="389" t="str">
        <f t="shared" ref="B67:B98" si="7">pdeBulstat</f>
        <v>836144932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Неохим АД Дружество-майка</v>
      </c>
      <c r="B68" s="389" t="str">
        <f t="shared" si="7"/>
        <v>836144932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Неохим АД Дружество-майка</v>
      </c>
      <c r="B69" s="389" t="str">
        <f t="shared" si="7"/>
        <v>836144932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14797</v>
      </c>
    </row>
    <row r="70" spans="1:8">
      <c r="A70" s="389" t="str">
        <f t="shared" si="6"/>
        <v>Неохим АД Дружество-майка</v>
      </c>
      <c r="B70" s="389" t="str">
        <f t="shared" si="7"/>
        <v>836144932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318</v>
      </c>
    </row>
    <row r="71" spans="1:8">
      <c r="A71" s="389" t="str">
        <f t="shared" si="6"/>
        <v>Неохим АД Дружество-майка</v>
      </c>
      <c r="B71" s="389" t="str">
        <f t="shared" si="7"/>
        <v>836144932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110556</v>
      </c>
    </row>
    <row r="72" spans="1:8">
      <c r="A72" s="389" t="str">
        <f t="shared" si="6"/>
        <v>Неохим АД Дружество-майка</v>
      </c>
      <c r="B72" s="389" t="str">
        <f t="shared" si="7"/>
        <v>836144932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168764</v>
      </c>
    </row>
    <row r="73" spans="1:8">
      <c r="A73" s="389" t="str">
        <f t="shared" si="6"/>
        <v>Неохим АД Дружество-майка</v>
      </c>
      <c r="B73" s="389" t="str">
        <f t="shared" si="7"/>
        <v>836144932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2654</v>
      </c>
    </row>
    <row r="74" spans="1:8">
      <c r="A74" s="389" t="str">
        <f t="shared" si="6"/>
        <v>Неохим АД Дружество-майка</v>
      </c>
      <c r="B74" s="389" t="str">
        <f t="shared" si="7"/>
        <v>836144932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0</v>
      </c>
    </row>
    <row r="75" spans="1:8">
      <c r="A75" s="389" t="str">
        <f t="shared" si="6"/>
        <v>Неохим АД Дружество-майка</v>
      </c>
      <c r="B75" s="389" t="str">
        <f t="shared" si="7"/>
        <v>836144932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Неохим АД Дружество-майка</v>
      </c>
      <c r="B76" s="389" t="str">
        <f t="shared" si="7"/>
        <v>836144932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-68</v>
      </c>
    </row>
    <row r="77" spans="1:8">
      <c r="A77" s="389" t="str">
        <f t="shared" si="6"/>
        <v>Неохим АД Дружество-майка</v>
      </c>
      <c r="B77" s="389" t="str">
        <f t="shared" si="7"/>
        <v>836144932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Неохим АД Дружество-майка</v>
      </c>
      <c r="B78" s="389" t="str">
        <f t="shared" si="7"/>
        <v>836144932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Неохим АД Дружество-майка</v>
      </c>
      <c r="B79" s="389" t="str">
        <f t="shared" si="7"/>
        <v>836144932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2586</v>
      </c>
    </row>
    <row r="80" spans="1:8">
      <c r="A80" s="389" t="str">
        <f t="shared" si="6"/>
        <v>Неохим АД Дружество-майка</v>
      </c>
      <c r="B80" s="389" t="str">
        <f t="shared" si="7"/>
        <v>836144932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-3507</v>
      </c>
    </row>
    <row r="81" spans="1:8">
      <c r="A81" s="389" t="str">
        <f t="shared" si="6"/>
        <v>Неохим АД Дружество-майка</v>
      </c>
      <c r="B81" s="389" t="str">
        <f t="shared" si="7"/>
        <v>836144932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0</v>
      </c>
    </row>
    <row r="82" spans="1:8">
      <c r="A82" s="389" t="str">
        <f t="shared" si="6"/>
        <v>Неохим АД Дружество-майка</v>
      </c>
      <c r="B82" s="389" t="str">
        <f t="shared" si="7"/>
        <v>836144932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-1823</v>
      </c>
    </row>
    <row r="83" spans="1:8">
      <c r="A83" s="389" t="str">
        <f t="shared" si="6"/>
        <v>Неохим АД Дружество-майка</v>
      </c>
      <c r="B83" s="389" t="str">
        <f t="shared" si="7"/>
        <v>836144932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265</v>
      </c>
    </row>
    <row r="84" spans="1:8">
      <c r="A84" s="389" t="str">
        <f t="shared" si="6"/>
        <v>Неохим АД Дружество-майка</v>
      </c>
      <c r="B84" s="389" t="str">
        <f t="shared" si="7"/>
        <v>836144932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Неохим АД Дружество-майка</v>
      </c>
      <c r="B85" s="389" t="str">
        <f t="shared" si="7"/>
        <v>836144932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-2088</v>
      </c>
    </row>
    <row r="86" spans="1:8">
      <c r="A86" s="389" t="str">
        <f t="shared" si="6"/>
        <v>Неохим АД Дружество-майка</v>
      </c>
      <c r="B86" s="389" t="str">
        <f t="shared" si="7"/>
        <v>836144932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-5330</v>
      </c>
    </row>
    <row r="87" spans="1:8">
      <c r="A87" s="389" t="str">
        <f t="shared" si="6"/>
        <v>Неохим АД Дружество-майка</v>
      </c>
      <c r="B87" s="389" t="str">
        <f t="shared" si="7"/>
        <v>836144932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150847</v>
      </c>
    </row>
    <row r="88" spans="1:8">
      <c r="A88" s="389" t="str">
        <f t="shared" si="6"/>
        <v>Неохим АД Дружество-майка</v>
      </c>
      <c r="B88" s="389" t="str">
        <f t="shared" si="7"/>
        <v>836144932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150847</v>
      </c>
    </row>
    <row r="89" spans="1:8">
      <c r="A89" s="389" t="str">
        <f t="shared" si="6"/>
        <v>Неохим АД Дружество-майка</v>
      </c>
      <c r="B89" s="389" t="str">
        <f t="shared" si="7"/>
        <v>836144932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0</v>
      </c>
    </row>
    <row r="90" spans="1:8">
      <c r="A90" s="389" t="str">
        <f t="shared" si="6"/>
        <v>Неохим АД Дружество-майка</v>
      </c>
      <c r="B90" s="389" t="str">
        <f t="shared" si="7"/>
        <v>836144932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Неохим АД Дружество-майка</v>
      </c>
      <c r="B91" s="389" t="str">
        <f t="shared" si="7"/>
        <v>836144932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0</v>
      </c>
    </row>
    <row r="92" spans="1:8">
      <c r="A92" s="389" t="str">
        <f t="shared" si="6"/>
        <v>Неохим АД Дружество-майка</v>
      </c>
      <c r="B92" s="389" t="str">
        <f t="shared" si="7"/>
        <v>836144932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-4426</v>
      </c>
    </row>
    <row r="93" spans="1:8">
      <c r="A93" s="389" t="str">
        <f t="shared" si="6"/>
        <v>Неохим АД Дружество-майка</v>
      </c>
      <c r="B93" s="389" t="str">
        <f t="shared" si="7"/>
        <v>836144932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146421</v>
      </c>
    </row>
    <row r="94" spans="1:8">
      <c r="A94" s="389" t="str">
        <f t="shared" si="6"/>
        <v>Неохим АД Дружество-майка</v>
      </c>
      <c r="B94" s="389" t="str">
        <f t="shared" si="7"/>
        <v>836144932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143677</v>
      </c>
    </row>
    <row r="95" spans="1:8">
      <c r="A95" s="389" t="str">
        <f t="shared" si="6"/>
        <v>Неохим АД Дружество-майка</v>
      </c>
      <c r="B95" s="389" t="str">
        <f t="shared" si="7"/>
        <v>836144932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-2</v>
      </c>
    </row>
    <row r="96" spans="1:8">
      <c r="A96" s="389" t="str">
        <f t="shared" si="6"/>
        <v>Неохим АД Дружество-майка</v>
      </c>
      <c r="B96" s="389" t="str">
        <f t="shared" si="7"/>
        <v>836144932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Неохим АД Дружество-майка</v>
      </c>
      <c r="B97" s="389" t="str">
        <f t="shared" si="7"/>
        <v>836144932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0</v>
      </c>
    </row>
    <row r="98" spans="1:8">
      <c r="A98" s="389" t="str">
        <f t="shared" si="6"/>
        <v>Неохим АД Дружество-майка</v>
      </c>
      <c r="B98" s="389" t="str">
        <f t="shared" si="7"/>
        <v>836144932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Неохим АД Дружество-майка</v>
      </c>
      <c r="B99" s="389" t="str">
        <f t="shared" ref="B99:B125" si="10">pdeBulstat</f>
        <v>836144932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Неохим АД Дружество-майка</v>
      </c>
      <c r="B100" s="389" t="str">
        <f t="shared" si="10"/>
        <v>836144932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0</v>
      </c>
    </row>
    <row r="101" spans="1:8">
      <c r="A101" s="389" t="str">
        <f t="shared" si="9"/>
        <v>Неохим АД Дружество-майка</v>
      </c>
      <c r="B101" s="389" t="str">
        <f t="shared" si="10"/>
        <v>836144932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5658</v>
      </c>
    </row>
    <row r="102" spans="1:8">
      <c r="A102" s="389" t="str">
        <f t="shared" si="9"/>
        <v>Неохим АД Дружество-майка</v>
      </c>
      <c r="B102" s="389" t="str">
        <f t="shared" si="10"/>
        <v>836144932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5658</v>
      </c>
    </row>
    <row r="103" spans="1:8">
      <c r="A103" s="389" t="str">
        <f t="shared" si="9"/>
        <v>Неохим АД Дружество-майка</v>
      </c>
      <c r="B103" s="389" t="str">
        <f t="shared" si="10"/>
        <v>836144932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Неохим АД Дружество-майка</v>
      </c>
      <c r="B104" s="389" t="str">
        <f t="shared" si="10"/>
        <v>836144932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Неохим АД Дружество-майка</v>
      </c>
      <c r="B105" s="389" t="str">
        <f t="shared" si="10"/>
        <v>836144932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Неохим АД Дружество-майка</v>
      </c>
      <c r="B106" s="389" t="str">
        <f t="shared" si="10"/>
        <v>836144932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Неохим АД Дружество-майка</v>
      </c>
      <c r="B107" s="389" t="str">
        <f t="shared" si="10"/>
        <v>836144932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5658</v>
      </c>
    </row>
    <row r="108" spans="1:8">
      <c r="A108" s="389" t="str">
        <f t="shared" si="9"/>
        <v>Неохим АД Дружество-майка</v>
      </c>
      <c r="B108" s="389" t="str">
        <f t="shared" si="10"/>
        <v>836144932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Неохим АД Дружество-майка</v>
      </c>
      <c r="B109" s="389" t="str">
        <f t="shared" si="10"/>
        <v>836144932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308</v>
      </c>
    </row>
    <row r="110" spans="1:8">
      <c r="A110" s="389" t="str">
        <f t="shared" si="9"/>
        <v>Неохим АД Дружество-майка</v>
      </c>
      <c r="B110" s="389" t="str">
        <f t="shared" si="10"/>
        <v>836144932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18070</v>
      </c>
    </row>
    <row r="111" spans="1:8">
      <c r="A111" s="389" t="str">
        <f t="shared" si="9"/>
        <v>Неохим АД Дружество-майка</v>
      </c>
      <c r="B111" s="389" t="str">
        <f t="shared" si="10"/>
        <v>836144932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2968</v>
      </c>
    </row>
    <row r="112" spans="1:8">
      <c r="A112" s="389" t="str">
        <f t="shared" si="9"/>
        <v>Неохим АД Дружество-майка</v>
      </c>
      <c r="B112" s="389" t="str">
        <f t="shared" si="10"/>
        <v>836144932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0</v>
      </c>
    </row>
    <row r="113" spans="1:8">
      <c r="A113" s="389" t="str">
        <f t="shared" si="9"/>
        <v>Неохим АД Дружество-майка</v>
      </c>
      <c r="B113" s="389" t="str">
        <f t="shared" si="10"/>
        <v>836144932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3908</v>
      </c>
    </row>
    <row r="114" spans="1:8">
      <c r="A114" s="389" t="str">
        <f t="shared" si="9"/>
        <v>Неохим АД Дружество-майка</v>
      </c>
      <c r="B114" s="389" t="str">
        <f t="shared" si="10"/>
        <v>836144932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7523</v>
      </c>
    </row>
    <row r="115" spans="1:8">
      <c r="A115" s="389" t="str">
        <f t="shared" si="9"/>
        <v>Неохим АД Дружество-майка</v>
      </c>
      <c r="B115" s="389" t="str">
        <f t="shared" si="10"/>
        <v>836144932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2183</v>
      </c>
    </row>
    <row r="116" spans="1:8">
      <c r="A116" s="389" t="str">
        <f t="shared" si="9"/>
        <v>Неохим АД Дружество-майка</v>
      </c>
      <c r="B116" s="389" t="str">
        <f t="shared" si="10"/>
        <v>836144932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838</v>
      </c>
    </row>
    <row r="117" spans="1:8">
      <c r="A117" s="389" t="str">
        <f t="shared" si="9"/>
        <v>Неохим АД Дружество-майка</v>
      </c>
      <c r="B117" s="389" t="str">
        <f t="shared" si="10"/>
        <v>836144932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650</v>
      </c>
    </row>
    <row r="118" spans="1:8">
      <c r="A118" s="389" t="str">
        <f t="shared" si="9"/>
        <v>Неохим АД Дружество-майка</v>
      </c>
      <c r="B118" s="389" t="str">
        <f t="shared" si="10"/>
        <v>836144932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1053</v>
      </c>
    </row>
    <row r="119" spans="1:8">
      <c r="A119" s="389" t="str">
        <f t="shared" si="9"/>
        <v>Неохим АД Дружество-майка</v>
      </c>
      <c r="B119" s="389" t="str">
        <f t="shared" si="10"/>
        <v>836144932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Неохим АД Дружество-майка</v>
      </c>
      <c r="B120" s="389" t="str">
        <f t="shared" si="10"/>
        <v>836144932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19431</v>
      </c>
    </row>
    <row r="121" spans="1:8">
      <c r="A121" s="389" t="str">
        <f t="shared" si="9"/>
        <v>Неохим АД Дружество-майка</v>
      </c>
      <c r="B121" s="389" t="str">
        <f t="shared" si="10"/>
        <v>836144932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Неохим АД Дружество-майка</v>
      </c>
      <c r="B122" s="389" t="str">
        <f t="shared" si="10"/>
        <v>836144932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Неохим АД Дружество-майка</v>
      </c>
      <c r="B123" s="389" t="str">
        <f t="shared" si="10"/>
        <v>836144932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Неохим АД Дружество-майка</v>
      </c>
      <c r="B124" s="389" t="str">
        <f t="shared" si="10"/>
        <v>836144932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19431</v>
      </c>
    </row>
    <row r="125" spans="1:8">
      <c r="A125" s="389" t="str">
        <f t="shared" si="9"/>
        <v>Неохим АД Дружество-майка</v>
      </c>
      <c r="B125" s="389" t="str">
        <f t="shared" si="10"/>
        <v>836144932</v>
      </c>
      <c r="C125" s="393">
        <f t="shared" si="11"/>
        <v>45930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168764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Неохим АД Дружество-майка</v>
      </c>
      <c r="B127" s="389" t="str">
        <f t="shared" ref="B127:B158" si="13">pdeBulstat</f>
        <v>836144932</v>
      </c>
      <c r="C127" s="393">
        <f t="shared" ref="C127:C158" si="14">endDate</f>
        <v>45930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178686</v>
      </c>
    </row>
    <row r="128" spans="1:8">
      <c r="A128" s="389" t="str">
        <f t="shared" si="12"/>
        <v>Неохим АД Дружество-майка</v>
      </c>
      <c r="B128" s="389" t="str">
        <f t="shared" si="13"/>
        <v>836144932</v>
      </c>
      <c r="C128" s="393">
        <f t="shared" si="14"/>
        <v>45930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18923</v>
      </c>
    </row>
    <row r="129" spans="1:8">
      <c r="A129" s="389" t="str">
        <f t="shared" si="12"/>
        <v>Неохим АД Дружество-майка</v>
      </c>
      <c r="B129" s="389" t="str">
        <f t="shared" si="13"/>
        <v>836144932</v>
      </c>
      <c r="C129" s="393">
        <f t="shared" si="14"/>
        <v>45930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7205</v>
      </c>
    </row>
    <row r="130" spans="1:8">
      <c r="A130" s="389" t="str">
        <f t="shared" si="12"/>
        <v>Неохим АД Дружество-майка</v>
      </c>
      <c r="B130" s="389" t="str">
        <f t="shared" si="13"/>
        <v>836144932</v>
      </c>
      <c r="C130" s="393">
        <f t="shared" si="14"/>
        <v>45930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17939</v>
      </c>
    </row>
    <row r="131" spans="1:8">
      <c r="A131" s="389" t="str">
        <f t="shared" si="12"/>
        <v>Неохим АД Дружество-майка</v>
      </c>
      <c r="B131" s="389" t="str">
        <f t="shared" si="13"/>
        <v>836144932</v>
      </c>
      <c r="C131" s="393">
        <f t="shared" si="14"/>
        <v>45930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5671</v>
      </c>
    </row>
    <row r="132" spans="1:8">
      <c r="A132" s="389" t="str">
        <f t="shared" si="12"/>
        <v>Неохим АД Дружество-майка</v>
      </c>
      <c r="B132" s="389" t="str">
        <f t="shared" si="13"/>
        <v>836144932</v>
      </c>
      <c r="C132" s="393">
        <f t="shared" si="14"/>
        <v>45930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10647</v>
      </c>
    </row>
    <row r="133" spans="1:8">
      <c r="A133" s="389" t="str">
        <f t="shared" si="12"/>
        <v>Неохим АД Дружество-майка</v>
      </c>
      <c r="B133" s="389" t="str">
        <f t="shared" si="13"/>
        <v>836144932</v>
      </c>
      <c r="C133" s="393">
        <f t="shared" si="14"/>
        <v>45930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-4140</v>
      </c>
    </row>
    <row r="134" spans="1:8">
      <c r="A134" s="389" t="str">
        <f t="shared" si="12"/>
        <v>Неохим АД Дружество-майка</v>
      </c>
      <c r="B134" s="389" t="str">
        <f t="shared" si="13"/>
        <v>836144932</v>
      </c>
      <c r="C134" s="393">
        <f t="shared" si="14"/>
        <v>45930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538</v>
      </c>
    </row>
    <row r="135" spans="1:8">
      <c r="A135" s="389" t="str">
        <f t="shared" si="12"/>
        <v>Неохим АД Дружество-майка</v>
      </c>
      <c r="B135" s="389" t="str">
        <f t="shared" si="13"/>
        <v>836144932</v>
      </c>
      <c r="C135" s="393">
        <f t="shared" si="14"/>
        <v>45930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Неохим АД Дружество-майка</v>
      </c>
      <c r="B136" s="389" t="str">
        <f t="shared" si="13"/>
        <v>836144932</v>
      </c>
      <c r="C136" s="393">
        <f t="shared" si="14"/>
        <v>45930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Неохим АД Дружество-майка</v>
      </c>
      <c r="B137" s="389" t="str">
        <f t="shared" si="13"/>
        <v>836144932</v>
      </c>
      <c r="C137" s="393">
        <f t="shared" si="14"/>
        <v>45930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235469</v>
      </c>
    </row>
    <row r="138" spans="1:8">
      <c r="A138" s="389" t="str">
        <f t="shared" si="12"/>
        <v>Неохим АД Дружество-майка</v>
      </c>
      <c r="B138" s="389" t="str">
        <f t="shared" si="13"/>
        <v>836144932</v>
      </c>
      <c r="C138" s="393">
        <f t="shared" si="14"/>
        <v>45930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48</v>
      </c>
    </row>
    <row r="139" spans="1:8">
      <c r="A139" s="389" t="str">
        <f t="shared" si="12"/>
        <v>Неохим АД Дружество-майка</v>
      </c>
      <c r="B139" s="389" t="str">
        <f t="shared" si="13"/>
        <v>836144932</v>
      </c>
      <c r="C139" s="393">
        <f t="shared" si="14"/>
        <v>45930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0</v>
      </c>
    </row>
    <row r="140" spans="1:8">
      <c r="A140" s="389" t="str">
        <f t="shared" si="12"/>
        <v>Неохим АД Дружество-майка</v>
      </c>
      <c r="B140" s="389" t="str">
        <f t="shared" si="13"/>
        <v>836144932</v>
      </c>
      <c r="C140" s="393">
        <f t="shared" si="14"/>
        <v>45930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704</v>
      </c>
    </row>
    <row r="141" spans="1:8">
      <c r="A141" s="389" t="str">
        <f t="shared" si="12"/>
        <v>Неохим АД Дружество-майка</v>
      </c>
      <c r="B141" s="389" t="str">
        <f t="shared" si="13"/>
        <v>836144932</v>
      </c>
      <c r="C141" s="393">
        <f t="shared" si="14"/>
        <v>45930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0</v>
      </c>
    </row>
    <row r="142" spans="1:8">
      <c r="A142" s="389" t="str">
        <f t="shared" si="12"/>
        <v>Неохим АД Дружество-майка</v>
      </c>
      <c r="B142" s="389" t="str">
        <f t="shared" si="13"/>
        <v>836144932</v>
      </c>
      <c r="C142" s="393">
        <f t="shared" si="14"/>
        <v>45930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752</v>
      </c>
    </row>
    <row r="143" spans="1:8">
      <c r="A143" s="389" t="str">
        <f t="shared" si="12"/>
        <v>Неохим АД Дружество-майка</v>
      </c>
      <c r="B143" s="389" t="str">
        <f t="shared" si="13"/>
        <v>836144932</v>
      </c>
      <c r="C143" s="393">
        <f t="shared" si="14"/>
        <v>45930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236221</v>
      </c>
    </row>
    <row r="144" spans="1:8">
      <c r="A144" s="389" t="str">
        <f t="shared" si="12"/>
        <v>Неохим АД Дружество-майка</v>
      </c>
      <c r="B144" s="389" t="str">
        <f t="shared" si="13"/>
        <v>836144932</v>
      </c>
      <c r="C144" s="393">
        <f t="shared" si="14"/>
        <v>45930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0</v>
      </c>
    </row>
    <row r="145" spans="1:8">
      <c r="A145" s="389" t="str">
        <f t="shared" si="12"/>
        <v>Неохим АД Дружество-майка</v>
      </c>
      <c r="B145" s="389" t="str">
        <f t="shared" si="13"/>
        <v>836144932</v>
      </c>
      <c r="C145" s="393">
        <f t="shared" si="14"/>
        <v>45930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Неохим АД Дружество-майка</v>
      </c>
      <c r="B146" s="389" t="str">
        <f t="shared" si="13"/>
        <v>836144932</v>
      </c>
      <c r="C146" s="393">
        <f t="shared" si="14"/>
        <v>45930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Неохим АД Дружество-майка</v>
      </c>
      <c r="B147" s="389" t="str">
        <f t="shared" si="13"/>
        <v>836144932</v>
      </c>
      <c r="C147" s="393">
        <f t="shared" si="14"/>
        <v>45930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236221</v>
      </c>
    </row>
    <row r="148" spans="1:8">
      <c r="A148" s="389" t="str">
        <f t="shared" si="12"/>
        <v>Неохим АД Дружество-майка</v>
      </c>
      <c r="B148" s="389" t="str">
        <f t="shared" si="13"/>
        <v>836144932</v>
      </c>
      <c r="C148" s="393">
        <f t="shared" si="14"/>
        <v>45930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0</v>
      </c>
    </row>
    <row r="149" spans="1:8">
      <c r="A149" s="389" t="str">
        <f t="shared" si="12"/>
        <v>Неохим АД Дружество-майка</v>
      </c>
      <c r="B149" s="389" t="str">
        <f t="shared" si="13"/>
        <v>836144932</v>
      </c>
      <c r="C149" s="393">
        <f t="shared" si="14"/>
        <v>45930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98</v>
      </c>
    </row>
    <row r="150" spans="1:8">
      <c r="A150" s="389" t="str">
        <f t="shared" si="12"/>
        <v>Неохим АД Дружество-майка</v>
      </c>
      <c r="B150" s="389" t="str">
        <f t="shared" si="13"/>
        <v>836144932</v>
      </c>
      <c r="C150" s="393">
        <f t="shared" si="14"/>
        <v>45930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98</v>
      </c>
    </row>
    <row r="151" spans="1:8">
      <c r="A151" s="389" t="str">
        <f t="shared" si="12"/>
        <v>Неохим АД Дружество-майка</v>
      </c>
      <c r="B151" s="389" t="str">
        <f t="shared" si="13"/>
        <v>836144932</v>
      </c>
      <c r="C151" s="393">
        <f t="shared" si="14"/>
        <v>45930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Неохим АД Дружество-майка</v>
      </c>
      <c r="B152" s="389" t="str">
        <f t="shared" si="13"/>
        <v>836144932</v>
      </c>
      <c r="C152" s="393">
        <f t="shared" si="14"/>
        <v>45930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Неохим АД Дружество-майка</v>
      </c>
      <c r="B153" s="389" t="str">
        <f t="shared" si="13"/>
        <v>836144932</v>
      </c>
      <c r="C153" s="393">
        <f t="shared" si="14"/>
        <v>45930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0</v>
      </c>
    </row>
    <row r="154" spans="1:8">
      <c r="A154" s="389" t="str">
        <f t="shared" si="12"/>
        <v>Неохим АД Дружество-майка</v>
      </c>
      <c r="B154" s="389" t="str">
        <f t="shared" si="13"/>
        <v>836144932</v>
      </c>
      <c r="C154" s="393">
        <f t="shared" si="14"/>
        <v>45930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Неохим АД Дружество-майка</v>
      </c>
      <c r="B155" s="389" t="str">
        <f t="shared" si="13"/>
        <v>836144932</v>
      </c>
      <c r="C155" s="393">
        <f t="shared" si="14"/>
        <v>45930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0</v>
      </c>
    </row>
    <row r="156" spans="1:8">
      <c r="A156" s="389" t="str">
        <f t="shared" si="12"/>
        <v>Неохим АД Дружество-майка</v>
      </c>
      <c r="B156" s="389" t="str">
        <f t="shared" si="13"/>
        <v>836144932</v>
      </c>
      <c r="C156" s="393">
        <f t="shared" si="14"/>
        <v>45930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236319</v>
      </c>
    </row>
    <row r="157" spans="1:8">
      <c r="A157" s="389" t="str">
        <f t="shared" si="12"/>
        <v>Неохим АД Дружество-майка</v>
      </c>
      <c r="B157" s="389" t="str">
        <f t="shared" si="13"/>
        <v>836144932</v>
      </c>
      <c r="C157" s="393">
        <f t="shared" si="14"/>
        <v>45930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217167</v>
      </c>
    </row>
    <row r="158" spans="1:8">
      <c r="A158" s="389" t="str">
        <f t="shared" si="12"/>
        <v>Неохим АД Дружество-майка</v>
      </c>
      <c r="B158" s="389" t="str">
        <f t="shared" si="13"/>
        <v>836144932</v>
      </c>
      <c r="C158" s="393">
        <f t="shared" si="14"/>
        <v>45930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9557</v>
      </c>
    </row>
    <row r="159" spans="1:8">
      <c r="A159" s="389" t="str">
        <f t="shared" ref="A159:A179" si="15">pdeName</f>
        <v>Неохим АД Дружество-майка</v>
      </c>
      <c r="B159" s="389" t="str">
        <f t="shared" ref="B159:B179" si="16">pdeBulstat</f>
        <v>836144932</v>
      </c>
      <c r="C159" s="393">
        <f t="shared" ref="C159:C179" si="17">endDate</f>
        <v>45930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1081</v>
      </c>
    </row>
    <row r="160" spans="1:8">
      <c r="A160" s="389" t="str">
        <f t="shared" si="15"/>
        <v>Неохим АД Дружество-майка</v>
      </c>
      <c r="B160" s="389" t="str">
        <f t="shared" si="16"/>
        <v>836144932</v>
      </c>
      <c r="C160" s="393">
        <f t="shared" si="17"/>
        <v>45930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3632</v>
      </c>
    </row>
    <row r="161" spans="1:8">
      <c r="A161" s="389" t="str">
        <f t="shared" si="15"/>
        <v>Неохим АД Дружество-майка</v>
      </c>
      <c r="B161" s="389" t="str">
        <f t="shared" si="16"/>
        <v>836144932</v>
      </c>
      <c r="C161" s="393">
        <f t="shared" si="17"/>
        <v>45930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231437</v>
      </c>
    </row>
    <row r="162" spans="1:8">
      <c r="A162" s="389" t="str">
        <f t="shared" si="15"/>
        <v>Неохим АД Дружество-майка</v>
      </c>
      <c r="B162" s="389" t="str">
        <f t="shared" si="16"/>
        <v>836144932</v>
      </c>
      <c r="C162" s="393">
        <f t="shared" si="17"/>
        <v>45930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Неохим АД Дружество-майка</v>
      </c>
      <c r="B163" s="389" t="str">
        <f t="shared" si="16"/>
        <v>836144932</v>
      </c>
      <c r="C163" s="393">
        <f t="shared" si="17"/>
        <v>45930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Неохим АД Дружество-майка</v>
      </c>
      <c r="B164" s="389" t="str">
        <f t="shared" si="16"/>
        <v>836144932</v>
      </c>
      <c r="C164" s="393">
        <f t="shared" si="17"/>
        <v>45930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413</v>
      </c>
    </row>
    <row r="165" spans="1:8">
      <c r="A165" s="389" t="str">
        <f t="shared" si="15"/>
        <v>Неохим АД Дружество-майка</v>
      </c>
      <c r="B165" s="389" t="str">
        <f t="shared" si="16"/>
        <v>836144932</v>
      </c>
      <c r="C165" s="393">
        <f t="shared" si="17"/>
        <v>45930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Неохим АД Дружество-майка</v>
      </c>
      <c r="B166" s="389" t="str">
        <f t="shared" si="16"/>
        <v>836144932</v>
      </c>
      <c r="C166" s="393">
        <f t="shared" si="17"/>
        <v>45930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0</v>
      </c>
    </row>
    <row r="167" spans="1:8">
      <c r="A167" s="389" t="str">
        <f t="shared" si="15"/>
        <v>Неохим АД Дружество-майка</v>
      </c>
      <c r="B167" s="389" t="str">
        <f t="shared" si="16"/>
        <v>836144932</v>
      </c>
      <c r="C167" s="393">
        <f t="shared" si="17"/>
        <v>45930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43</v>
      </c>
    </row>
    <row r="168" spans="1:8">
      <c r="A168" s="389" t="str">
        <f t="shared" si="15"/>
        <v>Неохим АД Дружество-майка</v>
      </c>
      <c r="B168" s="389" t="str">
        <f t="shared" si="16"/>
        <v>836144932</v>
      </c>
      <c r="C168" s="393">
        <f t="shared" si="17"/>
        <v>45930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0</v>
      </c>
    </row>
    <row r="169" spans="1:8">
      <c r="A169" s="389" t="str">
        <f t="shared" si="15"/>
        <v>Неохим АД Дружество-майка</v>
      </c>
      <c r="B169" s="389" t="str">
        <f t="shared" si="16"/>
        <v>836144932</v>
      </c>
      <c r="C169" s="393">
        <f t="shared" si="17"/>
        <v>45930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456</v>
      </c>
    </row>
    <row r="170" spans="1:8">
      <c r="A170" s="389" t="str">
        <f t="shared" si="15"/>
        <v>Неохим АД Дружество-майка</v>
      </c>
      <c r="B170" s="389" t="str">
        <f t="shared" si="16"/>
        <v>836144932</v>
      </c>
      <c r="C170" s="393">
        <f t="shared" si="17"/>
        <v>45930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231893</v>
      </c>
    </row>
    <row r="171" spans="1:8">
      <c r="A171" s="389" t="str">
        <f t="shared" si="15"/>
        <v>Неохим АД Дружество-майка</v>
      </c>
      <c r="B171" s="389" t="str">
        <f t="shared" si="16"/>
        <v>836144932</v>
      </c>
      <c r="C171" s="393">
        <f t="shared" si="17"/>
        <v>45930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4328</v>
      </c>
    </row>
    <row r="172" spans="1:8">
      <c r="A172" s="389" t="str">
        <f t="shared" si="15"/>
        <v>Неохим АД Дружество-майка</v>
      </c>
      <c r="B172" s="389" t="str">
        <f t="shared" si="16"/>
        <v>836144932</v>
      </c>
      <c r="C172" s="393">
        <f t="shared" si="17"/>
        <v>45930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Неохим АД Дружество-майка</v>
      </c>
      <c r="B173" s="389" t="str">
        <f t="shared" si="16"/>
        <v>836144932</v>
      </c>
      <c r="C173" s="393">
        <f t="shared" si="17"/>
        <v>45930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Неохим АД Дружество-майка</v>
      </c>
      <c r="B174" s="389" t="str">
        <f t="shared" si="16"/>
        <v>836144932</v>
      </c>
      <c r="C174" s="393">
        <f t="shared" si="17"/>
        <v>45930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231893</v>
      </c>
    </row>
    <row r="175" spans="1:8">
      <c r="A175" s="389" t="str">
        <f t="shared" si="15"/>
        <v>Неохим АД Дружество-майка</v>
      </c>
      <c r="B175" s="389" t="str">
        <f t="shared" si="16"/>
        <v>836144932</v>
      </c>
      <c r="C175" s="393">
        <f t="shared" si="17"/>
        <v>45930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4328</v>
      </c>
    </row>
    <row r="176" spans="1:8">
      <c r="A176" s="389" t="str">
        <f t="shared" si="15"/>
        <v>Неохим АД Дружество-майка</v>
      </c>
      <c r="B176" s="389" t="str">
        <f t="shared" si="16"/>
        <v>836144932</v>
      </c>
      <c r="C176" s="393">
        <f t="shared" si="17"/>
        <v>45930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4426</v>
      </c>
    </row>
    <row r="177" spans="1:8">
      <c r="A177" s="389" t="str">
        <f t="shared" si="15"/>
        <v>Неохим АД Дружество-майка</v>
      </c>
      <c r="B177" s="389" t="str">
        <f t="shared" si="16"/>
        <v>836144932</v>
      </c>
      <c r="C177" s="393">
        <f t="shared" si="17"/>
        <v>45930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Неохим АД Дружество-майка</v>
      </c>
      <c r="B178" s="389" t="str">
        <f t="shared" si="16"/>
        <v>836144932</v>
      </c>
      <c r="C178" s="393">
        <f t="shared" si="17"/>
        <v>45930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4426</v>
      </c>
    </row>
    <row r="179" spans="1:8">
      <c r="A179" s="389" t="str">
        <f t="shared" si="15"/>
        <v>Неохим АД Дружество-майка</v>
      </c>
      <c r="B179" s="389" t="str">
        <f t="shared" si="16"/>
        <v>836144932</v>
      </c>
      <c r="C179" s="393">
        <f t="shared" si="17"/>
        <v>45930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236319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Неохим АД Дружество-майка</v>
      </c>
      <c r="B181" s="389" t="str">
        <f t="shared" ref="B181:B216" si="19">pdeBulstat</f>
        <v>836144932</v>
      </c>
      <c r="C181" s="393">
        <f t="shared" ref="C181:C216" si="20">endDate</f>
        <v>45930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252953</v>
      </c>
    </row>
    <row r="182" spans="1:8">
      <c r="A182" s="389" t="str">
        <f t="shared" si="18"/>
        <v>Неохим АД Дружество-майка</v>
      </c>
      <c r="B182" s="389" t="str">
        <f t="shared" si="19"/>
        <v>836144932</v>
      </c>
      <c r="C182" s="393">
        <f t="shared" si="20"/>
        <v>45930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-244658</v>
      </c>
    </row>
    <row r="183" spans="1:8">
      <c r="A183" s="389" t="str">
        <f t="shared" si="18"/>
        <v>Неохим АД Дружество-майка</v>
      </c>
      <c r="B183" s="389" t="str">
        <f t="shared" si="19"/>
        <v>836144932</v>
      </c>
      <c r="C183" s="393">
        <f t="shared" si="20"/>
        <v>45930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Неохим АД Дружество-майка</v>
      </c>
      <c r="B184" s="389" t="str">
        <f t="shared" si="19"/>
        <v>836144932</v>
      </c>
      <c r="C184" s="393">
        <f t="shared" si="20"/>
        <v>45930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-23565</v>
      </c>
    </row>
    <row r="185" spans="1:8">
      <c r="A185" s="389" t="str">
        <f t="shared" si="18"/>
        <v>Неохим АД Дружество-майка</v>
      </c>
      <c r="B185" s="389" t="str">
        <f t="shared" si="19"/>
        <v>836144932</v>
      </c>
      <c r="C185" s="393">
        <f t="shared" si="20"/>
        <v>45930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1292</v>
      </c>
    </row>
    <row r="186" spans="1:8">
      <c r="A186" s="389" t="str">
        <f t="shared" si="18"/>
        <v>Неохим АД Дружество-майка</v>
      </c>
      <c r="B186" s="389" t="str">
        <f t="shared" si="19"/>
        <v>836144932</v>
      </c>
      <c r="C186" s="393">
        <f t="shared" si="20"/>
        <v>45930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-197</v>
      </c>
    </row>
    <row r="187" spans="1:8">
      <c r="A187" s="389" t="str">
        <f t="shared" si="18"/>
        <v>Неохим АД Дружество-майка</v>
      </c>
      <c r="B187" s="389" t="str">
        <f t="shared" si="19"/>
        <v>836144932</v>
      </c>
      <c r="C187" s="393">
        <f t="shared" si="20"/>
        <v>45930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413</v>
      </c>
    </row>
    <row r="188" spans="1:8">
      <c r="A188" s="389" t="str">
        <f t="shared" si="18"/>
        <v>Неохим АД Дружество-майка</v>
      </c>
      <c r="B188" s="389" t="str">
        <f t="shared" si="19"/>
        <v>836144932</v>
      </c>
      <c r="C188" s="393">
        <f t="shared" si="20"/>
        <v>45930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-4</v>
      </c>
    </row>
    <row r="189" spans="1:8">
      <c r="A189" s="389" t="str">
        <f t="shared" si="18"/>
        <v>Неохим АД Дружество-майка</v>
      </c>
      <c r="B189" s="389" t="str">
        <f t="shared" si="19"/>
        <v>836144932</v>
      </c>
      <c r="C189" s="393">
        <f t="shared" si="20"/>
        <v>45930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Неохим АД Дружество-майка</v>
      </c>
      <c r="B190" s="389" t="str">
        <f t="shared" si="19"/>
        <v>836144932</v>
      </c>
      <c r="C190" s="393">
        <f t="shared" si="20"/>
        <v>45930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-1093</v>
      </c>
    </row>
    <row r="191" spans="1:8">
      <c r="A191" s="389" t="str">
        <f t="shared" si="18"/>
        <v>Неохим АД Дружество-майка</v>
      </c>
      <c r="B191" s="389" t="str">
        <f t="shared" si="19"/>
        <v>836144932</v>
      </c>
      <c r="C191" s="393">
        <f t="shared" si="20"/>
        <v>45930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-14859</v>
      </c>
    </row>
    <row r="192" spans="1:8">
      <c r="A192" s="389" t="str">
        <f t="shared" si="18"/>
        <v>Неохим АД Дружество-майка</v>
      </c>
      <c r="B192" s="389" t="str">
        <f t="shared" si="19"/>
        <v>836144932</v>
      </c>
      <c r="C192" s="393">
        <f t="shared" si="20"/>
        <v>45930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-5100</v>
      </c>
    </row>
    <row r="193" spans="1:8">
      <c r="A193" s="389" t="str">
        <f t="shared" si="18"/>
        <v>Неохим АД Дружество-майка</v>
      </c>
      <c r="B193" s="389" t="str">
        <f t="shared" si="19"/>
        <v>836144932</v>
      </c>
      <c r="C193" s="393">
        <f t="shared" si="20"/>
        <v>45930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17</v>
      </c>
    </row>
    <row r="194" spans="1:8">
      <c r="A194" s="389" t="str">
        <f t="shared" si="18"/>
        <v>Неохим АД Дружество-майка</v>
      </c>
      <c r="B194" s="389" t="str">
        <f t="shared" si="19"/>
        <v>836144932</v>
      </c>
      <c r="C194" s="393">
        <f t="shared" si="20"/>
        <v>45930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0</v>
      </c>
    </row>
    <row r="195" spans="1:8">
      <c r="A195" s="389" t="str">
        <f t="shared" si="18"/>
        <v>Неохим АД Дружество-майка</v>
      </c>
      <c r="B195" s="389" t="str">
        <f t="shared" si="19"/>
        <v>836144932</v>
      </c>
      <c r="C195" s="393">
        <f t="shared" si="20"/>
        <v>45930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0</v>
      </c>
    </row>
    <row r="196" spans="1:8">
      <c r="A196" s="389" t="str">
        <f t="shared" si="18"/>
        <v>Неохим АД Дружество-майка</v>
      </c>
      <c r="B196" s="389" t="str">
        <f t="shared" si="19"/>
        <v>836144932</v>
      </c>
      <c r="C196" s="393">
        <f t="shared" si="20"/>
        <v>45930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0</v>
      </c>
    </row>
    <row r="197" spans="1:8">
      <c r="A197" s="389" t="str">
        <f t="shared" si="18"/>
        <v>Неохим АД Дружество-майка</v>
      </c>
      <c r="B197" s="389" t="str">
        <f t="shared" si="19"/>
        <v>836144932</v>
      </c>
      <c r="C197" s="393">
        <f t="shared" si="20"/>
        <v>45930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Неохим АД Дружество-майка</v>
      </c>
      <c r="B198" s="389" t="str">
        <f t="shared" si="19"/>
        <v>836144932</v>
      </c>
      <c r="C198" s="393">
        <f t="shared" si="20"/>
        <v>45930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Неохим АД Дружество-майка</v>
      </c>
      <c r="B199" s="389" t="str">
        <f t="shared" si="19"/>
        <v>836144932</v>
      </c>
      <c r="C199" s="393">
        <f t="shared" si="20"/>
        <v>45930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Неохим АД Дружество-майка</v>
      </c>
      <c r="B200" s="389" t="str">
        <f t="shared" si="19"/>
        <v>836144932</v>
      </c>
      <c r="C200" s="393">
        <f t="shared" si="20"/>
        <v>45930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Неохим АД Дружество-майка</v>
      </c>
      <c r="B201" s="389" t="str">
        <f t="shared" si="19"/>
        <v>836144932</v>
      </c>
      <c r="C201" s="393">
        <f t="shared" si="20"/>
        <v>45930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0</v>
      </c>
    </row>
    <row r="202" spans="1:8">
      <c r="A202" s="389" t="str">
        <f t="shared" si="18"/>
        <v>Неохим АД Дружество-майка</v>
      </c>
      <c r="B202" s="389" t="str">
        <f t="shared" si="19"/>
        <v>836144932</v>
      </c>
      <c r="C202" s="393">
        <f t="shared" si="20"/>
        <v>45930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-5083</v>
      </c>
    </row>
    <row r="203" spans="1:8">
      <c r="A203" s="389" t="str">
        <f t="shared" si="18"/>
        <v>Неохим АД Дружество-майка</v>
      </c>
      <c r="B203" s="389" t="str">
        <f t="shared" si="19"/>
        <v>836144932</v>
      </c>
      <c r="C203" s="393">
        <f t="shared" si="20"/>
        <v>45930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Неохим АД Дружество-майка</v>
      </c>
      <c r="B204" s="389" t="str">
        <f t="shared" si="19"/>
        <v>836144932</v>
      </c>
      <c r="C204" s="393">
        <f t="shared" si="20"/>
        <v>45930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Неохим АД Дружество-майка</v>
      </c>
      <c r="B205" s="389" t="str">
        <f t="shared" si="19"/>
        <v>836144932</v>
      </c>
      <c r="C205" s="393">
        <f t="shared" si="20"/>
        <v>45930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0</v>
      </c>
    </row>
    <row r="206" spans="1:8">
      <c r="A206" s="389" t="str">
        <f t="shared" si="18"/>
        <v>Неохим АД Дружество-майка</v>
      </c>
      <c r="B206" s="389" t="str">
        <f t="shared" si="19"/>
        <v>836144932</v>
      </c>
      <c r="C206" s="393">
        <f t="shared" si="20"/>
        <v>45930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0</v>
      </c>
    </row>
    <row r="207" spans="1:8">
      <c r="A207" s="389" t="str">
        <f t="shared" si="18"/>
        <v>Неохим АД Дружество-майка</v>
      </c>
      <c r="B207" s="389" t="str">
        <f t="shared" si="19"/>
        <v>836144932</v>
      </c>
      <c r="C207" s="393">
        <f t="shared" si="20"/>
        <v>45930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-908</v>
      </c>
    </row>
    <row r="208" spans="1:8">
      <c r="A208" s="389" t="str">
        <f t="shared" si="18"/>
        <v>Неохим АД Дружество-майка</v>
      </c>
      <c r="B208" s="389" t="str">
        <f t="shared" si="19"/>
        <v>836144932</v>
      </c>
      <c r="C208" s="393">
        <f t="shared" si="20"/>
        <v>45930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0</v>
      </c>
    </row>
    <row r="209" spans="1:8">
      <c r="A209" s="389" t="str">
        <f t="shared" si="18"/>
        <v>Неохим АД Дружество-майка</v>
      </c>
      <c r="B209" s="389" t="str">
        <f t="shared" si="19"/>
        <v>836144932</v>
      </c>
      <c r="C209" s="393">
        <f t="shared" si="20"/>
        <v>45930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-3</v>
      </c>
    </row>
    <row r="210" spans="1:8">
      <c r="A210" s="389" t="str">
        <f t="shared" si="18"/>
        <v>Неохим АД Дружество-майка</v>
      </c>
      <c r="B210" s="389" t="str">
        <f t="shared" si="19"/>
        <v>836144932</v>
      </c>
      <c r="C210" s="393">
        <f t="shared" si="20"/>
        <v>45930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0</v>
      </c>
    </row>
    <row r="211" spans="1:8">
      <c r="A211" s="389" t="str">
        <f t="shared" si="18"/>
        <v>Неохим АД Дружество-майка</v>
      </c>
      <c r="B211" s="389" t="str">
        <f t="shared" si="19"/>
        <v>836144932</v>
      </c>
      <c r="C211" s="393">
        <f t="shared" si="20"/>
        <v>45930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-911</v>
      </c>
    </row>
    <row r="212" spans="1:8">
      <c r="A212" s="389" t="str">
        <f t="shared" si="18"/>
        <v>Неохим АД Дружество-майка</v>
      </c>
      <c r="B212" s="389" t="str">
        <f t="shared" si="19"/>
        <v>836144932</v>
      </c>
      <c r="C212" s="393">
        <f t="shared" si="20"/>
        <v>45930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-20853</v>
      </c>
    </row>
    <row r="213" spans="1:8">
      <c r="A213" s="389" t="str">
        <f t="shared" si="18"/>
        <v>Неохим АД Дружество-майка</v>
      </c>
      <c r="B213" s="389" t="str">
        <f t="shared" si="19"/>
        <v>836144932</v>
      </c>
      <c r="C213" s="393">
        <f t="shared" si="20"/>
        <v>45930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35650</v>
      </c>
    </row>
    <row r="214" spans="1:8">
      <c r="A214" s="389" t="str">
        <f t="shared" si="18"/>
        <v>Неохим АД Дружество-майка</v>
      </c>
      <c r="B214" s="389" t="str">
        <f t="shared" si="19"/>
        <v>836144932</v>
      </c>
      <c r="C214" s="393">
        <f t="shared" si="20"/>
        <v>45930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14797</v>
      </c>
    </row>
    <row r="215" spans="1:8">
      <c r="A215" s="389" t="str">
        <f t="shared" si="18"/>
        <v>Неохим АД Дружество-майка</v>
      </c>
      <c r="B215" s="389" t="str">
        <f t="shared" si="19"/>
        <v>836144932</v>
      </c>
      <c r="C215" s="393">
        <f t="shared" si="20"/>
        <v>45930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14797</v>
      </c>
    </row>
    <row r="216" spans="1:8">
      <c r="A216" s="389" t="str">
        <f t="shared" si="18"/>
        <v>Неохим АД Дружество-майка</v>
      </c>
      <c r="B216" s="389" t="str">
        <f t="shared" si="19"/>
        <v>836144932</v>
      </c>
      <c r="C216" s="393">
        <f t="shared" si="20"/>
        <v>45930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Неохим АД Дружество-майка</v>
      </c>
      <c r="B218" s="389" t="str">
        <f t="shared" ref="B218:B281" si="22">pdeBulstat</f>
        <v>836144932</v>
      </c>
      <c r="C218" s="393">
        <f t="shared" ref="C218:C281" si="23">endDate</f>
        <v>45930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2586</v>
      </c>
    </row>
    <row r="219" spans="1:8">
      <c r="A219" s="389" t="str">
        <f t="shared" si="21"/>
        <v>Неохим АД Дружество-майка</v>
      </c>
      <c r="B219" s="389" t="str">
        <f t="shared" si="22"/>
        <v>836144932</v>
      </c>
      <c r="C219" s="393">
        <f t="shared" si="23"/>
        <v>45930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Неохим АД Дружество-майка</v>
      </c>
      <c r="B220" s="389" t="str">
        <f t="shared" si="22"/>
        <v>836144932</v>
      </c>
      <c r="C220" s="393">
        <f t="shared" si="23"/>
        <v>45930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Неохим АД Дружество-майка</v>
      </c>
      <c r="B221" s="389" t="str">
        <f t="shared" si="22"/>
        <v>836144932</v>
      </c>
      <c r="C221" s="393">
        <f t="shared" si="23"/>
        <v>45930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Неохим АД Дружество-майка</v>
      </c>
      <c r="B222" s="389" t="str">
        <f t="shared" si="22"/>
        <v>836144932</v>
      </c>
      <c r="C222" s="393">
        <f t="shared" si="23"/>
        <v>45930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2586</v>
      </c>
    </row>
    <row r="223" spans="1:8">
      <c r="A223" s="389" t="str">
        <f t="shared" si="21"/>
        <v>Неохим АД Дружество-майка</v>
      </c>
      <c r="B223" s="389" t="str">
        <f t="shared" si="22"/>
        <v>836144932</v>
      </c>
      <c r="C223" s="393">
        <f t="shared" si="23"/>
        <v>45930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Неохим АД Дружество-майка</v>
      </c>
      <c r="B224" s="389" t="str">
        <f t="shared" si="22"/>
        <v>836144932</v>
      </c>
      <c r="C224" s="393">
        <f t="shared" si="23"/>
        <v>45930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Неохим АД Дружество-майка</v>
      </c>
      <c r="B225" s="389" t="str">
        <f t="shared" si="22"/>
        <v>836144932</v>
      </c>
      <c r="C225" s="393">
        <f t="shared" si="23"/>
        <v>45930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Неохим АД Дружество-майка</v>
      </c>
      <c r="B226" s="389" t="str">
        <f t="shared" si="22"/>
        <v>836144932</v>
      </c>
      <c r="C226" s="393">
        <f t="shared" si="23"/>
        <v>45930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Неохим АД Дружество-майка</v>
      </c>
      <c r="B227" s="389" t="str">
        <f t="shared" si="22"/>
        <v>836144932</v>
      </c>
      <c r="C227" s="393">
        <f t="shared" si="23"/>
        <v>45930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Неохим АД Дружество-майка</v>
      </c>
      <c r="B228" s="389" t="str">
        <f t="shared" si="22"/>
        <v>836144932</v>
      </c>
      <c r="C228" s="393">
        <f t="shared" si="23"/>
        <v>45930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Неохим АД Дружество-майка</v>
      </c>
      <c r="B229" s="389" t="str">
        <f t="shared" si="22"/>
        <v>836144932</v>
      </c>
      <c r="C229" s="393">
        <f t="shared" si="23"/>
        <v>45930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Неохим АД Дружество-майка</v>
      </c>
      <c r="B230" s="389" t="str">
        <f t="shared" si="22"/>
        <v>836144932</v>
      </c>
      <c r="C230" s="393">
        <f t="shared" si="23"/>
        <v>45930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Неохим АД Дружество-майка</v>
      </c>
      <c r="B231" s="389" t="str">
        <f t="shared" si="22"/>
        <v>836144932</v>
      </c>
      <c r="C231" s="393">
        <f t="shared" si="23"/>
        <v>45930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Неохим АД Дружество-майка</v>
      </c>
      <c r="B232" s="389" t="str">
        <f t="shared" si="22"/>
        <v>836144932</v>
      </c>
      <c r="C232" s="393">
        <f t="shared" si="23"/>
        <v>45930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Неохим АД Дружество-майка</v>
      </c>
      <c r="B233" s="389" t="str">
        <f t="shared" si="22"/>
        <v>836144932</v>
      </c>
      <c r="C233" s="393">
        <f t="shared" si="23"/>
        <v>45930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Неохим АД Дружество-майка</v>
      </c>
      <c r="B234" s="389" t="str">
        <f t="shared" si="22"/>
        <v>836144932</v>
      </c>
      <c r="C234" s="393">
        <f t="shared" si="23"/>
        <v>45930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Неохим АД Дружество-майка</v>
      </c>
      <c r="B235" s="389" t="str">
        <f t="shared" si="22"/>
        <v>836144932</v>
      </c>
      <c r="C235" s="393">
        <f t="shared" si="23"/>
        <v>45930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Неохим АД Дружество-майка</v>
      </c>
      <c r="B236" s="389" t="str">
        <f t="shared" si="22"/>
        <v>836144932</v>
      </c>
      <c r="C236" s="393">
        <f t="shared" si="23"/>
        <v>45930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2586</v>
      </c>
    </row>
    <row r="237" spans="1:8">
      <c r="A237" s="389" t="str">
        <f t="shared" si="21"/>
        <v>Неохим АД Дружество-майка</v>
      </c>
      <c r="B237" s="389" t="str">
        <f t="shared" si="22"/>
        <v>836144932</v>
      </c>
      <c r="C237" s="393">
        <f t="shared" si="23"/>
        <v>45930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Неохим АД Дружество-майка</v>
      </c>
      <c r="B238" s="389" t="str">
        <f t="shared" si="22"/>
        <v>836144932</v>
      </c>
      <c r="C238" s="393">
        <f t="shared" si="23"/>
        <v>45930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Неохим АД Дружество-майка</v>
      </c>
      <c r="B239" s="389" t="str">
        <f t="shared" si="22"/>
        <v>836144932</v>
      </c>
      <c r="C239" s="393">
        <f t="shared" si="23"/>
        <v>45930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2586</v>
      </c>
    </row>
    <row r="240" spans="1:8">
      <c r="A240" s="389" t="str">
        <f t="shared" si="21"/>
        <v>Неохим АД Дружество-майка</v>
      </c>
      <c r="B240" s="389" t="str">
        <f t="shared" si="22"/>
        <v>836144932</v>
      </c>
      <c r="C240" s="393">
        <f t="shared" si="23"/>
        <v>45930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-3507</v>
      </c>
    </row>
    <row r="241" spans="1:8">
      <c r="A241" s="389" t="str">
        <f t="shared" si="21"/>
        <v>Неохим АД Дружество-майка</v>
      </c>
      <c r="B241" s="389" t="str">
        <f t="shared" si="22"/>
        <v>836144932</v>
      </c>
      <c r="C241" s="393">
        <f t="shared" si="23"/>
        <v>45930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Неохим АД Дружество-майка</v>
      </c>
      <c r="B242" s="389" t="str">
        <f t="shared" si="22"/>
        <v>836144932</v>
      </c>
      <c r="C242" s="393">
        <f t="shared" si="23"/>
        <v>45930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Неохим АД Дружество-майка</v>
      </c>
      <c r="B243" s="389" t="str">
        <f t="shared" si="22"/>
        <v>836144932</v>
      </c>
      <c r="C243" s="393">
        <f t="shared" si="23"/>
        <v>45930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Неохим АД Дружество-майка</v>
      </c>
      <c r="B244" s="389" t="str">
        <f t="shared" si="22"/>
        <v>836144932</v>
      </c>
      <c r="C244" s="393">
        <f t="shared" si="23"/>
        <v>45930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-3507</v>
      </c>
    </row>
    <row r="245" spans="1:8">
      <c r="A245" s="389" t="str">
        <f t="shared" si="21"/>
        <v>Неохим АД Дружество-майка</v>
      </c>
      <c r="B245" s="389" t="str">
        <f t="shared" si="22"/>
        <v>836144932</v>
      </c>
      <c r="C245" s="393">
        <f t="shared" si="23"/>
        <v>45930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Неохим АД Дружество-майка</v>
      </c>
      <c r="B246" s="389" t="str">
        <f t="shared" si="22"/>
        <v>836144932</v>
      </c>
      <c r="C246" s="393">
        <f t="shared" si="23"/>
        <v>45930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Неохим АД Дружество-майка</v>
      </c>
      <c r="B247" s="389" t="str">
        <f t="shared" si="22"/>
        <v>836144932</v>
      </c>
      <c r="C247" s="393">
        <f t="shared" si="23"/>
        <v>45930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Неохим АД Дружество-майка</v>
      </c>
      <c r="B248" s="389" t="str">
        <f t="shared" si="22"/>
        <v>836144932</v>
      </c>
      <c r="C248" s="393">
        <f t="shared" si="23"/>
        <v>45930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Неохим АД Дружество-майка</v>
      </c>
      <c r="B249" s="389" t="str">
        <f t="shared" si="22"/>
        <v>836144932</v>
      </c>
      <c r="C249" s="393">
        <f t="shared" si="23"/>
        <v>45930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Неохим АД Дружество-майка</v>
      </c>
      <c r="B250" s="389" t="str">
        <f t="shared" si="22"/>
        <v>836144932</v>
      </c>
      <c r="C250" s="393">
        <f t="shared" si="23"/>
        <v>45930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Неохим АД Дружество-майка</v>
      </c>
      <c r="B251" s="389" t="str">
        <f t="shared" si="22"/>
        <v>836144932</v>
      </c>
      <c r="C251" s="393">
        <f t="shared" si="23"/>
        <v>45930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Неохим АД Дружество-майка</v>
      </c>
      <c r="B252" s="389" t="str">
        <f t="shared" si="22"/>
        <v>836144932</v>
      </c>
      <c r="C252" s="393">
        <f t="shared" si="23"/>
        <v>45930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Неохим АД Дружество-майка</v>
      </c>
      <c r="B253" s="389" t="str">
        <f t="shared" si="22"/>
        <v>836144932</v>
      </c>
      <c r="C253" s="393">
        <f t="shared" si="23"/>
        <v>45930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Неохим АД Дружество-майка</v>
      </c>
      <c r="B254" s="389" t="str">
        <f t="shared" si="22"/>
        <v>836144932</v>
      </c>
      <c r="C254" s="393">
        <f t="shared" si="23"/>
        <v>45930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Неохим АД Дружество-майка</v>
      </c>
      <c r="B255" s="389" t="str">
        <f t="shared" si="22"/>
        <v>836144932</v>
      </c>
      <c r="C255" s="393">
        <f t="shared" si="23"/>
        <v>45930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Неохим АД Дружество-майка</v>
      </c>
      <c r="B256" s="389" t="str">
        <f t="shared" si="22"/>
        <v>836144932</v>
      </c>
      <c r="C256" s="393">
        <f t="shared" si="23"/>
        <v>45930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Неохим АД Дружество-майка</v>
      </c>
      <c r="B257" s="389" t="str">
        <f t="shared" si="22"/>
        <v>836144932</v>
      </c>
      <c r="C257" s="393">
        <f t="shared" si="23"/>
        <v>45930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Неохим АД Дружество-майка</v>
      </c>
      <c r="B258" s="389" t="str">
        <f t="shared" si="22"/>
        <v>836144932</v>
      </c>
      <c r="C258" s="393">
        <f t="shared" si="23"/>
        <v>45930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-3507</v>
      </c>
    </row>
    <row r="259" spans="1:8">
      <c r="A259" s="389" t="str">
        <f t="shared" si="21"/>
        <v>Неохим АД Дружество-майка</v>
      </c>
      <c r="B259" s="389" t="str">
        <f t="shared" si="22"/>
        <v>836144932</v>
      </c>
      <c r="C259" s="393">
        <f t="shared" si="23"/>
        <v>45930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Неохим АД Дружество-майка</v>
      </c>
      <c r="B260" s="389" t="str">
        <f t="shared" si="22"/>
        <v>836144932</v>
      </c>
      <c r="C260" s="393">
        <f t="shared" si="23"/>
        <v>45930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Неохим АД Дружество-майка</v>
      </c>
      <c r="B261" s="389" t="str">
        <f t="shared" si="22"/>
        <v>836144932</v>
      </c>
      <c r="C261" s="393">
        <f t="shared" si="23"/>
        <v>45930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-3507</v>
      </c>
    </row>
    <row r="262" spans="1:8">
      <c r="A262" s="389" t="str">
        <f t="shared" si="21"/>
        <v>Неохим АД Дружество-майка</v>
      </c>
      <c r="B262" s="389" t="str">
        <f t="shared" si="22"/>
        <v>836144932</v>
      </c>
      <c r="C262" s="393">
        <f t="shared" si="23"/>
        <v>45930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Неохим АД Дружество-майка</v>
      </c>
      <c r="B263" s="389" t="str">
        <f t="shared" si="22"/>
        <v>836144932</v>
      </c>
      <c r="C263" s="393">
        <f t="shared" si="23"/>
        <v>45930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Неохим АД Дружество-майка</v>
      </c>
      <c r="B264" s="389" t="str">
        <f t="shared" si="22"/>
        <v>836144932</v>
      </c>
      <c r="C264" s="393">
        <f t="shared" si="23"/>
        <v>45930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Неохим АД Дружество-майка</v>
      </c>
      <c r="B265" s="389" t="str">
        <f t="shared" si="22"/>
        <v>836144932</v>
      </c>
      <c r="C265" s="393">
        <f t="shared" si="23"/>
        <v>45930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Неохим АД Дружество-майка</v>
      </c>
      <c r="B266" s="389" t="str">
        <f t="shared" si="22"/>
        <v>836144932</v>
      </c>
      <c r="C266" s="393">
        <f t="shared" si="23"/>
        <v>45930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Неохим АД Дружество-майка</v>
      </c>
      <c r="B267" s="389" t="str">
        <f t="shared" si="22"/>
        <v>836144932</v>
      </c>
      <c r="C267" s="393">
        <f t="shared" si="23"/>
        <v>45930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Неохим АД Дружество-майка</v>
      </c>
      <c r="B268" s="389" t="str">
        <f t="shared" si="22"/>
        <v>836144932</v>
      </c>
      <c r="C268" s="393">
        <f t="shared" si="23"/>
        <v>45930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Неохим АД Дружество-майка</v>
      </c>
      <c r="B269" s="389" t="str">
        <f t="shared" si="22"/>
        <v>836144932</v>
      </c>
      <c r="C269" s="393">
        <f t="shared" si="23"/>
        <v>45930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Неохим АД Дружество-майка</v>
      </c>
      <c r="B270" s="389" t="str">
        <f t="shared" si="22"/>
        <v>836144932</v>
      </c>
      <c r="C270" s="393">
        <f t="shared" si="23"/>
        <v>45930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Неохим АД Дружество-майка</v>
      </c>
      <c r="B271" s="389" t="str">
        <f t="shared" si="22"/>
        <v>836144932</v>
      </c>
      <c r="C271" s="393">
        <f t="shared" si="23"/>
        <v>45930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Неохим АД Дружество-майка</v>
      </c>
      <c r="B272" s="389" t="str">
        <f t="shared" si="22"/>
        <v>836144932</v>
      </c>
      <c r="C272" s="393">
        <f t="shared" si="23"/>
        <v>45930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Неохим АД Дружество-майка</v>
      </c>
      <c r="B273" s="389" t="str">
        <f t="shared" si="22"/>
        <v>836144932</v>
      </c>
      <c r="C273" s="393">
        <f t="shared" si="23"/>
        <v>45930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Неохим АД Дружество-майка</v>
      </c>
      <c r="B274" s="389" t="str">
        <f t="shared" si="22"/>
        <v>836144932</v>
      </c>
      <c r="C274" s="393">
        <f t="shared" si="23"/>
        <v>45930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Неохим АД Дружество-майка</v>
      </c>
      <c r="B275" s="389" t="str">
        <f t="shared" si="22"/>
        <v>836144932</v>
      </c>
      <c r="C275" s="393">
        <f t="shared" si="23"/>
        <v>45930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Неохим АД Дружество-майка</v>
      </c>
      <c r="B276" s="389" t="str">
        <f t="shared" si="22"/>
        <v>836144932</v>
      </c>
      <c r="C276" s="393">
        <f t="shared" si="23"/>
        <v>45930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Неохим АД Дружество-майка</v>
      </c>
      <c r="B277" s="389" t="str">
        <f t="shared" si="22"/>
        <v>836144932</v>
      </c>
      <c r="C277" s="393">
        <f t="shared" si="23"/>
        <v>45930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Неохим АД Дружество-майка</v>
      </c>
      <c r="B278" s="389" t="str">
        <f t="shared" si="22"/>
        <v>836144932</v>
      </c>
      <c r="C278" s="393">
        <f t="shared" si="23"/>
        <v>45930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Неохим АД Дружество-майка</v>
      </c>
      <c r="B279" s="389" t="str">
        <f t="shared" si="22"/>
        <v>836144932</v>
      </c>
      <c r="C279" s="393">
        <f t="shared" si="23"/>
        <v>45930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Неохим АД Дружество-майка</v>
      </c>
      <c r="B280" s="389" t="str">
        <f t="shared" si="22"/>
        <v>836144932</v>
      </c>
      <c r="C280" s="393">
        <f t="shared" si="23"/>
        <v>45930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Неохим АД Дружество-майка</v>
      </c>
      <c r="B281" s="389" t="str">
        <f t="shared" si="22"/>
        <v>836144932</v>
      </c>
      <c r="C281" s="393">
        <f t="shared" si="23"/>
        <v>45930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Неохим АД Дружество-майка</v>
      </c>
      <c r="B282" s="389" t="str">
        <f t="shared" ref="B282:B345" si="25">pdeBulstat</f>
        <v>836144932</v>
      </c>
      <c r="C282" s="393">
        <f t="shared" ref="C282:C345" si="26">endDate</f>
        <v>45930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Неохим АД Дружество-майка</v>
      </c>
      <c r="B283" s="389" t="str">
        <f t="shared" si="25"/>
        <v>836144932</v>
      </c>
      <c r="C283" s="393">
        <f t="shared" si="26"/>
        <v>45930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Неохим АД Дружество-майка</v>
      </c>
      <c r="B284" s="389" t="str">
        <f t="shared" si="25"/>
        <v>836144932</v>
      </c>
      <c r="C284" s="393">
        <f t="shared" si="26"/>
        <v>45930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265</v>
      </c>
    </row>
    <row r="285" spans="1:8">
      <c r="A285" s="389" t="str">
        <f t="shared" si="24"/>
        <v>Неохим АД Дружество-майка</v>
      </c>
      <c r="B285" s="389" t="str">
        <f t="shared" si="25"/>
        <v>836144932</v>
      </c>
      <c r="C285" s="393">
        <f t="shared" si="26"/>
        <v>45930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Неохим АД Дружество-майка</v>
      </c>
      <c r="B286" s="389" t="str">
        <f t="shared" si="25"/>
        <v>836144932</v>
      </c>
      <c r="C286" s="393">
        <f t="shared" si="26"/>
        <v>45930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Неохим АД Дружество-майка</v>
      </c>
      <c r="B287" s="389" t="str">
        <f t="shared" si="25"/>
        <v>836144932</v>
      </c>
      <c r="C287" s="393">
        <f t="shared" si="26"/>
        <v>45930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Неохим АД Дружество-майка</v>
      </c>
      <c r="B288" s="389" t="str">
        <f t="shared" si="25"/>
        <v>836144932</v>
      </c>
      <c r="C288" s="393">
        <f t="shared" si="26"/>
        <v>45930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265</v>
      </c>
    </row>
    <row r="289" spans="1:8">
      <c r="A289" s="389" t="str">
        <f t="shared" si="24"/>
        <v>Неохим АД Дружество-майка</v>
      </c>
      <c r="B289" s="389" t="str">
        <f t="shared" si="25"/>
        <v>836144932</v>
      </c>
      <c r="C289" s="393">
        <f t="shared" si="26"/>
        <v>45930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Неохим АД Дружество-майка</v>
      </c>
      <c r="B290" s="389" t="str">
        <f t="shared" si="25"/>
        <v>836144932</v>
      </c>
      <c r="C290" s="393">
        <f t="shared" si="26"/>
        <v>45930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Неохим АД Дружество-майка</v>
      </c>
      <c r="B291" s="389" t="str">
        <f t="shared" si="25"/>
        <v>836144932</v>
      </c>
      <c r="C291" s="393">
        <f t="shared" si="26"/>
        <v>45930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Неохим АД Дружество-майка</v>
      </c>
      <c r="B292" s="389" t="str">
        <f t="shared" si="25"/>
        <v>836144932</v>
      </c>
      <c r="C292" s="393">
        <f t="shared" si="26"/>
        <v>45930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Неохим АД Дружество-майка</v>
      </c>
      <c r="B293" s="389" t="str">
        <f t="shared" si="25"/>
        <v>836144932</v>
      </c>
      <c r="C293" s="393">
        <f t="shared" si="26"/>
        <v>45930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Неохим АД Дружество-майка</v>
      </c>
      <c r="B294" s="389" t="str">
        <f t="shared" si="25"/>
        <v>836144932</v>
      </c>
      <c r="C294" s="393">
        <f t="shared" si="26"/>
        <v>45930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Неохим АД Дружество-майка</v>
      </c>
      <c r="B295" s="389" t="str">
        <f t="shared" si="25"/>
        <v>836144932</v>
      </c>
      <c r="C295" s="393">
        <f t="shared" si="26"/>
        <v>45930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Неохим АД Дружество-майка</v>
      </c>
      <c r="B296" s="389" t="str">
        <f t="shared" si="25"/>
        <v>836144932</v>
      </c>
      <c r="C296" s="393">
        <f t="shared" si="26"/>
        <v>45930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Неохим АД Дружество-майка</v>
      </c>
      <c r="B297" s="389" t="str">
        <f t="shared" si="25"/>
        <v>836144932</v>
      </c>
      <c r="C297" s="393">
        <f t="shared" si="26"/>
        <v>45930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Неохим АД Дружество-майка</v>
      </c>
      <c r="B298" s="389" t="str">
        <f t="shared" si="25"/>
        <v>836144932</v>
      </c>
      <c r="C298" s="393">
        <f t="shared" si="26"/>
        <v>45930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Неохим АД Дружество-майка</v>
      </c>
      <c r="B299" s="389" t="str">
        <f t="shared" si="25"/>
        <v>836144932</v>
      </c>
      <c r="C299" s="393">
        <f t="shared" si="26"/>
        <v>45930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Неохим АД Дружество-майка</v>
      </c>
      <c r="B300" s="389" t="str">
        <f t="shared" si="25"/>
        <v>836144932</v>
      </c>
      <c r="C300" s="393">
        <f t="shared" si="26"/>
        <v>45930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Неохим АД Дружество-майка</v>
      </c>
      <c r="B301" s="389" t="str">
        <f t="shared" si="25"/>
        <v>836144932</v>
      </c>
      <c r="C301" s="393">
        <f t="shared" si="26"/>
        <v>45930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Неохим АД Дружество-майка</v>
      </c>
      <c r="B302" s="389" t="str">
        <f t="shared" si="25"/>
        <v>836144932</v>
      </c>
      <c r="C302" s="393">
        <f t="shared" si="26"/>
        <v>45930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265</v>
      </c>
    </row>
    <row r="303" spans="1:8">
      <c r="A303" s="389" t="str">
        <f t="shared" si="24"/>
        <v>Неохим АД Дружество-майка</v>
      </c>
      <c r="B303" s="389" t="str">
        <f t="shared" si="25"/>
        <v>836144932</v>
      </c>
      <c r="C303" s="393">
        <f t="shared" si="26"/>
        <v>45930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Неохим АД Дружество-майка</v>
      </c>
      <c r="B304" s="389" t="str">
        <f t="shared" si="25"/>
        <v>836144932</v>
      </c>
      <c r="C304" s="393">
        <f t="shared" si="26"/>
        <v>45930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Неохим АД Дружество-майка</v>
      </c>
      <c r="B305" s="389" t="str">
        <f t="shared" si="25"/>
        <v>836144932</v>
      </c>
      <c r="C305" s="393">
        <f t="shared" si="26"/>
        <v>45930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265</v>
      </c>
    </row>
    <row r="306" spans="1:8">
      <c r="A306" s="389" t="str">
        <f t="shared" si="24"/>
        <v>Неохим АД Дружество-майка</v>
      </c>
      <c r="B306" s="389" t="str">
        <f t="shared" si="25"/>
        <v>836144932</v>
      </c>
      <c r="C306" s="393">
        <f t="shared" si="26"/>
        <v>45930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Неохим АД Дружество-майка</v>
      </c>
      <c r="B307" s="389" t="str">
        <f t="shared" si="25"/>
        <v>836144932</v>
      </c>
      <c r="C307" s="393">
        <f t="shared" si="26"/>
        <v>45930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Неохим АД Дружество-майка</v>
      </c>
      <c r="B308" s="389" t="str">
        <f t="shared" si="25"/>
        <v>836144932</v>
      </c>
      <c r="C308" s="393">
        <f t="shared" si="26"/>
        <v>45930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Неохим АД Дружество-майка</v>
      </c>
      <c r="B309" s="389" t="str">
        <f t="shared" si="25"/>
        <v>836144932</v>
      </c>
      <c r="C309" s="393">
        <f t="shared" si="26"/>
        <v>45930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Неохим АД Дружество-майка</v>
      </c>
      <c r="B310" s="389" t="str">
        <f t="shared" si="25"/>
        <v>836144932</v>
      </c>
      <c r="C310" s="393">
        <f t="shared" si="26"/>
        <v>45930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Неохим АД Дружество-майка</v>
      </c>
      <c r="B311" s="389" t="str">
        <f t="shared" si="25"/>
        <v>836144932</v>
      </c>
      <c r="C311" s="393">
        <f t="shared" si="26"/>
        <v>45930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Неохим АД Дружество-майка</v>
      </c>
      <c r="B312" s="389" t="str">
        <f t="shared" si="25"/>
        <v>836144932</v>
      </c>
      <c r="C312" s="393">
        <f t="shared" si="26"/>
        <v>45930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Неохим АД Дружество-майка</v>
      </c>
      <c r="B313" s="389" t="str">
        <f t="shared" si="25"/>
        <v>836144932</v>
      </c>
      <c r="C313" s="393">
        <f t="shared" si="26"/>
        <v>45930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Неохим АД Дружество-майка</v>
      </c>
      <c r="B314" s="389" t="str">
        <f t="shared" si="25"/>
        <v>836144932</v>
      </c>
      <c r="C314" s="393">
        <f t="shared" si="26"/>
        <v>45930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Неохим АД Дружество-майка</v>
      </c>
      <c r="B315" s="389" t="str">
        <f t="shared" si="25"/>
        <v>836144932</v>
      </c>
      <c r="C315" s="393">
        <f t="shared" si="26"/>
        <v>45930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Неохим АД Дружество-майка</v>
      </c>
      <c r="B316" s="389" t="str">
        <f t="shared" si="25"/>
        <v>836144932</v>
      </c>
      <c r="C316" s="393">
        <f t="shared" si="26"/>
        <v>45930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Неохим АД Дружество-майка</v>
      </c>
      <c r="B317" s="389" t="str">
        <f t="shared" si="25"/>
        <v>836144932</v>
      </c>
      <c r="C317" s="393">
        <f t="shared" si="26"/>
        <v>45930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Неохим АД Дружество-майка</v>
      </c>
      <c r="B318" s="389" t="str">
        <f t="shared" si="25"/>
        <v>836144932</v>
      </c>
      <c r="C318" s="393">
        <f t="shared" si="26"/>
        <v>45930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Неохим АД Дружество-майка</v>
      </c>
      <c r="B319" s="389" t="str">
        <f t="shared" si="25"/>
        <v>836144932</v>
      </c>
      <c r="C319" s="393">
        <f t="shared" si="26"/>
        <v>45930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Неохим АД Дружество-майка</v>
      </c>
      <c r="B320" s="389" t="str">
        <f t="shared" si="25"/>
        <v>836144932</v>
      </c>
      <c r="C320" s="393">
        <f t="shared" si="26"/>
        <v>45930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Неохим АД Дружество-майка</v>
      </c>
      <c r="B321" s="389" t="str">
        <f t="shared" si="25"/>
        <v>836144932</v>
      </c>
      <c r="C321" s="393">
        <f t="shared" si="26"/>
        <v>45930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Неохим АД Дружество-майка</v>
      </c>
      <c r="B322" s="389" t="str">
        <f t="shared" si="25"/>
        <v>836144932</v>
      </c>
      <c r="C322" s="393">
        <f t="shared" si="26"/>
        <v>45930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Неохим АД Дружество-майка</v>
      </c>
      <c r="B323" s="389" t="str">
        <f t="shared" si="25"/>
        <v>836144932</v>
      </c>
      <c r="C323" s="393">
        <f t="shared" si="26"/>
        <v>45930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Неохим АД Дружество-майка</v>
      </c>
      <c r="B324" s="389" t="str">
        <f t="shared" si="25"/>
        <v>836144932</v>
      </c>
      <c r="C324" s="393">
        <f t="shared" si="26"/>
        <v>45930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Неохим АД Дружество-майка</v>
      </c>
      <c r="B325" s="389" t="str">
        <f t="shared" si="25"/>
        <v>836144932</v>
      </c>
      <c r="C325" s="393">
        <f t="shared" si="26"/>
        <v>45930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Неохим АД Дружество-майка</v>
      </c>
      <c r="B326" s="389" t="str">
        <f t="shared" si="25"/>
        <v>836144932</v>
      </c>
      <c r="C326" s="393">
        <f t="shared" si="26"/>
        <v>45930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Неохим АД Дружество-майка</v>
      </c>
      <c r="B327" s="389" t="str">
        <f t="shared" si="25"/>
        <v>836144932</v>
      </c>
      <c r="C327" s="393">
        <f t="shared" si="26"/>
        <v>45930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Неохим АД Дружество-майка</v>
      </c>
      <c r="B328" s="389" t="str">
        <f t="shared" si="25"/>
        <v>836144932</v>
      </c>
      <c r="C328" s="393">
        <f t="shared" si="26"/>
        <v>45930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-2088</v>
      </c>
    </row>
    <row r="329" spans="1:8">
      <c r="A329" s="389" t="str">
        <f t="shared" si="24"/>
        <v>Неохим АД Дружество-майка</v>
      </c>
      <c r="B329" s="389" t="str">
        <f t="shared" si="25"/>
        <v>836144932</v>
      </c>
      <c r="C329" s="393">
        <f t="shared" si="26"/>
        <v>45930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Неохим АД Дружество-майка</v>
      </c>
      <c r="B330" s="389" t="str">
        <f t="shared" si="25"/>
        <v>836144932</v>
      </c>
      <c r="C330" s="393">
        <f t="shared" si="26"/>
        <v>45930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Неохим АД Дружество-майка</v>
      </c>
      <c r="B331" s="389" t="str">
        <f t="shared" si="25"/>
        <v>836144932</v>
      </c>
      <c r="C331" s="393">
        <f t="shared" si="26"/>
        <v>45930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Неохим АД Дружество-майка</v>
      </c>
      <c r="B332" s="389" t="str">
        <f t="shared" si="25"/>
        <v>836144932</v>
      </c>
      <c r="C332" s="393">
        <f t="shared" si="26"/>
        <v>45930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-2088</v>
      </c>
    </row>
    <row r="333" spans="1:8">
      <c r="A333" s="389" t="str">
        <f t="shared" si="24"/>
        <v>Неохим АД Дружество-майка</v>
      </c>
      <c r="B333" s="389" t="str">
        <f t="shared" si="25"/>
        <v>836144932</v>
      </c>
      <c r="C333" s="393">
        <f t="shared" si="26"/>
        <v>45930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Неохим АД Дружество-майка</v>
      </c>
      <c r="B334" s="389" t="str">
        <f t="shared" si="25"/>
        <v>836144932</v>
      </c>
      <c r="C334" s="393">
        <f t="shared" si="26"/>
        <v>45930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Неохим АД Дружество-майка</v>
      </c>
      <c r="B335" s="389" t="str">
        <f t="shared" si="25"/>
        <v>836144932</v>
      </c>
      <c r="C335" s="393">
        <f t="shared" si="26"/>
        <v>45930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Неохим АД Дружество-майка</v>
      </c>
      <c r="B336" s="389" t="str">
        <f t="shared" si="25"/>
        <v>836144932</v>
      </c>
      <c r="C336" s="393">
        <f t="shared" si="26"/>
        <v>45930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Неохим АД Дружество-майка</v>
      </c>
      <c r="B337" s="389" t="str">
        <f t="shared" si="25"/>
        <v>836144932</v>
      </c>
      <c r="C337" s="393">
        <f t="shared" si="26"/>
        <v>45930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Неохим АД Дружество-майка</v>
      </c>
      <c r="B338" s="389" t="str">
        <f t="shared" si="25"/>
        <v>836144932</v>
      </c>
      <c r="C338" s="393">
        <f t="shared" si="26"/>
        <v>45930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Неохим АД Дружество-майка</v>
      </c>
      <c r="B339" s="389" t="str">
        <f t="shared" si="25"/>
        <v>836144932</v>
      </c>
      <c r="C339" s="393">
        <f t="shared" si="26"/>
        <v>45930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Неохим АД Дружество-майка</v>
      </c>
      <c r="B340" s="389" t="str">
        <f t="shared" si="25"/>
        <v>836144932</v>
      </c>
      <c r="C340" s="393">
        <f t="shared" si="26"/>
        <v>45930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Неохим АД Дружество-майка</v>
      </c>
      <c r="B341" s="389" t="str">
        <f t="shared" si="25"/>
        <v>836144932</v>
      </c>
      <c r="C341" s="393">
        <f t="shared" si="26"/>
        <v>45930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Неохим АД Дружество-майка</v>
      </c>
      <c r="B342" s="389" t="str">
        <f t="shared" si="25"/>
        <v>836144932</v>
      </c>
      <c r="C342" s="393">
        <f t="shared" si="26"/>
        <v>45930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Неохим АД Дружество-майка</v>
      </c>
      <c r="B343" s="389" t="str">
        <f t="shared" si="25"/>
        <v>836144932</v>
      </c>
      <c r="C343" s="393">
        <f t="shared" si="26"/>
        <v>45930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Неохим АД Дружество-майка</v>
      </c>
      <c r="B344" s="389" t="str">
        <f t="shared" si="25"/>
        <v>836144932</v>
      </c>
      <c r="C344" s="393">
        <f t="shared" si="26"/>
        <v>45930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Неохим АД Дружество-майка</v>
      </c>
      <c r="B345" s="389" t="str">
        <f t="shared" si="25"/>
        <v>836144932</v>
      </c>
      <c r="C345" s="393">
        <f t="shared" si="26"/>
        <v>45930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Неохим АД Дружество-майка</v>
      </c>
      <c r="B346" s="389" t="str">
        <f t="shared" ref="B346:B409" si="28">pdeBulstat</f>
        <v>836144932</v>
      </c>
      <c r="C346" s="393">
        <f t="shared" ref="C346:C409" si="29">endDate</f>
        <v>45930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-2088</v>
      </c>
    </row>
    <row r="347" spans="1:8">
      <c r="A347" s="389" t="str">
        <f t="shared" si="27"/>
        <v>Неохим АД Дружество-майка</v>
      </c>
      <c r="B347" s="389" t="str">
        <f t="shared" si="28"/>
        <v>836144932</v>
      </c>
      <c r="C347" s="393">
        <f t="shared" si="29"/>
        <v>45930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Неохим АД Дружество-майка</v>
      </c>
      <c r="B348" s="389" t="str">
        <f t="shared" si="28"/>
        <v>836144932</v>
      </c>
      <c r="C348" s="393">
        <f t="shared" si="29"/>
        <v>45930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Неохим АД Дружество-майка</v>
      </c>
      <c r="B349" s="389" t="str">
        <f t="shared" si="28"/>
        <v>836144932</v>
      </c>
      <c r="C349" s="393">
        <f t="shared" si="29"/>
        <v>45930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-2088</v>
      </c>
    </row>
    <row r="350" spans="1:8">
      <c r="A350" s="389" t="str">
        <f t="shared" si="27"/>
        <v>Неохим АД Дружество-майка</v>
      </c>
      <c r="B350" s="389" t="str">
        <f t="shared" si="28"/>
        <v>836144932</v>
      </c>
      <c r="C350" s="393">
        <f t="shared" si="29"/>
        <v>45930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154066</v>
      </c>
    </row>
    <row r="351" spans="1:8">
      <c r="A351" s="389" t="str">
        <f t="shared" si="27"/>
        <v>Неохим АД Дружество-майка</v>
      </c>
      <c r="B351" s="389" t="str">
        <f t="shared" si="28"/>
        <v>836144932</v>
      </c>
      <c r="C351" s="393">
        <f t="shared" si="29"/>
        <v>45930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Неохим АД Дружество-майка</v>
      </c>
      <c r="B352" s="389" t="str">
        <f t="shared" si="28"/>
        <v>836144932</v>
      </c>
      <c r="C352" s="393">
        <f t="shared" si="29"/>
        <v>45930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Неохим АД Дружество-майка</v>
      </c>
      <c r="B353" s="389" t="str">
        <f t="shared" si="28"/>
        <v>836144932</v>
      </c>
      <c r="C353" s="393">
        <f t="shared" si="29"/>
        <v>45930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Неохим АД Дружество-майка</v>
      </c>
      <c r="B354" s="389" t="str">
        <f t="shared" si="28"/>
        <v>836144932</v>
      </c>
      <c r="C354" s="393">
        <f t="shared" si="29"/>
        <v>45930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154066</v>
      </c>
    </row>
    <row r="355" spans="1:8">
      <c r="A355" s="389" t="str">
        <f t="shared" si="27"/>
        <v>Неохим АД Дружество-майка</v>
      </c>
      <c r="B355" s="389" t="str">
        <f t="shared" si="28"/>
        <v>836144932</v>
      </c>
      <c r="C355" s="393">
        <f t="shared" si="29"/>
        <v>45930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0</v>
      </c>
    </row>
    <row r="356" spans="1:8">
      <c r="A356" s="389" t="str">
        <f t="shared" si="27"/>
        <v>Неохим АД Дружество-майка</v>
      </c>
      <c r="B356" s="389" t="str">
        <f t="shared" si="28"/>
        <v>836144932</v>
      </c>
      <c r="C356" s="393">
        <f t="shared" si="29"/>
        <v>45930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Неохим АД Дружество-майка</v>
      </c>
      <c r="B357" s="389" t="str">
        <f t="shared" si="28"/>
        <v>836144932</v>
      </c>
      <c r="C357" s="393">
        <f t="shared" si="29"/>
        <v>45930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Неохим АД Дружество-майка</v>
      </c>
      <c r="B358" s="389" t="str">
        <f t="shared" si="28"/>
        <v>836144932</v>
      </c>
      <c r="C358" s="393">
        <f t="shared" si="29"/>
        <v>45930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Неохим АД Дружество-майка</v>
      </c>
      <c r="B359" s="389" t="str">
        <f t="shared" si="28"/>
        <v>836144932</v>
      </c>
      <c r="C359" s="393">
        <f t="shared" si="29"/>
        <v>45930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-3672</v>
      </c>
    </row>
    <row r="360" spans="1:8">
      <c r="A360" s="389" t="str">
        <f t="shared" si="27"/>
        <v>Неохим АД Дружество-майка</v>
      </c>
      <c r="B360" s="389" t="str">
        <f t="shared" si="28"/>
        <v>836144932</v>
      </c>
      <c r="C360" s="393">
        <f t="shared" si="29"/>
        <v>45930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Неохим АД Дружество-майка</v>
      </c>
      <c r="B361" s="389" t="str">
        <f t="shared" si="28"/>
        <v>836144932</v>
      </c>
      <c r="C361" s="393">
        <f t="shared" si="29"/>
        <v>45930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Неохим АД Дружество-майка</v>
      </c>
      <c r="B362" s="389" t="str">
        <f t="shared" si="28"/>
        <v>836144932</v>
      </c>
      <c r="C362" s="393">
        <f t="shared" si="29"/>
        <v>45930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Неохим АД Дружество-майка</v>
      </c>
      <c r="B363" s="389" t="str">
        <f t="shared" si="28"/>
        <v>836144932</v>
      </c>
      <c r="C363" s="393">
        <f t="shared" si="29"/>
        <v>45930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Неохим АД Дружество-майка</v>
      </c>
      <c r="B364" s="389" t="str">
        <f t="shared" si="28"/>
        <v>836144932</v>
      </c>
      <c r="C364" s="393">
        <f t="shared" si="29"/>
        <v>45930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Неохим АД Дружество-майка</v>
      </c>
      <c r="B365" s="389" t="str">
        <f t="shared" si="28"/>
        <v>836144932</v>
      </c>
      <c r="C365" s="393">
        <f t="shared" si="29"/>
        <v>45930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Неохим АД Дружество-майка</v>
      </c>
      <c r="B366" s="389" t="str">
        <f t="shared" si="28"/>
        <v>836144932</v>
      </c>
      <c r="C366" s="393">
        <f t="shared" si="29"/>
        <v>45930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Неохим АД Дружество-майка</v>
      </c>
      <c r="B367" s="389" t="str">
        <f t="shared" si="28"/>
        <v>836144932</v>
      </c>
      <c r="C367" s="393">
        <f t="shared" si="29"/>
        <v>45930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Неохим АД Дружество-майка</v>
      </c>
      <c r="B368" s="389" t="str">
        <f t="shared" si="28"/>
        <v>836144932</v>
      </c>
      <c r="C368" s="393">
        <f t="shared" si="29"/>
        <v>45930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150394</v>
      </c>
    </row>
    <row r="369" spans="1:8">
      <c r="A369" s="389" t="str">
        <f t="shared" si="27"/>
        <v>Неохим АД Дружество-майка</v>
      </c>
      <c r="B369" s="389" t="str">
        <f t="shared" si="28"/>
        <v>836144932</v>
      </c>
      <c r="C369" s="393">
        <f t="shared" si="29"/>
        <v>45930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453</v>
      </c>
    </row>
    <row r="370" spans="1:8">
      <c r="A370" s="389" t="str">
        <f t="shared" si="27"/>
        <v>Неохим АД Дружество-майка</v>
      </c>
      <c r="B370" s="389" t="str">
        <f t="shared" si="28"/>
        <v>836144932</v>
      </c>
      <c r="C370" s="393">
        <f t="shared" si="29"/>
        <v>45930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Неохим АД Дружество-майка</v>
      </c>
      <c r="B371" s="389" t="str">
        <f t="shared" si="28"/>
        <v>836144932</v>
      </c>
      <c r="C371" s="393">
        <f t="shared" si="29"/>
        <v>45930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150847</v>
      </c>
    </row>
    <row r="372" spans="1:8">
      <c r="A372" s="389" t="str">
        <f t="shared" si="27"/>
        <v>Неохим АД Дружество-майка</v>
      </c>
      <c r="B372" s="389" t="str">
        <f t="shared" si="28"/>
        <v>836144932</v>
      </c>
      <c r="C372" s="393">
        <f t="shared" si="29"/>
        <v>45930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-3672</v>
      </c>
    </row>
    <row r="373" spans="1:8">
      <c r="A373" s="389" t="str">
        <f t="shared" si="27"/>
        <v>Неохим АД Дружество-майка</v>
      </c>
      <c r="B373" s="389" t="str">
        <f t="shared" si="28"/>
        <v>836144932</v>
      </c>
      <c r="C373" s="393">
        <f t="shared" si="29"/>
        <v>45930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Неохим АД Дружество-майка</v>
      </c>
      <c r="B374" s="389" t="str">
        <f t="shared" si="28"/>
        <v>836144932</v>
      </c>
      <c r="C374" s="393">
        <f t="shared" si="29"/>
        <v>45930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Неохим АД Дружество-майка</v>
      </c>
      <c r="B375" s="389" t="str">
        <f t="shared" si="28"/>
        <v>836144932</v>
      </c>
      <c r="C375" s="393">
        <f t="shared" si="29"/>
        <v>45930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Неохим АД Дружество-майка</v>
      </c>
      <c r="B376" s="389" t="str">
        <f t="shared" si="28"/>
        <v>836144932</v>
      </c>
      <c r="C376" s="393">
        <f t="shared" si="29"/>
        <v>45930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-3672</v>
      </c>
    </row>
    <row r="377" spans="1:8">
      <c r="A377" s="389" t="str">
        <f t="shared" si="27"/>
        <v>Неохим АД Дружество-майка</v>
      </c>
      <c r="B377" s="389" t="str">
        <f t="shared" si="28"/>
        <v>836144932</v>
      </c>
      <c r="C377" s="393">
        <f t="shared" si="29"/>
        <v>45930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-4426</v>
      </c>
    </row>
    <row r="378" spans="1:8">
      <c r="A378" s="389" t="str">
        <f t="shared" si="27"/>
        <v>Неохим АД Дружество-майка</v>
      </c>
      <c r="B378" s="389" t="str">
        <f t="shared" si="28"/>
        <v>836144932</v>
      </c>
      <c r="C378" s="393">
        <f t="shared" si="29"/>
        <v>45930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Неохим АД Дружество-майка</v>
      </c>
      <c r="B379" s="389" t="str">
        <f t="shared" si="28"/>
        <v>836144932</v>
      </c>
      <c r="C379" s="393">
        <f t="shared" si="29"/>
        <v>45930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Неохим АД Дружество-майка</v>
      </c>
      <c r="B380" s="389" t="str">
        <f t="shared" si="28"/>
        <v>836144932</v>
      </c>
      <c r="C380" s="393">
        <f t="shared" si="29"/>
        <v>45930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Неохим АД Дружество-майка</v>
      </c>
      <c r="B381" s="389" t="str">
        <f t="shared" si="28"/>
        <v>836144932</v>
      </c>
      <c r="C381" s="393">
        <f t="shared" si="29"/>
        <v>45930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3672</v>
      </c>
    </row>
    <row r="382" spans="1:8">
      <c r="A382" s="389" t="str">
        <f t="shared" si="27"/>
        <v>Неохим АД Дружество-майка</v>
      </c>
      <c r="B382" s="389" t="str">
        <f t="shared" si="28"/>
        <v>836144932</v>
      </c>
      <c r="C382" s="393">
        <f t="shared" si="29"/>
        <v>45930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Неохим АД Дружество-майка</v>
      </c>
      <c r="B383" s="389" t="str">
        <f t="shared" si="28"/>
        <v>836144932</v>
      </c>
      <c r="C383" s="393">
        <f t="shared" si="29"/>
        <v>45930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Неохим АД Дружество-майка</v>
      </c>
      <c r="B384" s="389" t="str">
        <f t="shared" si="28"/>
        <v>836144932</v>
      </c>
      <c r="C384" s="393">
        <f t="shared" si="29"/>
        <v>45930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Неохим АД Дружество-майка</v>
      </c>
      <c r="B385" s="389" t="str">
        <f t="shared" si="28"/>
        <v>836144932</v>
      </c>
      <c r="C385" s="393">
        <f t="shared" si="29"/>
        <v>45930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Неохим АД Дружество-майка</v>
      </c>
      <c r="B386" s="389" t="str">
        <f t="shared" si="28"/>
        <v>836144932</v>
      </c>
      <c r="C386" s="393">
        <f t="shared" si="29"/>
        <v>45930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Неохим АД Дружество-майка</v>
      </c>
      <c r="B387" s="389" t="str">
        <f t="shared" si="28"/>
        <v>836144932</v>
      </c>
      <c r="C387" s="393">
        <f t="shared" si="29"/>
        <v>45930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Неохим АД Дружество-майка</v>
      </c>
      <c r="B388" s="389" t="str">
        <f t="shared" si="28"/>
        <v>836144932</v>
      </c>
      <c r="C388" s="393">
        <f t="shared" si="29"/>
        <v>45930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Неохим АД Дружество-майка</v>
      </c>
      <c r="B389" s="389" t="str">
        <f t="shared" si="28"/>
        <v>836144932</v>
      </c>
      <c r="C389" s="393">
        <f t="shared" si="29"/>
        <v>45930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Неохим АД Дружество-майка</v>
      </c>
      <c r="B390" s="389" t="str">
        <f t="shared" si="28"/>
        <v>836144932</v>
      </c>
      <c r="C390" s="393">
        <f t="shared" si="29"/>
        <v>45930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-4426</v>
      </c>
    </row>
    <row r="391" spans="1:8">
      <c r="A391" s="389" t="str">
        <f t="shared" si="27"/>
        <v>Неохим АД Дружество-майка</v>
      </c>
      <c r="B391" s="389" t="str">
        <f t="shared" si="28"/>
        <v>836144932</v>
      </c>
      <c r="C391" s="393">
        <f t="shared" si="29"/>
        <v>45930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Неохим АД Дружество-майка</v>
      </c>
      <c r="B392" s="389" t="str">
        <f t="shared" si="28"/>
        <v>836144932</v>
      </c>
      <c r="C392" s="393">
        <f t="shared" si="29"/>
        <v>45930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Неохим АД Дружество-майка</v>
      </c>
      <c r="B393" s="389" t="str">
        <f t="shared" si="28"/>
        <v>836144932</v>
      </c>
      <c r="C393" s="393">
        <f t="shared" si="29"/>
        <v>45930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-4426</v>
      </c>
    </row>
    <row r="394" spans="1:8">
      <c r="A394" s="389" t="str">
        <f t="shared" si="27"/>
        <v>Неохим АД Дружество-майка</v>
      </c>
      <c r="B394" s="389" t="str">
        <f t="shared" si="28"/>
        <v>836144932</v>
      </c>
      <c r="C394" s="393">
        <f t="shared" si="29"/>
        <v>45930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Неохим АД Дружество-майка</v>
      </c>
      <c r="B395" s="389" t="str">
        <f t="shared" si="28"/>
        <v>836144932</v>
      </c>
      <c r="C395" s="393">
        <f t="shared" si="29"/>
        <v>45930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Неохим АД Дружество-майка</v>
      </c>
      <c r="B396" s="389" t="str">
        <f t="shared" si="28"/>
        <v>836144932</v>
      </c>
      <c r="C396" s="393">
        <f t="shared" si="29"/>
        <v>45930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Неохим АД Дружество-майка</v>
      </c>
      <c r="B397" s="389" t="str">
        <f t="shared" si="28"/>
        <v>836144932</v>
      </c>
      <c r="C397" s="393">
        <f t="shared" si="29"/>
        <v>45930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Неохим АД Дружество-майка</v>
      </c>
      <c r="B398" s="389" t="str">
        <f t="shared" si="28"/>
        <v>836144932</v>
      </c>
      <c r="C398" s="393">
        <f t="shared" si="29"/>
        <v>45930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Неохим АД Дружество-майка</v>
      </c>
      <c r="B399" s="389" t="str">
        <f t="shared" si="28"/>
        <v>836144932</v>
      </c>
      <c r="C399" s="393">
        <f t="shared" si="29"/>
        <v>45930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Неохим АД Дружество-майка</v>
      </c>
      <c r="B400" s="389" t="str">
        <f t="shared" si="28"/>
        <v>836144932</v>
      </c>
      <c r="C400" s="393">
        <f t="shared" si="29"/>
        <v>45930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Неохим АД Дружество-майка</v>
      </c>
      <c r="B401" s="389" t="str">
        <f t="shared" si="28"/>
        <v>836144932</v>
      </c>
      <c r="C401" s="393">
        <f t="shared" si="29"/>
        <v>45930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Неохим АД Дружество-майка</v>
      </c>
      <c r="B402" s="389" t="str">
        <f t="shared" si="28"/>
        <v>836144932</v>
      </c>
      <c r="C402" s="393">
        <f t="shared" si="29"/>
        <v>45930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Неохим АД Дружество-майка</v>
      </c>
      <c r="B403" s="389" t="str">
        <f t="shared" si="28"/>
        <v>836144932</v>
      </c>
      <c r="C403" s="393">
        <f t="shared" si="29"/>
        <v>45930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Неохим АД Дружество-майка</v>
      </c>
      <c r="B404" s="389" t="str">
        <f t="shared" si="28"/>
        <v>836144932</v>
      </c>
      <c r="C404" s="393">
        <f t="shared" si="29"/>
        <v>45930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Неохим АД Дружество-майка</v>
      </c>
      <c r="B405" s="389" t="str">
        <f t="shared" si="28"/>
        <v>836144932</v>
      </c>
      <c r="C405" s="393">
        <f t="shared" si="29"/>
        <v>45930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Неохим АД Дружество-майка</v>
      </c>
      <c r="B406" s="389" t="str">
        <f t="shared" si="28"/>
        <v>836144932</v>
      </c>
      <c r="C406" s="393">
        <f t="shared" si="29"/>
        <v>45930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Неохим АД Дружество-майка</v>
      </c>
      <c r="B407" s="389" t="str">
        <f t="shared" si="28"/>
        <v>836144932</v>
      </c>
      <c r="C407" s="393">
        <f t="shared" si="29"/>
        <v>45930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Неохим АД Дружество-майка</v>
      </c>
      <c r="B408" s="389" t="str">
        <f t="shared" si="28"/>
        <v>836144932</v>
      </c>
      <c r="C408" s="393">
        <f t="shared" si="29"/>
        <v>45930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Неохим АД Дружество-майка</v>
      </c>
      <c r="B409" s="389" t="str">
        <f t="shared" si="28"/>
        <v>836144932</v>
      </c>
      <c r="C409" s="393">
        <f t="shared" si="29"/>
        <v>45930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Неохим АД Дружество-майка</v>
      </c>
      <c r="B410" s="389" t="str">
        <f t="shared" ref="B410:B459" si="31">pdeBulstat</f>
        <v>836144932</v>
      </c>
      <c r="C410" s="393">
        <f t="shared" ref="C410:C459" si="32">endDate</f>
        <v>45930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Неохим АД Дружество-майка</v>
      </c>
      <c r="B411" s="389" t="str">
        <f t="shared" si="31"/>
        <v>836144932</v>
      </c>
      <c r="C411" s="393">
        <f t="shared" si="32"/>
        <v>45930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Неохим АД Дружество-майка</v>
      </c>
      <c r="B412" s="389" t="str">
        <f t="shared" si="31"/>
        <v>836144932</v>
      </c>
      <c r="C412" s="393">
        <f t="shared" si="32"/>
        <v>45930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Неохим АД Дружество-майка</v>
      </c>
      <c r="B413" s="389" t="str">
        <f t="shared" si="31"/>
        <v>836144932</v>
      </c>
      <c r="C413" s="393">
        <f t="shared" si="32"/>
        <v>45930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Неохим АД Дружество-майка</v>
      </c>
      <c r="B414" s="389" t="str">
        <f t="shared" si="31"/>
        <v>836144932</v>
      </c>
      <c r="C414" s="393">
        <f t="shared" si="32"/>
        <v>45930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Неохим АД Дружество-майка</v>
      </c>
      <c r="B415" s="389" t="str">
        <f t="shared" si="31"/>
        <v>836144932</v>
      </c>
      <c r="C415" s="393">
        <f t="shared" si="32"/>
        <v>45930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Неохим АД Дружество-майка</v>
      </c>
      <c r="B416" s="389" t="str">
        <f t="shared" si="31"/>
        <v>836144932</v>
      </c>
      <c r="C416" s="393">
        <f t="shared" si="32"/>
        <v>45930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147650</v>
      </c>
    </row>
    <row r="417" spans="1:8">
      <c r="A417" s="389" t="str">
        <f t="shared" si="30"/>
        <v>Неохим АД Дружество-майка</v>
      </c>
      <c r="B417" s="389" t="str">
        <f t="shared" si="31"/>
        <v>836144932</v>
      </c>
      <c r="C417" s="393">
        <f t="shared" si="32"/>
        <v>45930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Неохим АД Дружество-майка</v>
      </c>
      <c r="B418" s="389" t="str">
        <f t="shared" si="31"/>
        <v>836144932</v>
      </c>
      <c r="C418" s="393">
        <f t="shared" si="32"/>
        <v>45930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Неохим АД Дружество-майка</v>
      </c>
      <c r="B419" s="389" t="str">
        <f t="shared" si="31"/>
        <v>836144932</v>
      </c>
      <c r="C419" s="393">
        <f t="shared" si="32"/>
        <v>45930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Неохим АД Дружество-майка</v>
      </c>
      <c r="B420" s="389" t="str">
        <f t="shared" si="31"/>
        <v>836144932</v>
      </c>
      <c r="C420" s="393">
        <f t="shared" si="32"/>
        <v>45930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147650</v>
      </c>
    </row>
    <row r="421" spans="1:8">
      <c r="A421" s="389" t="str">
        <f t="shared" si="30"/>
        <v>Неохим АД Дружество-майка</v>
      </c>
      <c r="B421" s="389" t="str">
        <f t="shared" si="31"/>
        <v>836144932</v>
      </c>
      <c r="C421" s="393">
        <f t="shared" si="32"/>
        <v>45930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-4426</v>
      </c>
    </row>
    <row r="422" spans="1:8">
      <c r="A422" s="389" t="str">
        <f t="shared" si="30"/>
        <v>Неохим АД Дружество-майка</v>
      </c>
      <c r="B422" s="389" t="str">
        <f t="shared" si="31"/>
        <v>836144932</v>
      </c>
      <c r="C422" s="393">
        <f t="shared" si="32"/>
        <v>45930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Неохим АД Дружество-майка</v>
      </c>
      <c r="B423" s="389" t="str">
        <f t="shared" si="31"/>
        <v>836144932</v>
      </c>
      <c r="C423" s="393">
        <f t="shared" si="32"/>
        <v>45930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Неохим АД Дружество-майка</v>
      </c>
      <c r="B424" s="389" t="str">
        <f t="shared" si="31"/>
        <v>836144932</v>
      </c>
      <c r="C424" s="393">
        <f t="shared" si="32"/>
        <v>45930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Неохим АД Дружество-майка</v>
      </c>
      <c r="B425" s="389" t="str">
        <f t="shared" si="31"/>
        <v>836144932</v>
      </c>
      <c r="C425" s="393">
        <f t="shared" si="32"/>
        <v>45930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Неохим АД Дружество-майка</v>
      </c>
      <c r="B426" s="389" t="str">
        <f t="shared" si="31"/>
        <v>836144932</v>
      </c>
      <c r="C426" s="393">
        <f t="shared" si="32"/>
        <v>45930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Неохим АД Дружество-майка</v>
      </c>
      <c r="B427" s="389" t="str">
        <f t="shared" si="31"/>
        <v>836144932</v>
      </c>
      <c r="C427" s="393">
        <f t="shared" si="32"/>
        <v>45930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Неохим АД Дружество-майка</v>
      </c>
      <c r="B428" s="389" t="str">
        <f t="shared" si="31"/>
        <v>836144932</v>
      </c>
      <c r="C428" s="393">
        <f t="shared" si="32"/>
        <v>45930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Неохим АД Дружество-майка</v>
      </c>
      <c r="B429" s="389" t="str">
        <f t="shared" si="31"/>
        <v>836144932</v>
      </c>
      <c r="C429" s="393">
        <f t="shared" si="32"/>
        <v>45930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Неохим АД Дружество-майка</v>
      </c>
      <c r="B430" s="389" t="str">
        <f t="shared" si="31"/>
        <v>836144932</v>
      </c>
      <c r="C430" s="393">
        <f t="shared" si="32"/>
        <v>45930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Неохим АД Дружество-майка</v>
      </c>
      <c r="B431" s="389" t="str">
        <f t="shared" si="31"/>
        <v>836144932</v>
      </c>
      <c r="C431" s="393">
        <f t="shared" si="32"/>
        <v>45930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Неохим АД Дружество-майка</v>
      </c>
      <c r="B432" s="389" t="str">
        <f t="shared" si="31"/>
        <v>836144932</v>
      </c>
      <c r="C432" s="393">
        <f t="shared" si="32"/>
        <v>45930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Неохим АД Дружество-майка</v>
      </c>
      <c r="B433" s="389" t="str">
        <f t="shared" si="31"/>
        <v>836144932</v>
      </c>
      <c r="C433" s="393">
        <f t="shared" si="32"/>
        <v>45930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Неохим АД Дружество-майка</v>
      </c>
      <c r="B434" s="389" t="str">
        <f t="shared" si="31"/>
        <v>836144932</v>
      </c>
      <c r="C434" s="393">
        <f t="shared" si="32"/>
        <v>45930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143224</v>
      </c>
    </row>
    <row r="435" spans="1:8">
      <c r="A435" s="389" t="str">
        <f t="shared" si="30"/>
        <v>Неохим АД Дружество-майка</v>
      </c>
      <c r="B435" s="389" t="str">
        <f t="shared" si="31"/>
        <v>836144932</v>
      </c>
      <c r="C435" s="393">
        <f t="shared" si="32"/>
        <v>45930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453</v>
      </c>
    </row>
    <row r="436" spans="1:8">
      <c r="A436" s="389" t="str">
        <f t="shared" si="30"/>
        <v>Неохим АД Дружество-майка</v>
      </c>
      <c r="B436" s="389" t="str">
        <f t="shared" si="31"/>
        <v>836144932</v>
      </c>
      <c r="C436" s="393">
        <f t="shared" si="32"/>
        <v>45930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Неохим АД Дружество-майка</v>
      </c>
      <c r="B437" s="389" t="str">
        <f t="shared" si="31"/>
        <v>836144932</v>
      </c>
      <c r="C437" s="393">
        <f t="shared" si="32"/>
        <v>45930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143677</v>
      </c>
    </row>
    <row r="438" spans="1:8">
      <c r="A438" s="389" t="str">
        <f t="shared" si="30"/>
        <v>Неохим АД Дружество-майка</v>
      </c>
      <c r="B438" s="389" t="str">
        <f t="shared" si="31"/>
        <v>836144932</v>
      </c>
      <c r="C438" s="393">
        <f t="shared" si="32"/>
        <v>45930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-2</v>
      </c>
    </row>
    <row r="439" spans="1:8">
      <c r="A439" s="389" t="str">
        <f t="shared" si="30"/>
        <v>Неохим АД Дружество-майка</v>
      </c>
      <c r="B439" s="389" t="str">
        <f t="shared" si="31"/>
        <v>836144932</v>
      </c>
      <c r="C439" s="393">
        <f t="shared" si="32"/>
        <v>45930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Неохим АД Дружество-майка</v>
      </c>
      <c r="B440" s="389" t="str">
        <f t="shared" si="31"/>
        <v>836144932</v>
      </c>
      <c r="C440" s="393">
        <f t="shared" si="32"/>
        <v>45930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Неохим АД Дружество-майка</v>
      </c>
      <c r="B441" s="389" t="str">
        <f t="shared" si="31"/>
        <v>836144932</v>
      </c>
      <c r="C441" s="393">
        <f t="shared" si="32"/>
        <v>45930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Неохим АД Дружество-майка</v>
      </c>
      <c r="B442" s="389" t="str">
        <f t="shared" si="31"/>
        <v>836144932</v>
      </c>
      <c r="C442" s="393">
        <f t="shared" si="32"/>
        <v>45930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-2</v>
      </c>
    </row>
    <row r="443" spans="1:8">
      <c r="A443" s="389" t="str">
        <f t="shared" si="30"/>
        <v>Неохим АД Дружество-майка</v>
      </c>
      <c r="B443" s="389" t="str">
        <f t="shared" si="31"/>
        <v>836144932</v>
      </c>
      <c r="C443" s="393">
        <f t="shared" si="32"/>
        <v>45930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Неохим АД Дружество-майка</v>
      </c>
      <c r="B444" s="389" t="str">
        <f t="shared" si="31"/>
        <v>836144932</v>
      </c>
      <c r="C444" s="393">
        <f t="shared" si="32"/>
        <v>45930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Неохим АД Дружество-майка</v>
      </c>
      <c r="B445" s="389" t="str">
        <f t="shared" si="31"/>
        <v>836144932</v>
      </c>
      <c r="C445" s="393">
        <f t="shared" si="32"/>
        <v>45930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Неохим АД Дружество-майка</v>
      </c>
      <c r="B446" s="389" t="str">
        <f t="shared" si="31"/>
        <v>836144932</v>
      </c>
      <c r="C446" s="393">
        <f t="shared" si="32"/>
        <v>45930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Неохим АД Дружество-майка</v>
      </c>
      <c r="B447" s="389" t="str">
        <f t="shared" si="31"/>
        <v>836144932</v>
      </c>
      <c r="C447" s="393">
        <f t="shared" si="32"/>
        <v>45930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Неохим АД Дружество-майка</v>
      </c>
      <c r="B448" s="389" t="str">
        <f t="shared" si="31"/>
        <v>836144932</v>
      </c>
      <c r="C448" s="393">
        <f t="shared" si="32"/>
        <v>45930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Неохим АД Дружество-майка</v>
      </c>
      <c r="B449" s="389" t="str">
        <f t="shared" si="31"/>
        <v>836144932</v>
      </c>
      <c r="C449" s="393">
        <f t="shared" si="32"/>
        <v>45930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Неохим АД Дружество-майка</v>
      </c>
      <c r="B450" s="389" t="str">
        <f t="shared" si="31"/>
        <v>836144932</v>
      </c>
      <c r="C450" s="393">
        <f t="shared" si="32"/>
        <v>45930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Неохим АД Дружество-майка</v>
      </c>
      <c r="B451" s="389" t="str">
        <f t="shared" si="31"/>
        <v>836144932</v>
      </c>
      <c r="C451" s="393">
        <f t="shared" si="32"/>
        <v>45930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Неохим АД Дружество-майка</v>
      </c>
      <c r="B452" s="389" t="str">
        <f t="shared" si="31"/>
        <v>836144932</v>
      </c>
      <c r="C452" s="393">
        <f t="shared" si="32"/>
        <v>45930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Неохим АД Дружество-майка</v>
      </c>
      <c r="B453" s="389" t="str">
        <f t="shared" si="31"/>
        <v>836144932</v>
      </c>
      <c r="C453" s="393">
        <f t="shared" si="32"/>
        <v>45930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Неохим АД Дружество-майка</v>
      </c>
      <c r="B454" s="389" t="str">
        <f t="shared" si="31"/>
        <v>836144932</v>
      </c>
      <c r="C454" s="393">
        <f t="shared" si="32"/>
        <v>45930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Неохим АД Дружество-майка</v>
      </c>
      <c r="B455" s="389" t="str">
        <f t="shared" si="31"/>
        <v>836144932</v>
      </c>
      <c r="C455" s="393">
        <f t="shared" si="32"/>
        <v>45930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Неохим АД Дружество-майка</v>
      </c>
      <c r="B456" s="389" t="str">
        <f t="shared" si="31"/>
        <v>836144932</v>
      </c>
      <c r="C456" s="393">
        <f t="shared" si="32"/>
        <v>45930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-2</v>
      </c>
    </row>
    <row r="457" spans="1:8">
      <c r="A457" s="389" t="str">
        <f t="shared" si="30"/>
        <v>Неохим АД Дружество-майка</v>
      </c>
      <c r="B457" s="389" t="str">
        <f t="shared" si="31"/>
        <v>836144932</v>
      </c>
      <c r="C457" s="393">
        <f t="shared" si="32"/>
        <v>45930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Неохим АД Дружество-майка</v>
      </c>
      <c r="B458" s="389" t="str">
        <f t="shared" si="31"/>
        <v>836144932</v>
      </c>
      <c r="C458" s="393">
        <f t="shared" si="32"/>
        <v>45930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Неохим АД Дружество-майка</v>
      </c>
      <c r="B459" s="389" t="str">
        <f t="shared" si="31"/>
        <v>836144932</v>
      </c>
      <c r="C459" s="393">
        <f t="shared" si="32"/>
        <v>45930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-2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Неохим АД Дружество-майка</v>
      </c>
      <c r="B461" s="389" t="str">
        <f t="shared" ref="B461:B524" si="34">pdeBulstat</f>
        <v>836144932</v>
      </c>
      <c r="C461" s="393">
        <f t="shared" ref="C461:C524" si="35">endDate</f>
        <v>45930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Неохим АД Дружество-майка</v>
      </c>
      <c r="B462" s="389" t="str">
        <f t="shared" si="34"/>
        <v>836144932</v>
      </c>
      <c r="C462" s="393">
        <f t="shared" si="35"/>
        <v>45930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Неохим АД Дружество-майка</v>
      </c>
      <c r="B463" s="389" t="str">
        <f t="shared" si="34"/>
        <v>836144932</v>
      </c>
      <c r="C463" s="393">
        <f t="shared" si="35"/>
        <v>45930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Неохим АД Дружество-майка</v>
      </c>
      <c r="B464" s="389" t="str">
        <f t="shared" si="34"/>
        <v>836144932</v>
      </c>
      <c r="C464" s="393">
        <f t="shared" si="35"/>
        <v>45930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Неохим АД Дружество-майка</v>
      </c>
      <c r="B465" s="389" t="str">
        <f t="shared" si="34"/>
        <v>836144932</v>
      </c>
      <c r="C465" s="393">
        <f t="shared" si="35"/>
        <v>45930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Неохим АД Дружество-майка</v>
      </c>
      <c r="B466" s="389" t="str">
        <f t="shared" si="34"/>
        <v>836144932</v>
      </c>
      <c r="C466" s="393">
        <f t="shared" si="35"/>
        <v>45930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Неохим АД Дружество-майка</v>
      </c>
      <c r="B467" s="389" t="str">
        <f t="shared" si="34"/>
        <v>836144932</v>
      </c>
      <c r="C467" s="393">
        <f t="shared" si="35"/>
        <v>45930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Неохим АД Дружество-майка</v>
      </c>
      <c r="B468" s="389" t="str">
        <f t="shared" si="34"/>
        <v>836144932</v>
      </c>
      <c r="C468" s="393">
        <f t="shared" si="35"/>
        <v>45930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Неохим АД Дружество-майка</v>
      </c>
      <c r="B469" s="389" t="str">
        <f t="shared" si="34"/>
        <v>836144932</v>
      </c>
      <c r="C469" s="393">
        <f t="shared" si="35"/>
        <v>45930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Неохим АД Дружество-майка</v>
      </c>
      <c r="B470" s="389" t="str">
        <f t="shared" si="34"/>
        <v>836144932</v>
      </c>
      <c r="C470" s="393">
        <f t="shared" si="35"/>
        <v>45930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Неохим АД Дружество-майка</v>
      </c>
      <c r="B471" s="389" t="str">
        <f t="shared" si="34"/>
        <v>836144932</v>
      </c>
      <c r="C471" s="393">
        <f t="shared" si="35"/>
        <v>45930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Неохим АД Дружество-майка</v>
      </c>
      <c r="B472" s="389" t="str">
        <f t="shared" si="34"/>
        <v>836144932</v>
      </c>
      <c r="C472" s="393">
        <f t="shared" si="35"/>
        <v>45930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Неохим АД Дружество-майка</v>
      </c>
      <c r="B473" s="389" t="str">
        <f t="shared" si="34"/>
        <v>836144932</v>
      </c>
      <c r="C473" s="393">
        <f t="shared" si="35"/>
        <v>45930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Неохим АД Дружество-майка</v>
      </c>
      <c r="B474" s="389" t="str">
        <f t="shared" si="34"/>
        <v>836144932</v>
      </c>
      <c r="C474" s="393">
        <f t="shared" si="35"/>
        <v>45930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Неохим АД Дружество-майка</v>
      </c>
      <c r="B475" s="389" t="str">
        <f t="shared" si="34"/>
        <v>836144932</v>
      </c>
      <c r="C475" s="393">
        <f t="shared" si="35"/>
        <v>45930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Неохим АД Дружество-майка</v>
      </c>
      <c r="B476" s="389" t="str">
        <f t="shared" si="34"/>
        <v>836144932</v>
      </c>
      <c r="C476" s="393">
        <f t="shared" si="35"/>
        <v>45930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Неохим АД Дружество-майка</v>
      </c>
      <c r="B477" s="389" t="str">
        <f t="shared" si="34"/>
        <v>836144932</v>
      </c>
      <c r="C477" s="393">
        <f t="shared" si="35"/>
        <v>45930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Неохим АД Дружество-майка</v>
      </c>
      <c r="B478" s="389" t="str">
        <f t="shared" si="34"/>
        <v>836144932</v>
      </c>
      <c r="C478" s="393">
        <f t="shared" si="35"/>
        <v>45930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Неохим АД Дружество-майка</v>
      </c>
      <c r="B479" s="389" t="str">
        <f t="shared" si="34"/>
        <v>836144932</v>
      </c>
      <c r="C479" s="393">
        <f t="shared" si="35"/>
        <v>45930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Неохим АД Дружество-майка</v>
      </c>
      <c r="B480" s="389" t="str">
        <f t="shared" si="34"/>
        <v>836144932</v>
      </c>
      <c r="C480" s="393">
        <f t="shared" si="35"/>
        <v>45930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Неохим АД Дружество-майка</v>
      </c>
      <c r="B481" s="389" t="str">
        <f t="shared" si="34"/>
        <v>836144932</v>
      </c>
      <c r="C481" s="393">
        <f t="shared" si="35"/>
        <v>45930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Неохим АД Дружество-майка</v>
      </c>
      <c r="B482" s="389" t="str">
        <f t="shared" si="34"/>
        <v>836144932</v>
      </c>
      <c r="C482" s="393">
        <f t="shared" si="35"/>
        <v>45930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Неохим АД Дружество-майка</v>
      </c>
      <c r="B483" s="389" t="str">
        <f t="shared" si="34"/>
        <v>836144932</v>
      </c>
      <c r="C483" s="393">
        <f t="shared" si="35"/>
        <v>45930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Неохим АД Дружество-майка</v>
      </c>
      <c r="B484" s="389" t="str">
        <f t="shared" si="34"/>
        <v>836144932</v>
      </c>
      <c r="C484" s="393">
        <f t="shared" si="35"/>
        <v>45930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Неохим АД Дружество-майка</v>
      </c>
      <c r="B485" s="389" t="str">
        <f t="shared" si="34"/>
        <v>836144932</v>
      </c>
      <c r="C485" s="393">
        <f t="shared" si="35"/>
        <v>45930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Неохим АД Дружество-майка</v>
      </c>
      <c r="B486" s="389" t="str">
        <f t="shared" si="34"/>
        <v>836144932</v>
      </c>
      <c r="C486" s="393">
        <f t="shared" si="35"/>
        <v>45930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Неохим АД Дружество-майка</v>
      </c>
      <c r="B487" s="389" t="str">
        <f t="shared" si="34"/>
        <v>836144932</v>
      </c>
      <c r="C487" s="393">
        <f t="shared" si="35"/>
        <v>45930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Неохим АД Дружество-майка</v>
      </c>
      <c r="B488" s="389" t="str">
        <f t="shared" si="34"/>
        <v>836144932</v>
      </c>
      <c r="C488" s="393">
        <f t="shared" si="35"/>
        <v>45930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Неохим АД Дружество-майка</v>
      </c>
      <c r="B489" s="389" t="str">
        <f t="shared" si="34"/>
        <v>836144932</v>
      </c>
      <c r="C489" s="393">
        <f t="shared" si="35"/>
        <v>45930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Неохим АД Дружество-майка</v>
      </c>
      <c r="B490" s="389" t="str">
        <f t="shared" si="34"/>
        <v>836144932</v>
      </c>
      <c r="C490" s="393">
        <f t="shared" si="35"/>
        <v>45930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Неохим АД Дружество-майка</v>
      </c>
      <c r="B491" s="389" t="str">
        <f t="shared" si="34"/>
        <v>836144932</v>
      </c>
      <c r="C491" s="393">
        <f t="shared" si="35"/>
        <v>45930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Неохим АД Дружество-майка</v>
      </c>
      <c r="B492" s="389" t="str">
        <f t="shared" si="34"/>
        <v>836144932</v>
      </c>
      <c r="C492" s="393">
        <f t="shared" si="35"/>
        <v>45930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Неохим АД Дружество-майка</v>
      </c>
      <c r="B493" s="389" t="str">
        <f t="shared" si="34"/>
        <v>836144932</v>
      </c>
      <c r="C493" s="393">
        <f t="shared" si="35"/>
        <v>45930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Неохим АД Дружество-майка</v>
      </c>
      <c r="B494" s="389" t="str">
        <f t="shared" si="34"/>
        <v>836144932</v>
      </c>
      <c r="C494" s="393">
        <f t="shared" si="35"/>
        <v>45930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Неохим АД Дружество-майка</v>
      </c>
      <c r="B495" s="389" t="str">
        <f t="shared" si="34"/>
        <v>836144932</v>
      </c>
      <c r="C495" s="393">
        <f t="shared" si="35"/>
        <v>45930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Неохим АД Дружество-майка</v>
      </c>
      <c r="B496" s="389" t="str">
        <f t="shared" si="34"/>
        <v>836144932</v>
      </c>
      <c r="C496" s="393">
        <f t="shared" si="35"/>
        <v>45930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Неохим АД Дружество-майка</v>
      </c>
      <c r="B497" s="389" t="str">
        <f t="shared" si="34"/>
        <v>836144932</v>
      </c>
      <c r="C497" s="393">
        <f t="shared" si="35"/>
        <v>45930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Неохим АД Дружество-майка</v>
      </c>
      <c r="B498" s="389" t="str">
        <f t="shared" si="34"/>
        <v>836144932</v>
      </c>
      <c r="C498" s="393">
        <f t="shared" si="35"/>
        <v>45930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Неохим АД Дружество-майка</v>
      </c>
      <c r="B499" s="389" t="str">
        <f t="shared" si="34"/>
        <v>836144932</v>
      </c>
      <c r="C499" s="393">
        <f t="shared" si="35"/>
        <v>45930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Неохим АД Дружество-майка</v>
      </c>
      <c r="B500" s="389" t="str">
        <f t="shared" si="34"/>
        <v>836144932</v>
      </c>
      <c r="C500" s="393">
        <f t="shared" si="35"/>
        <v>45930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Неохим АД Дружество-майка</v>
      </c>
      <c r="B501" s="389" t="str">
        <f t="shared" si="34"/>
        <v>836144932</v>
      </c>
      <c r="C501" s="393">
        <f t="shared" si="35"/>
        <v>45930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Неохим АД Дружество-майка</v>
      </c>
      <c r="B502" s="389" t="str">
        <f t="shared" si="34"/>
        <v>836144932</v>
      </c>
      <c r="C502" s="393">
        <f t="shared" si="35"/>
        <v>45930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Неохим АД Дружество-майка</v>
      </c>
      <c r="B503" s="389" t="str">
        <f t="shared" si="34"/>
        <v>836144932</v>
      </c>
      <c r="C503" s="393">
        <f t="shared" si="35"/>
        <v>45930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Неохим АД Дружество-майка</v>
      </c>
      <c r="B504" s="389" t="str">
        <f t="shared" si="34"/>
        <v>836144932</v>
      </c>
      <c r="C504" s="393">
        <f t="shared" si="35"/>
        <v>45930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Неохим АД Дружество-майка</v>
      </c>
      <c r="B505" s="389" t="str">
        <f t="shared" si="34"/>
        <v>836144932</v>
      </c>
      <c r="C505" s="393">
        <f t="shared" si="35"/>
        <v>45930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Неохим АД Дружество-майка</v>
      </c>
      <c r="B506" s="389" t="str">
        <f t="shared" si="34"/>
        <v>836144932</v>
      </c>
      <c r="C506" s="393">
        <f t="shared" si="35"/>
        <v>45930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Неохим АД Дружество-майка</v>
      </c>
      <c r="B507" s="389" t="str">
        <f t="shared" si="34"/>
        <v>836144932</v>
      </c>
      <c r="C507" s="393">
        <f t="shared" si="35"/>
        <v>45930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Неохим АД Дружество-майка</v>
      </c>
      <c r="B508" s="389" t="str">
        <f t="shared" si="34"/>
        <v>836144932</v>
      </c>
      <c r="C508" s="393">
        <f t="shared" si="35"/>
        <v>45930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Неохим АД Дружество-майка</v>
      </c>
      <c r="B509" s="389" t="str">
        <f t="shared" si="34"/>
        <v>836144932</v>
      </c>
      <c r="C509" s="393">
        <f t="shared" si="35"/>
        <v>45930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Неохим АД Дружество-майка</v>
      </c>
      <c r="B510" s="389" t="str">
        <f t="shared" si="34"/>
        <v>836144932</v>
      </c>
      <c r="C510" s="393">
        <f t="shared" si="35"/>
        <v>45930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Неохим АД Дружество-майка</v>
      </c>
      <c r="B511" s="389" t="str">
        <f t="shared" si="34"/>
        <v>836144932</v>
      </c>
      <c r="C511" s="393">
        <f t="shared" si="35"/>
        <v>45930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Неохим АД Дружество-майка</v>
      </c>
      <c r="B512" s="389" t="str">
        <f t="shared" si="34"/>
        <v>836144932</v>
      </c>
      <c r="C512" s="393">
        <f t="shared" si="35"/>
        <v>45930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Неохим АД Дружество-майка</v>
      </c>
      <c r="B513" s="389" t="str">
        <f t="shared" si="34"/>
        <v>836144932</v>
      </c>
      <c r="C513" s="393">
        <f t="shared" si="35"/>
        <v>45930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Неохим АД Дружество-майка</v>
      </c>
      <c r="B514" s="389" t="str">
        <f t="shared" si="34"/>
        <v>836144932</v>
      </c>
      <c r="C514" s="393">
        <f t="shared" si="35"/>
        <v>45930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Неохим АД Дружество-майка</v>
      </c>
      <c r="B515" s="389" t="str">
        <f t="shared" si="34"/>
        <v>836144932</v>
      </c>
      <c r="C515" s="393">
        <f t="shared" si="35"/>
        <v>45930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Неохим АД Дружество-майка</v>
      </c>
      <c r="B516" s="389" t="str">
        <f t="shared" si="34"/>
        <v>836144932</v>
      </c>
      <c r="C516" s="393">
        <f t="shared" si="35"/>
        <v>45930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Неохим АД Дружество-майка</v>
      </c>
      <c r="B517" s="389" t="str">
        <f t="shared" si="34"/>
        <v>836144932</v>
      </c>
      <c r="C517" s="393">
        <f t="shared" si="35"/>
        <v>45930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Неохим АД Дружество-майка</v>
      </c>
      <c r="B518" s="389" t="str">
        <f t="shared" si="34"/>
        <v>836144932</v>
      </c>
      <c r="C518" s="393">
        <f t="shared" si="35"/>
        <v>45930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Неохим АД Дружество-майка</v>
      </c>
      <c r="B519" s="389" t="str">
        <f t="shared" si="34"/>
        <v>836144932</v>
      </c>
      <c r="C519" s="393">
        <f t="shared" si="35"/>
        <v>45930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Неохим АД Дружество-майка</v>
      </c>
      <c r="B520" s="389" t="str">
        <f t="shared" si="34"/>
        <v>836144932</v>
      </c>
      <c r="C520" s="393">
        <f t="shared" si="35"/>
        <v>45930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Неохим АД Дружество-майка</v>
      </c>
      <c r="B521" s="389" t="str">
        <f t="shared" si="34"/>
        <v>836144932</v>
      </c>
      <c r="C521" s="393">
        <f t="shared" si="35"/>
        <v>45930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Неохим АД Дружество-майка</v>
      </c>
      <c r="B522" s="389" t="str">
        <f t="shared" si="34"/>
        <v>836144932</v>
      </c>
      <c r="C522" s="393">
        <f t="shared" si="35"/>
        <v>45930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Неохим АД Дружество-майка</v>
      </c>
      <c r="B523" s="389" t="str">
        <f t="shared" si="34"/>
        <v>836144932</v>
      </c>
      <c r="C523" s="393">
        <f t="shared" si="35"/>
        <v>45930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Неохим АД Дружество-майка</v>
      </c>
      <c r="B524" s="389" t="str">
        <f t="shared" si="34"/>
        <v>836144932</v>
      </c>
      <c r="C524" s="393">
        <f t="shared" si="35"/>
        <v>45930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Неохим АД Дружество-майка</v>
      </c>
      <c r="B525" s="389" t="str">
        <f t="shared" ref="B525:B588" si="37">pdeBulstat</f>
        <v>836144932</v>
      </c>
      <c r="C525" s="393">
        <f t="shared" ref="C525:C588" si="38">endDate</f>
        <v>45930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Неохим АД Дружество-майка</v>
      </c>
      <c r="B526" s="389" t="str">
        <f t="shared" si="37"/>
        <v>836144932</v>
      </c>
      <c r="C526" s="393">
        <f t="shared" si="38"/>
        <v>45930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Неохим АД Дружество-майка</v>
      </c>
      <c r="B527" s="389" t="str">
        <f t="shared" si="37"/>
        <v>836144932</v>
      </c>
      <c r="C527" s="393">
        <f t="shared" si="38"/>
        <v>45930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Неохим АД Дружество-майка</v>
      </c>
      <c r="B528" s="389" t="str">
        <f t="shared" si="37"/>
        <v>836144932</v>
      </c>
      <c r="C528" s="393">
        <f t="shared" si="38"/>
        <v>45930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Неохим АД Дружество-майка</v>
      </c>
      <c r="B529" s="389" t="str">
        <f t="shared" si="37"/>
        <v>836144932</v>
      </c>
      <c r="C529" s="393">
        <f t="shared" si="38"/>
        <v>45930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Неохим АД Дружество-майка</v>
      </c>
      <c r="B530" s="389" t="str">
        <f t="shared" si="37"/>
        <v>836144932</v>
      </c>
      <c r="C530" s="393">
        <f t="shared" si="38"/>
        <v>45930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Неохим АД Дружество-майка</v>
      </c>
      <c r="B531" s="389" t="str">
        <f t="shared" si="37"/>
        <v>836144932</v>
      </c>
      <c r="C531" s="393">
        <f t="shared" si="38"/>
        <v>45930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Неохим АД Дружество-майка</v>
      </c>
      <c r="B532" s="389" t="str">
        <f t="shared" si="37"/>
        <v>836144932</v>
      </c>
      <c r="C532" s="393">
        <f t="shared" si="38"/>
        <v>45930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Неохим АД Дружество-майка</v>
      </c>
      <c r="B533" s="389" t="str">
        <f t="shared" si="37"/>
        <v>836144932</v>
      </c>
      <c r="C533" s="393">
        <f t="shared" si="38"/>
        <v>45930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Неохим АД Дружество-майка</v>
      </c>
      <c r="B534" s="389" t="str">
        <f t="shared" si="37"/>
        <v>836144932</v>
      </c>
      <c r="C534" s="393">
        <f t="shared" si="38"/>
        <v>45930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Неохим АД Дружество-майка</v>
      </c>
      <c r="B535" s="389" t="str">
        <f t="shared" si="37"/>
        <v>836144932</v>
      </c>
      <c r="C535" s="393">
        <f t="shared" si="38"/>
        <v>45930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Неохим АД Дружество-майка</v>
      </c>
      <c r="B536" s="389" t="str">
        <f t="shared" si="37"/>
        <v>836144932</v>
      </c>
      <c r="C536" s="393">
        <f t="shared" si="38"/>
        <v>45930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Неохим АД Дружество-майка</v>
      </c>
      <c r="B537" s="389" t="str">
        <f t="shared" si="37"/>
        <v>836144932</v>
      </c>
      <c r="C537" s="393">
        <f t="shared" si="38"/>
        <v>45930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Неохим АД Дружество-майка</v>
      </c>
      <c r="B538" s="389" t="str">
        <f t="shared" si="37"/>
        <v>836144932</v>
      </c>
      <c r="C538" s="393">
        <f t="shared" si="38"/>
        <v>45930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Неохим АД Дружество-майка</v>
      </c>
      <c r="B539" s="389" t="str">
        <f t="shared" si="37"/>
        <v>836144932</v>
      </c>
      <c r="C539" s="393">
        <f t="shared" si="38"/>
        <v>45930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Неохим АД Дружество-майка</v>
      </c>
      <c r="B540" s="389" t="str">
        <f t="shared" si="37"/>
        <v>836144932</v>
      </c>
      <c r="C540" s="393">
        <f t="shared" si="38"/>
        <v>45930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Неохим АД Дружество-майка</v>
      </c>
      <c r="B541" s="389" t="str">
        <f t="shared" si="37"/>
        <v>836144932</v>
      </c>
      <c r="C541" s="393">
        <f t="shared" si="38"/>
        <v>45930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Неохим АД Дружество-майка</v>
      </c>
      <c r="B542" s="389" t="str">
        <f t="shared" si="37"/>
        <v>836144932</v>
      </c>
      <c r="C542" s="393">
        <f t="shared" si="38"/>
        <v>45930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Неохим АД Дружество-майка</v>
      </c>
      <c r="B543" s="389" t="str">
        <f t="shared" si="37"/>
        <v>836144932</v>
      </c>
      <c r="C543" s="393">
        <f t="shared" si="38"/>
        <v>45930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Неохим АД Дружество-майка</v>
      </c>
      <c r="B544" s="389" t="str">
        <f t="shared" si="37"/>
        <v>836144932</v>
      </c>
      <c r="C544" s="393">
        <f t="shared" si="38"/>
        <v>45930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Неохим АД Дружество-майка</v>
      </c>
      <c r="B545" s="389" t="str">
        <f t="shared" si="37"/>
        <v>836144932</v>
      </c>
      <c r="C545" s="393">
        <f t="shared" si="38"/>
        <v>45930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Неохим АД Дружество-майка</v>
      </c>
      <c r="B546" s="389" t="str">
        <f t="shared" si="37"/>
        <v>836144932</v>
      </c>
      <c r="C546" s="393">
        <f t="shared" si="38"/>
        <v>45930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Неохим АД Дружество-майка</v>
      </c>
      <c r="B547" s="389" t="str">
        <f t="shared" si="37"/>
        <v>836144932</v>
      </c>
      <c r="C547" s="393">
        <f t="shared" si="38"/>
        <v>45930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Неохим АД Дружество-майка</v>
      </c>
      <c r="B548" s="389" t="str">
        <f t="shared" si="37"/>
        <v>836144932</v>
      </c>
      <c r="C548" s="393">
        <f t="shared" si="38"/>
        <v>45930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Неохим АД Дружество-майка</v>
      </c>
      <c r="B549" s="389" t="str">
        <f t="shared" si="37"/>
        <v>836144932</v>
      </c>
      <c r="C549" s="393">
        <f t="shared" si="38"/>
        <v>45930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Неохим АД Дружество-майка</v>
      </c>
      <c r="B550" s="389" t="str">
        <f t="shared" si="37"/>
        <v>836144932</v>
      </c>
      <c r="C550" s="393">
        <f t="shared" si="38"/>
        <v>45930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Неохим АД Дружество-майка</v>
      </c>
      <c r="B551" s="389" t="str">
        <f t="shared" si="37"/>
        <v>836144932</v>
      </c>
      <c r="C551" s="393">
        <f t="shared" si="38"/>
        <v>45930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Неохим АД Дружество-майка</v>
      </c>
      <c r="B552" s="389" t="str">
        <f t="shared" si="37"/>
        <v>836144932</v>
      </c>
      <c r="C552" s="393">
        <f t="shared" si="38"/>
        <v>45930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Неохим АД Дружество-майка</v>
      </c>
      <c r="B553" s="389" t="str">
        <f t="shared" si="37"/>
        <v>836144932</v>
      </c>
      <c r="C553" s="393">
        <f t="shared" si="38"/>
        <v>45930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Неохим АД Дружество-майка</v>
      </c>
      <c r="B554" s="389" t="str">
        <f t="shared" si="37"/>
        <v>836144932</v>
      </c>
      <c r="C554" s="393">
        <f t="shared" si="38"/>
        <v>45930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Неохим АД Дружество-майка</v>
      </c>
      <c r="B555" s="389" t="str">
        <f t="shared" si="37"/>
        <v>836144932</v>
      </c>
      <c r="C555" s="393">
        <f t="shared" si="38"/>
        <v>45930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Неохим АД Дружество-майка</v>
      </c>
      <c r="B556" s="389" t="str">
        <f t="shared" si="37"/>
        <v>836144932</v>
      </c>
      <c r="C556" s="393">
        <f t="shared" si="38"/>
        <v>45930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Неохим АД Дружество-майка</v>
      </c>
      <c r="B557" s="389" t="str">
        <f t="shared" si="37"/>
        <v>836144932</v>
      </c>
      <c r="C557" s="393">
        <f t="shared" si="38"/>
        <v>45930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Неохим АД Дружество-майка</v>
      </c>
      <c r="B558" s="389" t="str">
        <f t="shared" si="37"/>
        <v>836144932</v>
      </c>
      <c r="C558" s="393">
        <f t="shared" si="38"/>
        <v>45930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Неохим АД Дружество-майка</v>
      </c>
      <c r="B559" s="389" t="str">
        <f t="shared" si="37"/>
        <v>836144932</v>
      </c>
      <c r="C559" s="393">
        <f t="shared" si="38"/>
        <v>45930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Неохим АД Дружество-майка</v>
      </c>
      <c r="B560" s="389" t="str">
        <f t="shared" si="37"/>
        <v>836144932</v>
      </c>
      <c r="C560" s="393">
        <f t="shared" si="38"/>
        <v>45930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Неохим АД Дружество-майка</v>
      </c>
      <c r="B561" s="389" t="str">
        <f t="shared" si="37"/>
        <v>836144932</v>
      </c>
      <c r="C561" s="393">
        <f t="shared" si="38"/>
        <v>45930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Неохим АД Дружество-майка</v>
      </c>
      <c r="B562" s="389" t="str">
        <f t="shared" si="37"/>
        <v>836144932</v>
      </c>
      <c r="C562" s="393">
        <f t="shared" si="38"/>
        <v>45930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Неохим АД Дружество-майка</v>
      </c>
      <c r="B563" s="389" t="str">
        <f t="shared" si="37"/>
        <v>836144932</v>
      </c>
      <c r="C563" s="393">
        <f t="shared" si="38"/>
        <v>45930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Неохим АД Дружество-майка</v>
      </c>
      <c r="B564" s="389" t="str">
        <f t="shared" si="37"/>
        <v>836144932</v>
      </c>
      <c r="C564" s="393">
        <f t="shared" si="38"/>
        <v>45930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Неохим АД Дружество-майка</v>
      </c>
      <c r="B565" s="389" t="str">
        <f t="shared" si="37"/>
        <v>836144932</v>
      </c>
      <c r="C565" s="393">
        <f t="shared" si="38"/>
        <v>45930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Неохим АД Дружество-майка</v>
      </c>
      <c r="B566" s="389" t="str">
        <f t="shared" si="37"/>
        <v>836144932</v>
      </c>
      <c r="C566" s="393">
        <f t="shared" si="38"/>
        <v>45930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Неохим АД Дружество-майка</v>
      </c>
      <c r="B567" s="389" t="str">
        <f t="shared" si="37"/>
        <v>836144932</v>
      </c>
      <c r="C567" s="393">
        <f t="shared" si="38"/>
        <v>45930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Неохим АД Дружество-майка</v>
      </c>
      <c r="B568" s="389" t="str">
        <f t="shared" si="37"/>
        <v>836144932</v>
      </c>
      <c r="C568" s="393">
        <f t="shared" si="38"/>
        <v>45930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Неохим АД Дружество-майка</v>
      </c>
      <c r="B569" s="389" t="str">
        <f t="shared" si="37"/>
        <v>836144932</v>
      </c>
      <c r="C569" s="393">
        <f t="shared" si="38"/>
        <v>45930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Неохим АД Дружество-майка</v>
      </c>
      <c r="B570" s="389" t="str">
        <f t="shared" si="37"/>
        <v>836144932</v>
      </c>
      <c r="C570" s="393">
        <f t="shared" si="38"/>
        <v>45930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Неохим АД Дружество-майка</v>
      </c>
      <c r="B571" s="389" t="str">
        <f t="shared" si="37"/>
        <v>836144932</v>
      </c>
      <c r="C571" s="393">
        <f t="shared" si="38"/>
        <v>45930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Неохим АД Дружество-майка</v>
      </c>
      <c r="B572" s="389" t="str">
        <f t="shared" si="37"/>
        <v>836144932</v>
      </c>
      <c r="C572" s="393">
        <f t="shared" si="38"/>
        <v>45930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Неохим АД Дружество-майка</v>
      </c>
      <c r="B573" s="389" t="str">
        <f t="shared" si="37"/>
        <v>836144932</v>
      </c>
      <c r="C573" s="393">
        <f t="shared" si="38"/>
        <v>45930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Неохим АД Дружество-майка</v>
      </c>
      <c r="B574" s="389" t="str">
        <f t="shared" si="37"/>
        <v>836144932</v>
      </c>
      <c r="C574" s="393">
        <f t="shared" si="38"/>
        <v>45930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Неохим АД Дружество-майка</v>
      </c>
      <c r="B575" s="389" t="str">
        <f t="shared" si="37"/>
        <v>836144932</v>
      </c>
      <c r="C575" s="393">
        <f t="shared" si="38"/>
        <v>45930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Неохим АД Дружество-майка</v>
      </c>
      <c r="B576" s="389" t="str">
        <f t="shared" si="37"/>
        <v>836144932</v>
      </c>
      <c r="C576" s="393">
        <f t="shared" si="38"/>
        <v>45930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Неохим АД Дружество-майка</v>
      </c>
      <c r="B577" s="389" t="str">
        <f t="shared" si="37"/>
        <v>836144932</v>
      </c>
      <c r="C577" s="393">
        <f t="shared" si="38"/>
        <v>45930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Неохим АД Дружество-майка</v>
      </c>
      <c r="B578" s="389" t="str">
        <f t="shared" si="37"/>
        <v>836144932</v>
      </c>
      <c r="C578" s="393">
        <f t="shared" si="38"/>
        <v>45930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Неохим АД Дружество-майка</v>
      </c>
      <c r="B579" s="389" t="str">
        <f t="shared" si="37"/>
        <v>836144932</v>
      </c>
      <c r="C579" s="393">
        <f t="shared" si="38"/>
        <v>45930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Неохим АД Дружество-майка</v>
      </c>
      <c r="B580" s="389" t="str">
        <f t="shared" si="37"/>
        <v>836144932</v>
      </c>
      <c r="C580" s="393">
        <f t="shared" si="38"/>
        <v>45930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Неохим АД Дружество-майка</v>
      </c>
      <c r="B581" s="389" t="str">
        <f t="shared" si="37"/>
        <v>836144932</v>
      </c>
      <c r="C581" s="393">
        <f t="shared" si="38"/>
        <v>45930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Неохим АД Дружество-майка</v>
      </c>
      <c r="B582" s="389" t="str">
        <f t="shared" si="37"/>
        <v>836144932</v>
      </c>
      <c r="C582" s="393">
        <f t="shared" si="38"/>
        <v>45930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Неохим АД Дружество-майка</v>
      </c>
      <c r="B583" s="389" t="str">
        <f t="shared" si="37"/>
        <v>836144932</v>
      </c>
      <c r="C583" s="393">
        <f t="shared" si="38"/>
        <v>45930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Неохим АД Дружество-майка</v>
      </c>
      <c r="B584" s="389" t="str">
        <f t="shared" si="37"/>
        <v>836144932</v>
      </c>
      <c r="C584" s="393">
        <f t="shared" si="38"/>
        <v>45930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Неохим АД Дружество-майка</v>
      </c>
      <c r="B585" s="389" t="str">
        <f t="shared" si="37"/>
        <v>836144932</v>
      </c>
      <c r="C585" s="393">
        <f t="shared" si="38"/>
        <v>45930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Неохим АД Дружество-майка</v>
      </c>
      <c r="B586" s="389" t="str">
        <f t="shared" si="37"/>
        <v>836144932</v>
      </c>
      <c r="C586" s="393">
        <f t="shared" si="38"/>
        <v>45930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Неохим АД Дружество-майка</v>
      </c>
      <c r="B587" s="389" t="str">
        <f t="shared" si="37"/>
        <v>836144932</v>
      </c>
      <c r="C587" s="393">
        <f t="shared" si="38"/>
        <v>45930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Неохим АД Дружество-майка</v>
      </c>
      <c r="B588" s="389" t="str">
        <f t="shared" si="37"/>
        <v>836144932</v>
      </c>
      <c r="C588" s="393">
        <f t="shared" si="38"/>
        <v>45930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Неохим АД Дружество-майка</v>
      </c>
      <c r="B589" s="389" t="str">
        <f t="shared" ref="B589:B652" si="40">pdeBulstat</f>
        <v>836144932</v>
      </c>
      <c r="C589" s="393">
        <f t="shared" ref="C589:C652" si="41">endDate</f>
        <v>45930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Неохим АД Дружество-майка</v>
      </c>
      <c r="B590" s="389" t="str">
        <f t="shared" si="40"/>
        <v>836144932</v>
      </c>
      <c r="C590" s="393">
        <f t="shared" si="41"/>
        <v>45930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Неохим АД Дружество-майка</v>
      </c>
      <c r="B591" s="389" t="str">
        <f t="shared" si="40"/>
        <v>836144932</v>
      </c>
      <c r="C591" s="393">
        <f t="shared" si="41"/>
        <v>45930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Неохим АД Дружество-майка</v>
      </c>
      <c r="B592" s="389" t="str">
        <f t="shared" si="40"/>
        <v>836144932</v>
      </c>
      <c r="C592" s="393">
        <f t="shared" si="41"/>
        <v>45930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Неохим АД Дружество-майка</v>
      </c>
      <c r="B593" s="389" t="str">
        <f t="shared" si="40"/>
        <v>836144932</v>
      </c>
      <c r="C593" s="393">
        <f t="shared" si="41"/>
        <v>45930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Неохим АД Дружество-майка</v>
      </c>
      <c r="B594" s="389" t="str">
        <f t="shared" si="40"/>
        <v>836144932</v>
      </c>
      <c r="C594" s="393">
        <f t="shared" si="41"/>
        <v>45930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Неохим АД Дружество-майка</v>
      </c>
      <c r="B595" s="389" t="str">
        <f t="shared" si="40"/>
        <v>836144932</v>
      </c>
      <c r="C595" s="393">
        <f t="shared" si="41"/>
        <v>45930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Неохим АД Дружество-майка</v>
      </c>
      <c r="B596" s="389" t="str">
        <f t="shared" si="40"/>
        <v>836144932</v>
      </c>
      <c r="C596" s="393">
        <f t="shared" si="41"/>
        <v>45930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Неохим АД Дружество-майка</v>
      </c>
      <c r="B597" s="389" t="str">
        <f t="shared" si="40"/>
        <v>836144932</v>
      </c>
      <c r="C597" s="393">
        <f t="shared" si="41"/>
        <v>45930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Неохим АД Дружество-майка</v>
      </c>
      <c r="B598" s="389" t="str">
        <f t="shared" si="40"/>
        <v>836144932</v>
      </c>
      <c r="C598" s="393">
        <f t="shared" si="41"/>
        <v>45930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Неохим АД Дружество-майка</v>
      </c>
      <c r="B599" s="389" t="str">
        <f t="shared" si="40"/>
        <v>836144932</v>
      </c>
      <c r="C599" s="393">
        <f t="shared" si="41"/>
        <v>45930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Неохим АД Дружество-майка</v>
      </c>
      <c r="B600" s="389" t="str">
        <f t="shared" si="40"/>
        <v>836144932</v>
      </c>
      <c r="C600" s="393">
        <f t="shared" si="41"/>
        <v>45930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Неохим АД Дружество-майка</v>
      </c>
      <c r="B601" s="389" t="str">
        <f t="shared" si="40"/>
        <v>836144932</v>
      </c>
      <c r="C601" s="393">
        <f t="shared" si="41"/>
        <v>45930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Неохим АД Дружество-майка</v>
      </c>
      <c r="B602" s="389" t="str">
        <f t="shared" si="40"/>
        <v>836144932</v>
      </c>
      <c r="C602" s="393">
        <f t="shared" si="41"/>
        <v>45930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Неохим АД Дружество-майка</v>
      </c>
      <c r="B603" s="389" t="str">
        <f t="shared" si="40"/>
        <v>836144932</v>
      </c>
      <c r="C603" s="393">
        <f t="shared" si="41"/>
        <v>45930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Неохим АД Дружество-майка</v>
      </c>
      <c r="B604" s="389" t="str">
        <f t="shared" si="40"/>
        <v>836144932</v>
      </c>
      <c r="C604" s="393">
        <f t="shared" si="41"/>
        <v>45930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Неохим АД Дружество-майка</v>
      </c>
      <c r="B605" s="389" t="str">
        <f t="shared" si="40"/>
        <v>836144932</v>
      </c>
      <c r="C605" s="393">
        <f t="shared" si="41"/>
        <v>45930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Неохим АД Дружество-майка</v>
      </c>
      <c r="B606" s="389" t="str">
        <f t="shared" si="40"/>
        <v>836144932</v>
      </c>
      <c r="C606" s="393">
        <f t="shared" si="41"/>
        <v>45930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Неохим АД Дружество-майка</v>
      </c>
      <c r="B607" s="389" t="str">
        <f t="shared" si="40"/>
        <v>836144932</v>
      </c>
      <c r="C607" s="393">
        <f t="shared" si="41"/>
        <v>45930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Неохим АД Дружество-майка</v>
      </c>
      <c r="B608" s="389" t="str">
        <f t="shared" si="40"/>
        <v>836144932</v>
      </c>
      <c r="C608" s="393">
        <f t="shared" si="41"/>
        <v>45930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Неохим АД Дружество-майка</v>
      </c>
      <c r="B609" s="389" t="str">
        <f t="shared" si="40"/>
        <v>836144932</v>
      </c>
      <c r="C609" s="393">
        <f t="shared" si="41"/>
        <v>45930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Неохим АД Дружество-майка</v>
      </c>
      <c r="B610" s="389" t="str">
        <f t="shared" si="40"/>
        <v>836144932</v>
      </c>
      <c r="C610" s="393">
        <f t="shared" si="41"/>
        <v>45930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Неохим АД Дружество-майка</v>
      </c>
      <c r="B611" s="389" t="str">
        <f t="shared" si="40"/>
        <v>836144932</v>
      </c>
      <c r="C611" s="393">
        <f t="shared" si="41"/>
        <v>45930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Неохим АД Дружество-майка</v>
      </c>
      <c r="B612" s="389" t="str">
        <f t="shared" si="40"/>
        <v>836144932</v>
      </c>
      <c r="C612" s="393">
        <f t="shared" si="41"/>
        <v>45930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Неохим АД Дружество-майка</v>
      </c>
      <c r="B613" s="389" t="str">
        <f t="shared" si="40"/>
        <v>836144932</v>
      </c>
      <c r="C613" s="393">
        <f t="shared" si="41"/>
        <v>45930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Неохим АД Дружество-майка</v>
      </c>
      <c r="B614" s="389" t="str">
        <f t="shared" si="40"/>
        <v>836144932</v>
      </c>
      <c r="C614" s="393">
        <f t="shared" si="41"/>
        <v>45930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Неохим АД Дружество-майка</v>
      </c>
      <c r="B615" s="389" t="str">
        <f t="shared" si="40"/>
        <v>836144932</v>
      </c>
      <c r="C615" s="393">
        <f t="shared" si="41"/>
        <v>45930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Неохим АД Дружество-майка</v>
      </c>
      <c r="B616" s="389" t="str">
        <f t="shared" si="40"/>
        <v>836144932</v>
      </c>
      <c r="C616" s="393">
        <f t="shared" si="41"/>
        <v>45930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Неохим АД Дружество-майка</v>
      </c>
      <c r="B617" s="389" t="str">
        <f t="shared" si="40"/>
        <v>836144932</v>
      </c>
      <c r="C617" s="393">
        <f t="shared" si="41"/>
        <v>45930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Неохим АД Дружество-майка</v>
      </c>
      <c r="B618" s="389" t="str">
        <f t="shared" si="40"/>
        <v>836144932</v>
      </c>
      <c r="C618" s="393">
        <f t="shared" si="41"/>
        <v>45930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Неохим АД Дружество-майка</v>
      </c>
      <c r="B619" s="389" t="str">
        <f t="shared" si="40"/>
        <v>836144932</v>
      </c>
      <c r="C619" s="393">
        <f t="shared" si="41"/>
        <v>45930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Неохим АД Дружество-майка</v>
      </c>
      <c r="B620" s="389" t="str">
        <f t="shared" si="40"/>
        <v>836144932</v>
      </c>
      <c r="C620" s="393">
        <f t="shared" si="41"/>
        <v>45930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Неохим АД Дружество-майка</v>
      </c>
      <c r="B621" s="389" t="str">
        <f t="shared" si="40"/>
        <v>836144932</v>
      </c>
      <c r="C621" s="393">
        <f t="shared" si="41"/>
        <v>45930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Неохим АД Дружество-майка</v>
      </c>
      <c r="B622" s="389" t="str">
        <f t="shared" si="40"/>
        <v>836144932</v>
      </c>
      <c r="C622" s="393">
        <f t="shared" si="41"/>
        <v>45930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Неохим АД Дружество-майка</v>
      </c>
      <c r="B623" s="389" t="str">
        <f t="shared" si="40"/>
        <v>836144932</v>
      </c>
      <c r="C623" s="393">
        <f t="shared" si="41"/>
        <v>45930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Неохим АД Дружество-майка</v>
      </c>
      <c r="B624" s="389" t="str">
        <f t="shared" si="40"/>
        <v>836144932</v>
      </c>
      <c r="C624" s="393">
        <f t="shared" si="41"/>
        <v>45930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Неохим АД Дружество-майка</v>
      </c>
      <c r="B625" s="389" t="str">
        <f t="shared" si="40"/>
        <v>836144932</v>
      </c>
      <c r="C625" s="393">
        <f t="shared" si="41"/>
        <v>45930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Неохим АД Дружество-майка</v>
      </c>
      <c r="B626" s="389" t="str">
        <f t="shared" si="40"/>
        <v>836144932</v>
      </c>
      <c r="C626" s="393">
        <f t="shared" si="41"/>
        <v>45930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Неохим АД Дружество-майка</v>
      </c>
      <c r="B627" s="389" t="str">
        <f t="shared" si="40"/>
        <v>836144932</v>
      </c>
      <c r="C627" s="393">
        <f t="shared" si="41"/>
        <v>45930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Неохим АД Дружество-майка</v>
      </c>
      <c r="B628" s="389" t="str">
        <f t="shared" si="40"/>
        <v>836144932</v>
      </c>
      <c r="C628" s="393">
        <f t="shared" si="41"/>
        <v>45930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Неохим АД Дружество-майка</v>
      </c>
      <c r="B629" s="389" t="str">
        <f t="shared" si="40"/>
        <v>836144932</v>
      </c>
      <c r="C629" s="393">
        <f t="shared" si="41"/>
        <v>45930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Неохим АД Дружество-майка</v>
      </c>
      <c r="B630" s="389" t="str">
        <f t="shared" si="40"/>
        <v>836144932</v>
      </c>
      <c r="C630" s="393">
        <f t="shared" si="41"/>
        <v>45930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Неохим АД Дружество-майка</v>
      </c>
      <c r="B631" s="389" t="str">
        <f t="shared" si="40"/>
        <v>836144932</v>
      </c>
      <c r="C631" s="393">
        <f t="shared" si="41"/>
        <v>45930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Неохим АД Дружество-майка</v>
      </c>
      <c r="B632" s="389" t="str">
        <f t="shared" si="40"/>
        <v>836144932</v>
      </c>
      <c r="C632" s="393">
        <f t="shared" si="41"/>
        <v>45930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Неохим АД Дружество-майка</v>
      </c>
      <c r="B633" s="389" t="str">
        <f t="shared" si="40"/>
        <v>836144932</v>
      </c>
      <c r="C633" s="393">
        <f t="shared" si="41"/>
        <v>45930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Неохим АД Дружество-майка</v>
      </c>
      <c r="B634" s="389" t="str">
        <f t="shared" si="40"/>
        <v>836144932</v>
      </c>
      <c r="C634" s="393">
        <f t="shared" si="41"/>
        <v>45930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Неохим АД Дружество-майка</v>
      </c>
      <c r="B635" s="389" t="str">
        <f t="shared" si="40"/>
        <v>836144932</v>
      </c>
      <c r="C635" s="393">
        <f t="shared" si="41"/>
        <v>45930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Неохим АД Дружество-майка</v>
      </c>
      <c r="B636" s="389" t="str">
        <f t="shared" si="40"/>
        <v>836144932</v>
      </c>
      <c r="C636" s="393">
        <f t="shared" si="41"/>
        <v>45930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Неохим АД Дружество-майка</v>
      </c>
      <c r="B637" s="389" t="str">
        <f t="shared" si="40"/>
        <v>836144932</v>
      </c>
      <c r="C637" s="393">
        <f t="shared" si="41"/>
        <v>45930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Неохим АД Дружество-майка</v>
      </c>
      <c r="B638" s="389" t="str">
        <f t="shared" si="40"/>
        <v>836144932</v>
      </c>
      <c r="C638" s="393">
        <f t="shared" si="41"/>
        <v>45930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Неохим АД Дружество-майка</v>
      </c>
      <c r="B639" s="389" t="str">
        <f t="shared" si="40"/>
        <v>836144932</v>
      </c>
      <c r="C639" s="393">
        <f t="shared" si="41"/>
        <v>45930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Неохим АД Дружество-майка</v>
      </c>
      <c r="B640" s="389" t="str">
        <f t="shared" si="40"/>
        <v>836144932</v>
      </c>
      <c r="C640" s="393">
        <f t="shared" si="41"/>
        <v>45930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Неохим АД Дружество-майка</v>
      </c>
      <c r="B641" s="389" t="str">
        <f t="shared" si="40"/>
        <v>836144932</v>
      </c>
      <c r="C641" s="393">
        <f t="shared" si="41"/>
        <v>45930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Неохим АД Дружество-майка</v>
      </c>
      <c r="B642" s="389" t="str">
        <f t="shared" si="40"/>
        <v>836144932</v>
      </c>
      <c r="C642" s="393">
        <f t="shared" si="41"/>
        <v>45930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Неохим АД Дружество-майка</v>
      </c>
      <c r="B643" s="389" t="str">
        <f t="shared" si="40"/>
        <v>836144932</v>
      </c>
      <c r="C643" s="393">
        <f t="shared" si="41"/>
        <v>45930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Неохим АД Дружество-майка</v>
      </c>
      <c r="B644" s="389" t="str">
        <f t="shared" si="40"/>
        <v>836144932</v>
      </c>
      <c r="C644" s="393">
        <f t="shared" si="41"/>
        <v>45930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Неохим АД Дружество-майка</v>
      </c>
      <c r="B645" s="389" t="str">
        <f t="shared" si="40"/>
        <v>836144932</v>
      </c>
      <c r="C645" s="393">
        <f t="shared" si="41"/>
        <v>45930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Неохим АД Дружество-майка</v>
      </c>
      <c r="B646" s="389" t="str">
        <f t="shared" si="40"/>
        <v>836144932</v>
      </c>
      <c r="C646" s="393">
        <f t="shared" si="41"/>
        <v>45930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Неохим АД Дружество-майка</v>
      </c>
      <c r="B647" s="389" t="str">
        <f t="shared" si="40"/>
        <v>836144932</v>
      </c>
      <c r="C647" s="393">
        <f t="shared" si="41"/>
        <v>45930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Неохим АД Дружество-майка</v>
      </c>
      <c r="B648" s="389" t="str">
        <f t="shared" si="40"/>
        <v>836144932</v>
      </c>
      <c r="C648" s="393">
        <f t="shared" si="41"/>
        <v>45930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Неохим АД Дружество-майка</v>
      </c>
      <c r="B649" s="389" t="str">
        <f t="shared" si="40"/>
        <v>836144932</v>
      </c>
      <c r="C649" s="393">
        <f t="shared" si="41"/>
        <v>45930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Неохим АД Дружество-майка</v>
      </c>
      <c r="B650" s="389" t="str">
        <f t="shared" si="40"/>
        <v>836144932</v>
      </c>
      <c r="C650" s="393">
        <f t="shared" si="41"/>
        <v>45930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Неохим АД Дружество-майка</v>
      </c>
      <c r="B651" s="389" t="str">
        <f t="shared" si="40"/>
        <v>836144932</v>
      </c>
      <c r="C651" s="393">
        <f t="shared" si="41"/>
        <v>45930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Неохим АД Дружество-майка</v>
      </c>
      <c r="B652" s="389" t="str">
        <f t="shared" si="40"/>
        <v>836144932</v>
      </c>
      <c r="C652" s="393">
        <f t="shared" si="41"/>
        <v>45930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Неохим АД Дружество-майка</v>
      </c>
      <c r="B653" s="389" t="str">
        <f t="shared" ref="B653:B716" si="43">pdeBulstat</f>
        <v>836144932</v>
      </c>
      <c r="C653" s="393">
        <f t="shared" ref="C653:C716" si="44">endDate</f>
        <v>45930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Неохим АД Дружество-майка</v>
      </c>
      <c r="B654" s="389" t="str">
        <f t="shared" si="43"/>
        <v>836144932</v>
      </c>
      <c r="C654" s="393">
        <f t="shared" si="44"/>
        <v>45930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Неохим АД Дружество-майка</v>
      </c>
      <c r="B655" s="389" t="str">
        <f t="shared" si="43"/>
        <v>836144932</v>
      </c>
      <c r="C655" s="393">
        <f t="shared" si="44"/>
        <v>45930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Неохим АД Дружество-майка</v>
      </c>
      <c r="B656" s="389" t="str">
        <f t="shared" si="43"/>
        <v>836144932</v>
      </c>
      <c r="C656" s="393">
        <f t="shared" si="44"/>
        <v>45930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Неохим АД Дружество-майка</v>
      </c>
      <c r="B657" s="389" t="str">
        <f t="shared" si="43"/>
        <v>836144932</v>
      </c>
      <c r="C657" s="393">
        <f t="shared" si="44"/>
        <v>45930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Неохим АД Дружество-майка</v>
      </c>
      <c r="B658" s="389" t="str">
        <f t="shared" si="43"/>
        <v>836144932</v>
      </c>
      <c r="C658" s="393">
        <f t="shared" si="44"/>
        <v>45930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Неохим АД Дружество-майка</v>
      </c>
      <c r="B659" s="389" t="str">
        <f t="shared" si="43"/>
        <v>836144932</v>
      </c>
      <c r="C659" s="393">
        <f t="shared" si="44"/>
        <v>45930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Неохим АД Дружество-майка</v>
      </c>
      <c r="B660" s="389" t="str">
        <f t="shared" si="43"/>
        <v>836144932</v>
      </c>
      <c r="C660" s="393">
        <f t="shared" si="44"/>
        <v>45930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Неохим АД Дружество-майка</v>
      </c>
      <c r="B661" s="389" t="str">
        <f t="shared" si="43"/>
        <v>836144932</v>
      </c>
      <c r="C661" s="393">
        <f t="shared" si="44"/>
        <v>45930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Неохим АД Дружество-майка</v>
      </c>
      <c r="B662" s="389" t="str">
        <f t="shared" si="43"/>
        <v>836144932</v>
      </c>
      <c r="C662" s="393">
        <f t="shared" si="44"/>
        <v>45930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Неохим АД Дружество-майка</v>
      </c>
      <c r="B663" s="389" t="str">
        <f t="shared" si="43"/>
        <v>836144932</v>
      </c>
      <c r="C663" s="393">
        <f t="shared" si="44"/>
        <v>45930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Неохим АД Дружество-майка</v>
      </c>
      <c r="B664" s="389" t="str">
        <f t="shared" si="43"/>
        <v>836144932</v>
      </c>
      <c r="C664" s="393">
        <f t="shared" si="44"/>
        <v>45930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Неохим АД Дружество-майка</v>
      </c>
      <c r="B665" s="389" t="str">
        <f t="shared" si="43"/>
        <v>836144932</v>
      </c>
      <c r="C665" s="393">
        <f t="shared" si="44"/>
        <v>45930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Неохим АД Дружество-майка</v>
      </c>
      <c r="B666" s="389" t="str">
        <f t="shared" si="43"/>
        <v>836144932</v>
      </c>
      <c r="C666" s="393">
        <f t="shared" si="44"/>
        <v>45930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Неохим АД Дружество-майка</v>
      </c>
      <c r="B667" s="389" t="str">
        <f t="shared" si="43"/>
        <v>836144932</v>
      </c>
      <c r="C667" s="393">
        <f t="shared" si="44"/>
        <v>45930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Неохим АД Дружество-майка</v>
      </c>
      <c r="B668" s="389" t="str">
        <f t="shared" si="43"/>
        <v>836144932</v>
      </c>
      <c r="C668" s="393">
        <f t="shared" si="44"/>
        <v>45930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Неохим АД Дружество-майка</v>
      </c>
      <c r="B669" s="389" t="str">
        <f t="shared" si="43"/>
        <v>836144932</v>
      </c>
      <c r="C669" s="393">
        <f t="shared" si="44"/>
        <v>45930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Неохим АД Дружество-майка</v>
      </c>
      <c r="B670" s="389" t="str">
        <f t="shared" si="43"/>
        <v>836144932</v>
      </c>
      <c r="C670" s="393">
        <f t="shared" si="44"/>
        <v>45930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Неохим АД Дружество-майка</v>
      </c>
      <c r="B671" s="389" t="str">
        <f t="shared" si="43"/>
        <v>836144932</v>
      </c>
      <c r="C671" s="393">
        <f t="shared" si="44"/>
        <v>45930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Неохим АД Дружество-майка</v>
      </c>
      <c r="B672" s="389" t="str">
        <f t="shared" si="43"/>
        <v>836144932</v>
      </c>
      <c r="C672" s="393">
        <f t="shared" si="44"/>
        <v>45930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Неохим АД Дружество-майка</v>
      </c>
      <c r="B673" s="389" t="str">
        <f t="shared" si="43"/>
        <v>836144932</v>
      </c>
      <c r="C673" s="393">
        <f t="shared" si="44"/>
        <v>45930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Неохим АД Дружество-майка</v>
      </c>
      <c r="B674" s="389" t="str">
        <f t="shared" si="43"/>
        <v>836144932</v>
      </c>
      <c r="C674" s="393">
        <f t="shared" si="44"/>
        <v>45930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Неохим АД Дружество-майка</v>
      </c>
      <c r="B675" s="389" t="str">
        <f t="shared" si="43"/>
        <v>836144932</v>
      </c>
      <c r="C675" s="393">
        <f t="shared" si="44"/>
        <v>45930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Неохим АД Дружество-майка</v>
      </c>
      <c r="B676" s="389" t="str">
        <f t="shared" si="43"/>
        <v>836144932</v>
      </c>
      <c r="C676" s="393">
        <f t="shared" si="44"/>
        <v>45930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Неохим АД Дружество-майка</v>
      </c>
      <c r="B677" s="389" t="str">
        <f t="shared" si="43"/>
        <v>836144932</v>
      </c>
      <c r="C677" s="393">
        <f t="shared" si="44"/>
        <v>45930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Неохим АД Дружество-майка</v>
      </c>
      <c r="B678" s="389" t="str">
        <f t="shared" si="43"/>
        <v>836144932</v>
      </c>
      <c r="C678" s="393">
        <f t="shared" si="44"/>
        <v>45930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Неохим АД Дружество-майка</v>
      </c>
      <c r="B679" s="389" t="str">
        <f t="shared" si="43"/>
        <v>836144932</v>
      </c>
      <c r="C679" s="393">
        <f t="shared" si="44"/>
        <v>45930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Неохим АД Дружество-майка</v>
      </c>
      <c r="B680" s="389" t="str">
        <f t="shared" si="43"/>
        <v>836144932</v>
      </c>
      <c r="C680" s="393">
        <f t="shared" si="44"/>
        <v>45930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Неохим АД Дружество-майка</v>
      </c>
      <c r="B681" s="389" t="str">
        <f t="shared" si="43"/>
        <v>836144932</v>
      </c>
      <c r="C681" s="393">
        <f t="shared" si="44"/>
        <v>45930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Неохим АД Дружество-майка</v>
      </c>
      <c r="B682" s="389" t="str">
        <f t="shared" si="43"/>
        <v>836144932</v>
      </c>
      <c r="C682" s="393">
        <f t="shared" si="44"/>
        <v>45930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Неохим АД Дружество-майка</v>
      </c>
      <c r="B683" s="389" t="str">
        <f t="shared" si="43"/>
        <v>836144932</v>
      </c>
      <c r="C683" s="393">
        <f t="shared" si="44"/>
        <v>45930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Неохим АД Дружество-майка</v>
      </c>
      <c r="B684" s="389" t="str">
        <f t="shared" si="43"/>
        <v>836144932</v>
      </c>
      <c r="C684" s="393">
        <f t="shared" si="44"/>
        <v>45930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Неохим АД Дружество-майка</v>
      </c>
      <c r="B685" s="389" t="str">
        <f t="shared" si="43"/>
        <v>836144932</v>
      </c>
      <c r="C685" s="393">
        <f t="shared" si="44"/>
        <v>45930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Неохим АД Дружество-майка</v>
      </c>
      <c r="B686" s="389" t="str">
        <f t="shared" si="43"/>
        <v>836144932</v>
      </c>
      <c r="C686" s="393">
        <f t="shared" si="44"/>
        <v>45930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Неохим АД Дружество-майка</v>
      </c>
      <c r="B687" s="389" t="str">
        <f t="shared" si="43"/>
        <v>836144932</v>
      </c>
      <c r="C687" s="393">
        <f t="shared" si="44"/>
        <v>45930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Неохим АД Дружество-майка</v>
      </c>
      <c r="B688" s="389" t="str">
        <f t="shared" si="43"/>
        <v>836144932</v>
      </c>
      <c r="C688" s="393">
        <f t="shared" si="44"/>
        <v>45930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Неохим АД Дружество-майка</v>
      </c>
      <c r="B689" s="389" t="str">
        <f t="shared" si="43"/>
        <v>836144932</v>
      </c>
      <c r="C689" s="393">
        <f t="shared" si="44"/>
        <v>45930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Неохим АД Дружество-майка</v>
      </c>
      <c r="B690" s="389" t="str">
        <f t="shared" si="43"/>
        <v>836144932</v>
      </c>
      <c r="C690" s="393">
        <f t="shared" si="44"/>
        <v>45930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Неохим АД Дружество-майка</v>
      </c>
      <c r="B691" s="389" t="str">
        <f t="shared" si="43"/>
        <v>836144932</v>
      </c>
      <c r="C691" s="393">
        <f t="shared" si="44"/>
        <v>45930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Неохим АД Дружество-майка</v>
      </c>
      <c r="B692" s="389" t="str">
        <f t="shared" si="43"/>
        <v>836144932</v>
      </c>
      <c r="C692" s="393">
        <f t="shared" si="44"/>
        <v>45930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Неохим АД Дружество-майка</v>
      </c>
      <c r="B693" s="389" t="str">
        <f t="shared" si="43"/>
        <v>836144932</v>
      </c>
      <c r="C693" s="393">
        <f t="shared" si="44"/>
        <v>45930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Неохим АД Дружество-майка</v>
      </c>
      <c r="B694" s="389" t="str">
        <f t="shared" si="43"/>
        <v>836144932</v>
      </c>
      <c r="C694" s="393">
        <f t="shared" si="44"/>
        <v>45930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Неохим АД Дружество-майка</v>
      </c>
      <c r="B695" s="389" t="str">
        <f t="shared" si="43"/>
        <v>836144932</v>
      </c>
      <c r="C695" s="393">
        <f t="shared" si="44"/>
        <v>45930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Неохим АД Дружество-майка</v>
      </c>
      <c r="B696" s="389" t="str">
        <f t="shared" si="43"/>
        <v>836144932</v>
      </c>
      <c r="C696" s="393">
        <f t="shared" si="44"/>
        <v>45930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Неохим АД Дружество-майка</v>
      </c>
      <c r="B697" s="389" t="str">
        <f t="shared" si="43"/>
        <v>836144932</v>
      </c>
      <c r="C697" s="393">
        <f t="shared" si="44"/>
        <v>45930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Неохим АД Дружество-майка</v>
      </c>
      <c r="B698" s="389" t="str">
        <f t="shared" si="43"/>
        <v>836144932</v>
      </c>
      <c r="C698" s="393">
        <f t="shared" si="44"/>
        <v>45930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Неохим АД Дружество-майка</v>
      </c>
      <c r="B699" s="389" t="str">
        <f t="shared" si="43"/>
        <v>836144932</v>
      </c>
      <c r="C699" s="393">
        <f t="shared" si="44"/>
        <v>45930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Неохим АД Дружество-майка</v>
      </c>
      <c r="B700" s="389" t="str">
        <f t="shared" si="43"/>
        <v>836144932</v>
      </c>
      <c r="C700" s="393">
        <f t="shared" si="44"/>
        <v>45930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Неохим АД Дружество-майка</v>
      </c>
      <c r="B701" s="389" t="str">
        <f t="shared" si="43"/>
        <v>836144932</v>
      </c>
      <c r="C701" s="393">
        <f t="shared" si="44"/>
        <v>45930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Неохим АД Дружество-майка</v>
      </c>
      <c r="B702" s="389" t="str">
        <f t="shared" si="43"/>
        <v>836144932</v>
      </c>
      <c r="C702" s="393">
        <f t="shared" si="44"/>
        <v>45930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Неохим АД Дружество-майка</v>
      </c>
      <c r="B703" s="389" t="str">
        <f t="shared" si="43"/>
        <v>836144932</v>
      </c>
      <c r="C703" s="393">
        <f t="shared" si="44"/>
        <v>45930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Неохим АД Дружество-майка</v>
      </c>
      <c r="B704" s="389" t="str">
        <f t="shared" si="43"/>
        <v>836144932</v>
      </c>
      <c r="C704" s="393">
        <f t="shared" si="44"/>
        <v>45930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Неохим АД Дружество-майка</v>
      </c>
      <c r="B705" s="389" t="str">
        <f t="shared" si="43"/>
        <v>836144932</v>
      </c>
      <c r="C705" s="393">
        <f t="shared" si="44"/>
        <v>45930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Неохим АД Дружество-майка</v>
      </c>
      <c r="B706" s="389" t="str">
        <f t="shared" si="43"/>
        <v>836144932</v>
      </c>
      <c r="C706" s="393">
        <f t="shared" si="44"/>
        <v>45930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Неохим АД Дружество-майка</v>
      </c>
      <c r="B707" s="389" t="str">
        <f t="shared" si="43"/>
        <v>836144932</v>
      </c>
      <c r="C707" s="393">
        <f t="shared" si="44"/>
        <v>45930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Неохим АД Дружество-майка</v>
      </c>
      <c r="B708" s="389" t="str">
        <f t="shared" si="43"/>
        <v>836144932</v>
      </c>
      <c r="C708" s="393">
        <f t="shared" si="44"/>
        <v>45930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Неохим АД Дружество-майка</v>
      </c>
      <c r="B709" s="389" t="str">
        <f t="shared" si="43"/>
        <v>836144932</v>
      </c>
      <c r="C709" s="393">
        <f t="shared" si="44"/>
        <v>45930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Неохим АД Дружество-майка</v>
      </c>
      <c r="B710" s="389" t="str">
        <f t="shared" si="43"/>
        <v>836144932</v>
      </c>
      <c r="C710" s="393">
        <f t="shared" si="44"/>
        <v>45930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Неохим АД Дружество-майка</v>
      </c>
      <c r="B711" s="389" t="str">
        <f t="shared" si="43"/>
        <v>836144932</v>
      </c>
      <c r="C711" s="393">
        <f t="shared" si="44"/>
        <v>45930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Неохим АД Дружество-майка</v>
      </c>
      <c r="B712" s="389" t="str">
        <f t="shared" si="43"/>
        <v>836144932</v>
      </c>
      <c r="C712" s="393">
        <f t="shared" si="44"/>
        <v>45930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Неохим АД Дружество-майка</v>
      </c>
      <c r="B713" s="389" t="str">
        <f t="shared" si="43"/>
        <v>836144932</v>
      </c>
      <c r="C713" s="393">
        <f t="shared" si="44"/>
        <v>45930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Неохим АД Дружество-майка</v>
      </c>
      <c r="B714" s="389" t="str">
        <f t="shared" si="43"/>
        <v>836144932</v>
      </c>
      <c r="C714" s="393">
        <f t="shared" si="44"/>
        <v>45930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Неохим АД Дружество-майка</v>
      </c>
      <c r="B715" s="389" t="str">
        <f t="shared" si="43"/>
        <v>836144932</v>
      </c>
      <c r="C715" s="393">
        <f t="shared" si="44"/>
        <v>45930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Неохим АД Дружество-майка</v>
      </c>
      <c r="B716" s="389" t="str">
        <f t="shared" si="43"/>
        <v>836144932</v>
      </c>
      <c r="C716" s="393">
        <f t="shared" si="44"/>
        <v>45930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Неохим АД Дружество-майка</v>
      </c>
      <c r="B717" s="389" t="str">
        <f t="shared" ref="B717:B780" si="46">pdeBulstat</f>
        <v>836144932</v>
      </c>
      <c r="C717" s="393">
        <f t="shared" ref="C717:C780" si="47">endDate</f>
        <v>45930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Неохим АД Дружество-майка</v>
      </c>
      <c r="B718" s="389" t="str">
        <f t="shared" si="46"/>
        <v>836144932</v>
      </c>
      <c r="C718" s="393">
        <f t="shared" si="47"/>
        <v>45930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Неохим АД Дружество-майка</v>
      </c>
      <c r="B719" s="389" t="str">
        <f t="shared" si="46"/>
        <v>836144932</v>
      </c>
      <c r="C719" s="393">
        <f t="shared" si="47"/>
        <v>45930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Неохим АД Дружество-майка</v>
      </c>
      <c r="B720" s="389" t="str">
        <f t="shared" si="46"/>
        <v>836144932</v>
      </c>
      <c r="C720" s="393">
        <f t="shared" si="47"/>
        <v>45930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Неохим АД Дружество-майка</v>
      </c>
      <c r="B721" s="389" t="str">
        <f t="shared" si="46"/>
        <v>836144932</v>
      </c>
      <c r="C721" s="393">
        <f t="shared" si="47"/>
        <v>45930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Неохим АД Дружество-майка</v>
      </c>
      <c r="B722" s="389" t="str">
        <f t="shared" si="46"/>
        <v>836144932</v>
      </c>
      <c r="C722" s="393">
        <f t="shared" si="47"/>
        <v>45930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Неохим АД Дружество-майка</v>
      </c>
      <c r="B723" s="389" t="str">
        <f t="shared" si="46"/>
        <v>836144932</v>
      </c>
      <c r="C723" s="393">
        <f t="shared" si="47"/>
        <v>45930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Неохим АД Дружество-майка</v>
      </c>
      <c r="B724" s="389" t="str">
        <f t="shared" si="46"/>
        <v>836144932</v>
      </c>
      <c r="C724" s="393">
        <f t="shared" si="47"/>
        <v>45930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Неохим АД Дружество-майка</v>
      </c>
      <c r="B725" s="389" t="str">
        <f t="shared" si="46"/>
        <v>836144932</v>
      </c>
      <c r="C725" s="393">
        <f t="shared" si="47"/>
        <v>45930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Неохим АД Дружество-майка</v>
      </c>
      <c r="B726" s="389" t="str">
        <f t="shared" si="46"/>
        <v>836144932</v>
      </c>
      <c r="C726" s="393">
        <f t="shared" si="47"/>
        <v>45930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Неохим АД Дружество-майка</v>
      </c>
      <c r="B727" s="389" t="str">
        <f t="shared" si="46"/>
        <v>836144932</v>
      </c>
      <c r="C727" s="393">
        <f t="shared" si="47"/>
        <v>45930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Неохим АД Дружество-майка</v>
      </c>
      <c r="B728" s="389" t="str">
        <f t="shared" si="46"/>
        <v>836144932</v>
      </c>
      <c r="C728" s="393">
        <f t="shared" si="47"/>
        <v>45930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Неохим АД Дружество-майка</v>
      </c>
      <c r="B729" s="389" t="str">
        <f t="shared" si="46"/>
        <v>836144932</v>
      </c>
      <c r="C729" s="393">
        <f t="shared" si="47"/>
        <v>45930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Неохим АД Дружество-майка</v>
      </c>
      <c r="B730" s="389" t="str">
        <f t="shared" si="46"/>
        <v>836144932</v>
      </c>
      <c r="C730" s="393">
        <f t="shared" si="47"/>
        <v>45930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Неохим АД Дружество-майка</v>
      </c>
      <c r="B731" s="389" t="str">
        <f t="shared" si="46"/>
        <v>836144932</v>
      </c>
      <c r="C731" s="393">
        <f t="shared" si="47"/>
        <v>45930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Неохим АД Дружество-майка</v>
      </c>
      <c r="B732" s="389" t="str">
        <f t="shared" si="46"/>
        <v>836144932</v>
      </c>
      <c r="C732" s="393">
        <f t="shared" si="47"/>
        <v>45930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Неохим АД Дружество-майка</v>
      </c>
      <c r="B733" s="389" t="str">
        <f t="shared" si="46"/>
        <v>836144932</v>
      </c>
      <c r="C733" s="393">
        <f t="shared" si="47"/>
        <v>45930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Неохим АД Дружество-майка</v>
      </c>
      <c r="B734" s="389" t="str">
        <f t="shared" si="46"/>
        <v>836144932</v>
      </c>
      <c r="C734" s="393">
        <f t="shared" si="47"/>
        <v>45930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Неохим АД Дружество-майка</v>
      </c>
      <c r="B735" s="389" t="str">
        <f t="shared" si="46"/>
        <v>836144932</v>
      </c>
      <c r="C735" s="393">
        <f t="shared" si="47"/>
        <v>45930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Неохим АД Дружество-майка</v>
      </c>
      <c r="B736" s="389" t="str">
        <f t="shared" si="46"/>
        <v>836144932</v>
      </c>
      <c r="C736" s="393">
        <f t="shared" si="47"/>
        <v>45930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Неохим АД Дружество-майка</v>
      </c>
      <c r="B737" s="389" t="str">
        <f t="shared" si="46"/>
        <v>836144932</v>
      </c>
      <c r="C737" s="393">
        <f t="shared" si="47"/>
        <v>45930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Неохим АД Дружество-майка</v>
      </c>
      <c r="B738" s="389" t="str">
        <f t="shared" si="46"/>
        <v>836144932</v>
      </c>
      <c r="C738" s="393">
        <f t="shared" si="47"/>
        <v>45930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Неохим АД Дружество-майка</v>
      </c>
      <c r="B739" s="389" t="str">
        <f t="shared" si="46"/>
        <v>836144932</v>
      </c>
      <c r="C739" s="393">
        <f t="shared" si="47"/>
        <v>45930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Неохим АД Дружество-майка</v>
      </c>
      <c r="B740" s="389" t="str">
        <f t="shared" si="46"/>
        <v>836144932</v>
      </c>
      <c r="C740" s="393">
        <f t="shared" si="47"/>
        <v>45930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Неохим АД Дружество-майка</v>
      </c>
      <c r="B741" s="389" t="str">
        <f t="shared" si="46"/>
        <v>836144932</v>
      </c>
      <c r="C741" s="393">
        <f t="shared" si="47"/>
        <v>45930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Неохим АД Дружество-майка</v>
      </c>
      <c r="B742" s="389" t="str">
        <f t="shared" si="46"/>
        <v>836144932</v>
      </c>
      <c r="C742" s="393">
        <f t="shared" si="47"/>
        <v>45930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Неохим АД Дружество-майка</v>
      </c>
      <c r="B743" s="389" t="str">
        <f t="shared" si="46"/>
        <v>836144932</v>
      </c>
      <c r="C743" s="393">
        <f t="shared" si="47"/>
        <v>45930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Неохим АД Дружество-майка</v>
      </c>
      <c r="B744" s="389" t="str">
        <f t="shared" si="46"/>
        <v>836144932</v>
      </c>
      <c r="C744" s="393">
        <f t="shared" si="47"/>
        <v>45930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Неохим АД Дружество-майка</v>
      </c>
      <c r="B745" s="389" t="str">
        <f t="shared" si="46"/>
        <v>836144932</v>
      </c>
      <c r="C745" s="393">
        <f t="shared" si="47"/>
        <v>45930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Неохим АД Дружество-майка</v>
      </c>
      <c r="B746" s="389" t="str">
        <f t="shared" si="46"/>
        <v>836144932</v>
      </c>
      <c r="C746" s="393">
        <f t="shared" si="47"/>
        <v>45930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Неохим АД Дружество-майка</v>
      </c>
      <c r="B747" s="389" t="str">
        <f t="shared" si="46"/>
        <v>836144932</v>
      </c>
      <c r="C747" s="393">
        <f t="shared" si="47"/>
        <v>45930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Неохим АД Дружество-майка</v>
      </c>
      <c r="B748" s="389" t="str">
        <f t="shared" si="46"/>
        <v>836144932</v>
      </c>
      <c r="C748" s="393">
        <f t="shared" si="47"/>
        <v>45930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Неохим АД Дружество-майка</v>
      </c>
      <c r="B749" s="389" t="str">
        <f t="shared" si="46"/>
        <v>836144932</v>
      </c>
      <c r="C749" s="393">
        <f t="shared" si="47"/>
        <v>45930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Неохим АД Дружество-майка</v>
      </c>
      <c r="B750" s="389" t="str">
        <f t="shared" si="46"/>
        <v>836144932</v>
      </c>
      <c r="C750" s="393">
        <f t="shared" si="47"/>
        <v>45930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Неохим АД Дружество-майка</v>
      </c>
      <c r="B751" s="389" t="str">
        <f t="shared" si="46"/>
        <v>836144932</v>
      </c>
      <c r="C751" s="393">
        <f t="shared" si="47"/>
        <v>45930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Неохим АД Дружество-майка</v>
      </c>
      <c r="B752" s="389" t="str">
        <f t="shared" si="46"/>
        <v>836144932</v>
      </c>
      <c r="C752" s="393">
        <f t="shared" si="47"/>
        <v>45930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Неохим АД Дружество-майка</v>
      </c>
      <c r="B753" s="389" t="str">
        <f t="shared" si="46"/>
        <v>836144932</v>
      </c>
      <c r="C753" s="393">
        <f t="shared" si="47"/>
        <v>45930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Неохим АД Дружество-майка</v>
      </c>
      <c r="B754" s="389" t="str">
        <f t="shared" si="46"/>
        <v>836144932</v>
      </c>
      <c r="C754" s="393">
        <f t="shared" si="47"/>
        <v>45930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Неохим АД Дружество-майка</v>
      </c>
      <c r="B755" s="389" t="str">
        <f t="shared" si="46"/>
        <v>836144932</v>
      </c>
      <c r="C755" s="393">
        <f t="shared" si="47"/>
        <v>45930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Неохим АД Дружество-майка</v>
      </c>
      <c r="B756" s="389" t="str">
        <f t="shared" si="46"/>
        <v>836144932</v>
      </c>
      <c r="C756" s="393">
        <f t="shared" si="47"/>
        <v>45930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Неохим АД Дружество-майка</v>
      </c>
      <c r="B757" s="389" t="str">
        <f t="shared" si="46"/>
        <v>836144932</v>
      </c>
      <c r="C757" s="393">
        <f t="shared" si="47"/>
        <v>45930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Неохим АД Дружество-майка</v>
      </c>
      <c r="B758" s="389" t="str">
        <f t="shared" si="46"/>
        <v>836144932</v>
      </c>
      <c r="C758" s="393">
        <f t="shared" si="47"/>
        <v>45930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Неохим АД Дружество-майка</v>
      </c>
      <c r="B759" s="389" t="str">
        <f t="shared" si="46"/>
        <v>836144932</v>
      </c>
      <c r="C759" s="393">
        <f t="shared" si="47"/>
        <v>45930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Неохим АД Дружество-майка</v>
      </c>
      <c r="B760" s="389" t="str">
        <f t="shared" si="46"/>
        <v>836144932</v>
      </c>
      <c r="C760" s="393">
        <f t="shared" si="47"/>
        <v>45930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Неохим АД Дружество-майка</v>
      </c>
      <c r="B761" s="389" t="str">
        <f t="shared" si="46"/>
        <v>836144932</v>
      </c>
      <c r="C761" s="393">
        <f t="shared" si="47"/>
        <v>45930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Неохим АД Дружество-майка</v>
      </c>
      <c r="B762" s="389" t="str">
        <f t="shared" si="46"/>
        <v>836144932</v>
      </c>
      <c r="C762" s="393">
        <f t="shared" si="47"/>
        <v>45930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Неохим АД Дружество-майка</v>
      </c>
      <c r="B763" s="389" t="str">
        <f t="shared" si="46"/>
        <v>836144932</v>
      </c>
      <c r="C763" s="393">
        <f t="shared" si="47"/>
        <v>45930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Неохим АД Дружество-майка</v>
      </c>
      <c r="B764" s="389" t="str">
        <f t="shared" si="46"/>
        <v>836144932</v>
      </c>
      <c r="C764" s="393">
        <f t="shared" si="47"/>
        <v>45930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Неохим АД Дружество-майка</v>
      </c>
      <c r="B765" s="389" t="str">
        <f t="shared" si="46"/>
        <v>836144932</v>
      </c>
      <c r="C765" s="393">
        <f t="shared" si="47"/>
        <v>45930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Неохим АД Дружество-майка</v>
      </c>
      <c r="B766" s="389" t="str">
        <f t="shared" si="46"/>
        <v>836144932</v>
      </c>
      <c r="C766" s="393">
        <f t="shared" si="47"/>
        <v>45930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Неохим АД Дружество-майка</v>
      </c>
      <c r="B767" s="389" t="str">
        <f t="shared" si="46"/>
        <v>836144932</v>
      </c>
      <c r="C767" s="393">
        <f t="shared" si="47"/>
        <v>45930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Неохим АД Дружество-майка</v>
      </c>
      <c r="B768" s="389" t="str">
        <f t="shared" si="46"/>
        <v>836144932</v>
      </c>
      <c r="C768" s="393">
        <f t="shared" si="47"/>
        <v>45930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Неохим АД Дружество-майка</v>
      </c>
      <c r="B769" s="389" t="str">
        <f t="shared" si="46"/>
        <v>836144932</v>
      </c>
      <c r="C769" s="393">
        <f t="shared" si="47"/>
        <v>45930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Неохим АД Дружество-майка</v>
      </c>
      <c r="B770" s="389" t="str">
        <f t="shared" si="46"/>
        <v>836144932</v>
      </c>
      <c r="C770" s="393">
        <f t="shared" si="47"/>
        <v>45930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Неохим АД Дружество-майка</v>
      </c>
      <c r="B771" s="389" t="str">
        <f t="shared" si="46"/>
        <v>836144932</v>
      </c>
      <c r="C771" s="393">
        <f t="shared" si="47"/>
        <v>45930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Неохим АД Дружество-майка</v>
      </c>
      <c r="B772" s="389" t="str">
        <f t="shared" si="46"/>
        <v>836144932</v>
      </c>
      <c r="C772" s="393">
        <f t="shared" si="47"/>
        <v>45930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Неохим АД Дружество-майка</v>
      </c>
      <c r="B773" s="389" t="str">
        <f t="shared" si="46"/>
        <v>836144932</v>
      </c>
      <c r="C773" s="393">
        <f t="shared" si="47"/>
        <v>45930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Неохим АД Дружество-майка</v>
      </c>
      <c r="B774" s="389" t="str">
        <f t="shared" si="46"/>
        <v>836144932</v>
      </c>
      <c r="C774" s="393">
        <f t="shared" si="47"/>
        <v>45930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Неохим АД Дружество-майка</v>
      </c>
      <c r="B775" s="389" t="str">
        <f t="shared" si="46"/>
        <v>836144932</v>
      </c>
      <c r="C775" s="393">
        <f t="shared" si="47"/>
        <v>45930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Неохим АД Дружество-майка</v>
      </c>
      <c r="B776" s="389" t="str">
        <f t="shared" si="46"/>
        <v>836144932</v>
      </c>
      <c r="C776" s="393">
        <f t="shared" si="47"/>
        <v>45930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Неохим АД Дружество-майка</v>
      </c>
      <c r="B777" s="389" t="str">
        <f t="shared" si="46"/>
        <v>836144932</v>
      </c>
      <c r="C777" s="393">
        <f t="shared" si="47"/>
        <v>45930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Неохим АД Дружество-майка</v>
      </c>
      <c r="B778" s="389" t="str">
        <f t="shared" si="46"/>
        <v>836144932</v>
      </c>
      <c r="C778" s="393">
        <f t="shared" si="47"/>
        <v>45930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Неохим АД Дружество-майка</v>
      </c>
      <c r="B779" s="389" t="str">
        <f t="shared" si="46"/>
        <v>836144932</v>
      </c>
      <c r="C779" s="393">
        <f t="shared" si="47"/>
        <v>45930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Неохим АД Дружество-майка</v>
      </c>
      <c r="B780" s="389" t="str">
        <f t="shared" si="46"/>
        <v>836144932</v>
      </c>
      <c r="C780" s="393">
        <f t="shared" si="47"/>
        <v>45930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Неохим АД Дружество-майка</v>
      </c>
      <c r="B781" s="389" t="str">
        <f t="shared" ref="B781:B844" si="49">pdeBulstat</f>
        <v>836144932</v>
      </c>
      <c r="C781" s="393">
        <f t="shared" ref="C781:C844" si="50">endDate</f>
        <v>45930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Неохим АД Дружество-майка</v>
      </c>
      <c r="B782" s="389" t="str">
        <f t="shared" si="49"/>
        <v>836144932</v>
      </c>
      <c r="C782" s="393">
        <f t="shared" si="50"/>
        <v>45930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Неохим АД Дружество-майка</v>
      </c>
      <c r="B783" s="389" t="str">
        <f t="shared" si="49"/>
        <v>836144932</v>
      </c>
      <c r="C783" s="393">
        <f t="shared" si="50"/>
        <v>45930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Неохим АД Дружество-майка</v>
      </c>
      <c r="B784" s="389" t="str">
        <f t="shared" si="49"/>
        <v>836144932</v>
      </c>
      <c r="C784" s="393">
        <f t="shared" si="50"/>
        <v>45930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Неохим АД Дружество-майка</v>
      </c>
      <c r="B785" s="389" t="str">
        <f t="shared" si="49"/>
        <v>836144932</v>
      </c>
      <c r="C785" s="393">
        <f t="shared" si="50"/>
        <v>45930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Неохим АД Дружество-майка</v>
      </c>
      <c r="B786" s="389" t="str">
        <f t="shared" si="49"/>
        <v>836144932</v>
      </c>
      <c r="C786" s="393">
        <f t="shared" si="50"/>
        <v>45930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Неохим АД Дружество-майка</v>
      </c>
      <c r="B787" s="389" t="str">
        <f t="shared" si="49"/>
        <v>836144932</v>
      </c>
      <c r="C787" s="393">
        <f t="shared" si="50"/>
        <v>45930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Неохим АД Дружество-майка</v>
      </c>
      <c r="B788" s="389" t="str">
        <f t="shared" si="49"/>
        <v>836144932</v>
      </c>
      <c r="C788" s="393">
        <f t="shared" si="50"/>
        <v>45930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Неохим АД Дружество-майка</v>
      </c>
      <c r="B789" s="389" t="str">
        <f t="shared" si="49"/>
        <v>836144932</v>
      </c>
      <c r="C789" s="393">
        <f t="shared" si="50"/>
        <v>45930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Неохим АД Дружество-майка</v>
      </c>
      <c r="B790" s="389" t="str">
        <f t="shared" si="49"/>
        <v>836144932</v>
      </c>
      <c r="C790" s="393">
        <f t="shared" si="50"/>
        <v>45930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Неохим АД Дружество-майка</v>
      </c>
      <c r="B791" s="389" t="str">
        <f t="shared" si="49"/>
        <v>836144932</v>
      </c>
      <c r="C791" s="393">
        <f t="shared" si="50"/>
        <v>45930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Неохим АД Дружество-майка</v>
      </c>
      <c r="B792" s="389" t="str">
        <f t="shared" si="49"/>
        <v>836144932</v>
      </c>
      <c r="C792" s="393">
        <f t="shared" si="50"/>
        <v>45930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Неохим АД Дружество-майка</v>
      </c>
      <c r="B793" s="389" t="str">
        <f t="shared" si="49"/>
        <v>836144932</v>
      </c>
      <c r="C793" s="393">
        <f t="shared" si="50"/>
        <v>45930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Неохим АД Дружество-майка</v>
      </c>
      <c r="B794" s="389" t="str">
        <f t="shared" si="49"/>
        <v>836144932</v>
      </c>
      <c r="C794" s="393">
        <f t="shared" si="50"/>
        <v>45930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Неохим АД Дружество-майка</v>
      </c>
      <c r="B795" s="389" t="str">
        <f t="shared" si="49"/>
        <v>836144932</v>
      </c>
      <c r="C795" s="393">
        <f t="shared" si="50"/>
        <v>45930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Неохим АД Дружество-майка</v>
      </c>
      <c r="B796" s="389" t="str">
        <f t="shared" si="49"/>
        <v>836144932</v>
      </c>
      <c r="C796" s="393">
        <f t="shared" si="50"/>
        <v>45930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Неохим АД Дружество-майка</v>
      </c>
      <c r="B797" s="389" t="str">
        <f t="shared" si="49"/>
        <v>836144932</v>
      </c>
      <c r="C797" s="393">
        <f t="shared" si="50"/>
        <v>45930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Неохим АД Дружество-майка</v>
      </c>
      <c r="B798" s="389" t="str">
        <f t="shared" si="49"/>
        <v>836144932</v>
      </c>
      <c r="C798" s="393">
        <f t="shared" si="50"/>
        <v>45930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Неохим АД Дружество-майка</v>
      </c>
      <c r="B799" s="389" t="str">
        <f t="shared" si="49"/>
        <v>836144932</v>
      </c>
      <c r="C799" s="393">
        <f t="shared" si="50"/>
        <v>45930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Неохим АД Дружество-майка</v>
      </c>
      <c r="B800" s="389" t="str">
        <f t="shared" si="49"/>
        <v>836144932</v>
      </c>
      <c r="C800" s="393">
        <f t="shared" si="50"/>
        <v>45930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Неохим АД Дружество-майка</v>
      </c>
      <c r="B801" s="389" t="str">
        <f t="shared" si="49"/>
        <v>836144932</v>
      </c>
      <c r="C801" s="393">
        <f t="shared" si="50"/>
        <v>45930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Неохим АД Дружество-майка</v>
      </c>
      <c r="B802" s="389" t="str">
        <f t="shared" si="49"/>
        <v>836144932</v>
      </c>
      <c r="C802" s="393">
        <f t="shared" si="50"/>
        <v>45930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Неохим АД Дружество-майка</v>
      </c>
      <c r="B803" s="389" t="str">
        <f t="shared" si="49"/>
        <v>836144932</v>
      </c>
      <c r="C803" s="393">
        <f t="shared" si="50"/>
        <v>45930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Неохим АД Дружество-майка</v>
      </c>
      <c r="B804" s="389" t="str">
        <f t="shared" si="49"/>
        <v>836144932</v>
      </c>
      <c r="C804" s="393">
        <f t="shared" si="50"/>
        <v>45930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Неохим АД Дружество-майка</v>
      </c>
      <c r="B805" s="389" t="str">
        <f t="shared" si="49"/>
        <v>836144932</v>
      </c>
      <c r="C805" s="393">
        <f t="shared" si="50"/>
        <v>45930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Неохим АД Дружество-майка</v>
      </c>
      <c r="B806" s="389" t="str">
        <f t="shared" si="49"/>
        <v>836144932</v>
      </c>
      <c r="C806" s="393">
        <f t="shared" si="50"/>
        <v>45930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Неохим АД Дружество-майка</v>
      </c>
      <c r="B807" s="389" t="str">
        <f t="shared" si="49"/>
        <v>836144932</v>
      </c>
      <c r="C807" s="393">
        <f t="shared" si="50"/>
        <v>45930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Неохим АД Дружество-майка</v>
      </c>
      <c r="B808" s="389" t="str">
        <f t="shared" si="49"/>
        <v>836144932</v>
      </c>
      <c r="C808" s="393">
        <f t="shared" si="50"/>
        <v>45930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Неохим АД Дружество-майка</v>
      </c>
      <c r="B809" s="389" t="str">
        <f t="shared" si="49"/>
        <v>836144932</v>
      </c>
      <c r="C809" s="393">
        <f t="shared" si="50"/>
        <v>45930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Неохим АД Дружество-майка</v>
      </c>
      <c r="B810" s="389" t="str">
        <f t="shared" si="49"/>
        <v>836144932</v>
      </c>
      <c r="C810" s="393">
        <f t="shared" si="50"/>
        <v>45930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Неохим АД Дружество-майка</v>
      </c>
      <c r="B811" s="389" t="str">
        <f t="shared" si="49"/>
        <v>836144932</v>
      </c>
      <c r="C811" s="393">
        <f t="shared" si="50"/>
        <v>45930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Неохим АД Дружество-майка</v>
      </c>
      <c r="B812" s="389" t="str">
        <f t="shared" si="49"/>
        <v>836144932</v>
      </c>
      <c r="C812" s="393">
        <f t="shared" si="50"/>
        <v>45930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Неохим АД Дружество-майка</v>
      </c>
      <c r="B813" s="389" t="str">
        <f t="shared" si="49"/>
        <v>836144932</v>
      </c>
      <c r="C813" s="393">
        <f t="shared" si="50"/>
        <v>45930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Неохим АД Дружество-майка</v>
      </c>
      <c r="B814" s="389" t="str">
        <f t="shared" si="49"/>
        <v>836144932</v>
      </c>
      <c r="C814" s="393">
        <f t="shared" si="50"/>
        <v>45930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Неохим АД Дружество-майка</v>
      </c>
      <c r="B815" s="389" t="str">
        <f t="shared" si="49"/>
        <v>836144932</v>
      </c>
      <c r="C815" s="393">
        <f t="shared" si="50"/>
        <v>45930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Неохим АД Дружество-майка</v>
      </c>
      <c r="B816" s="389" t="str">
        <f t="shared" si="49"/>
        <v>836144932</v>
      </c>
      <c r="C816" s="393">
        <f t="shared" si="50"/>
        <v>45930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Неохим АД Дружество-майка</v>
      </c>
      <c r="B817" s="389" t="str">
        <f t="shared" si="49"/>
        <v>836144932</v>
      </c>
      <c r="C817" s="393">
        <f t="shared" si="50"/>
        <v>45930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Неохим АД Дружество-майка</v>
      </c>
      <c r="B818" s="389" t="str">
        <f t="shared" si="49"/>
        <v>836144932</v>
      </c>
      <c r="C818" s="393">
        <f t="shared" si="50"/>
        <v>45930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Неохим АД Дружество-майка</v>
      </c>
      <c r="B819" s="389" t="str">
        <f t="shared" si="49"/>
        <v>836144932</v>
      </c>
      <c r="C819" s="393">
        <f t="shared" si="50"/>
        <v>45930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Неохим АД Дружество-майка</v>
      </c>
      <c r="B820" s="389" t="str">
        <f t="shared" si="49"/>
        <v>836144932</v>
      </c>
      <c r="C820" s="393">
        <f t="shared" si="50"/>
        <v>45930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Неохим АД Дружество-майка</v>
      </c>
      <c r="B821" s="389" t="str">
        <f t="shared" si="49"/>
        <v>836144932</v>
      </c>
      <c r="C821" s="393">
        <f t="shared" si="50"/>
        <v>45930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Неохим АД Дружество-майка</v>
      </c>
      <c r="B822" s="389" t="str">
        <f t="shared" si="49"/>
        <v>836144932</v>
      </c>
      <c r="C822" s="393">
        <f t="shared" si="50"/>
        <v>45930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Неохим АД Дружество-майка</v>
      </c>
      <c r="B823" s="389" t="str">
        <f t="shared" si="49"/>
        <v>836144932</v>
      </c>
      <c r="C823" s="393">
        <f t="shared" si="50"/>
        <v>45930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Неохим АД Дружество-майка</v>
      </c>
      <c r="B824" s="389" t="str">
        <f t="shared" si="49"/>
        <v>836144932</v>
      </c>
      <c r="C824" s="393">
        <f t="shared" si="50"/>
        <v>45930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Неохим АД Дружество-майка</v>
      </c>
      <c r="B825" s="389" t="str">
        <f t="shared" si="49"/>
        <v>836144932</v>
      </c>
      <c r="C825" s="393">
        <f t="shared" si="50"/>
        <v>45930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Неохим АД Дружество-майка</v>
      </c>
      <c r="B826" s="389" t="str">
        <f t="shared" si="49"/>
        <v>836144932</v>
      </c>
      <c r="C826" s="393">
        <f t="shared" si="50"/>
        <v>45930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Неохим АД Дружество-майка</v>
      </c>
      <c r="B827" s="389" t="str">
        <f t="shared" si="49"/>
        <v>836144932</v>
      </c>
      <c r="C827" s="393">
        <f t="shared" si="50"/>
        <v>45930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Неохим АД Дружество-майка</v>
      </c>
      <c r="B828" s="389" t="str">
        <f t="shared" si="49"/>
        <v>836144932</v>
      </c>
      <c r="C828" s="393">
        <f t="shared" si="50"/>
        <v>45930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Неохим АД Дружество-майка</v>
      </c>
      <c r="B829" s="389" t="str">
        <f t="shared" si="49"/>
        <v>836144932</v>
      </c>
      <c r="C829" s="393">
        <f t="shared" si="50"/>
        <v>45930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Неохим АД Дружество-майка</v>
      </c>
      <c r="B830" s="389" t="str">
        <f t="shared" si="49"/>
        <v>836144932</v>
      </c>
      <c r="C830" s="393">
        <f t="shared" si="50"/>
        <v>45930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Неохим АД Дружество-майка</v>
      </c>
      <c r="B831" s="389" t="str">
        <f t="shared" si="49"/>
        <v>836144932</v>
      </c>
      <c r="C831" s="393">
        <f t="shared" si="50"/>
        <v>45930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Неохим АД Дружество-майка</v>
      </c>
      <c r="B832" s="389" t="str">
        <f t="shared" si="49"/>
        <v>836144932</v>
      </c>
      <c r="C832" s="393">
        <f t="shared" si="50"/>
        <v>45930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Неохим АД Дружество-майка</v>
      </c>
      <c r="B833" s="389" t="str">
        <f t="shared" si="49"/>
        <v>836144932</v>
      </c>
      <c r="C833" s="393">
        <f t="shared" si="50"/>
        <v>45930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Неохим АД Дружество-майка</v>
      </c>
      <c r="B834" s="389" t="str">
        <f t="shared" si="49"/>
        <v>836144932</v>
      </c>
      <c r="C834" s="393">
        <f t="shared" si="50"/>
        <v>45930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Неохим АД Дружество-майка</v>
      </c>
      <c r="B835" s="389" t="str">
        <f t="shared" si="49"/>
        <v>836144932</v>
      </c>
      <c r="C835" s="393">
        <f t="shared" si="50"/>
        <v>45930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Неохим АД Дружество-майка</v>
      </c>
      <c r="B836" s="389" t="str">
        <f t="shared" si="49"/>
        <v>836144932</v>
      </c>
      <c r="C836" s="393">
        <f t="shared" si="50"/>
        <v>45930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Неохим АД Дружество-майка</v>
      </c>
      <c r="B837" s="389" t="str">
        <f t="shared" si="49"/>
        <v>836144932</v>
      </c>
      <c r="C837" s="393">
        <f t="shared" si="50"/>
        <v>45930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Неохим АД Дружество-майка</v>
      </c>
      <c r="B838" s="389" t="str">
        <f t="shared" si="49"/>
        <v>836144932</v>
      </c>
      <c r="C838" s="393">
        <f t="shared" si="50"/>
        <v>45930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Неохим АД Дружество-майка</v>
      </c>
      <c r="B839" s="389" t="str">
        <f t="shared" si="49"/>
        <v>836144932</v>
      </c>
      <c r="C839" s="393">
        <f t="shared" si="50"/>
        <v>45930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Неохим АД Дружество-майка</v>
      </c>
      <c r="B840" s="389" t="str">
        <f t="shared" si="49"/>
        <v>836144932</v>
      </c>
      <c r="C840" s="393">
        <f t="shared" si="50"/>
        <v>45930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Неохим АД Дружество-майка</v>
      </c>
      <c r="B841" s="389" t="str">
        <f t="shared" si="49"/>
        <v>836144932</v>
      </c>
      <c r="C841" s="393">
        <f t="shared" si="50"/>
        <v>45930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Неохим АД Дружество-майка</v>
      </c>
      <c r="B842" s="389" t="str">
        <f t="shared" si="49"/>
        <v>836144932</v>
      </c>
      <c r="C842" s="393">
        <f t="shared" si="50"/>
        <v>45930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Неохим АД Дружество-майка</v>
      </c>
      <c r="B843" s="389" t="str">
        <f t="shared" si="49"/>
        <v>836144932</v>
      </c>
      <c r="C843" s="393">
        <f t="shared" si="50"/>
        <v>45930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Неохим АД Дружество-майка</v>
      </c>
      <c r="B844" s="389" t="str">
        <f t="shared" si="49"/>
        <v>836144932</v>
      </c>
      <c r="C844" s="393">
        <f t="shared" si="50"/>
        <v>45930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Неохим АД Дружество-майка</v>
      </c>
      <c r="B845" s="389" t="str">
        <f t="shared" ref="B845:B910" si="52">pdeBulstat</f>
        <v>836144932</v>
      </c>
      <c r="C845" s="393">
        <f t="shared" ref="C845:C910" si="53">endDate</f>
        <v>45930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Неохим АД Дружество-майка</v>
      </c>
      <c r="B846" s="389" t="str">
        <f t="shared" si="52"/>
        <v>836144932</v>
      </c>
      <c r="C846" s="393">
        <f t="shared" si="53"/>
        <v>45930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Неохим АД Дружество-майка</v>
      </c>
      <c r="B847" s="389" t="str">
        <f t="shared" si="52"/>
        <v>836144932</v>
      </c>
      <c r="C847" s="393">
        <f t="shared" si="53"/>
        <v>45930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Неохим АД Дружество-майка</v>
      </c>
      <c r="B848" s="389" t="str">
        <f t="shared" si="52"/>
        <v>836144932</v>
      </c>
      <c r="C848" s="393">
        <f t="shared" si="53"/>
        <v>45930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Неохим АД Дружество-майка</v>
      </c>
      <c r="B849" s="389" t="str">
        <f t="shared" si="52"/>
        <v>836144932</v>
      </c>
      <c r="C849" s="393">
        <f t="shared" si="53"/>
        <v>45930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Неохим АД Дружество-майка</v>
      </c>
      <c r="B850" s="389" t="str">
        <f t="shared" si="52"/>
        <v>836144932</v>
      </c>
      <c r="C850" s="393">
        <f t="shared" si="53"/>
        <v>45930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Неохим АД Дружество-майка</v>
      </c>
      <c r="B851" s="389" t="str">
        <f t="shared" si="52"/>
        <v>836144932</v>
      </c>
      <c r="C851" s="393">
        <f t="shared" si="53"/>
        <v>45930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Неохим АД Дружество-майка</v>
      </c>
      <c r="B852" s="389" t="str">
        <f t="shared" si="52"/>
        <v>836144932</v>
      </c>
      <c r="C852" s="393">
        <f t="shared" si="53"/>
        <v>45930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Неохим АД Дружество-майка</v>
      </c>
      <c r="B853" s="389" t="str">
        <f t="shared" si="52"/>
        <v>836144932</v>
      </c>
      <c r="C853" s="393">
        <f t="shared" si="53"/>
        <v>45930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Неохим АД Дружество-майка</v>
      </c>
      <c r="B854" s="389" t="str">
        <f t="shared" si="52"/>
        <v>836144932</v>
      </c>
      <c r="C854" s="393">
        <f t="shared" si="53"/>
        <v>45930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Неохим АД Дружество-майка</v>
      </c>
      <c r="B855" s="389" t="str">
        <f t="shared" si="52"/>
        <v>836144932</v>
      </c>
      <c r="C855" s="393">
        <f t="shared" si="53"/>
        <v>45930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Неохим АД Дружество-майка</v>
      </c>
      <c r="B856" s="389" t="str">
        <f t="shared" si="52"/>
        <v>836144932</v>
      </c>
      <c r="C856" s="393">
        <f t="shared" si="53"/>
        <v>45930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Неохим АД Дружество-майка</v>
      </c>
      <c r="B857" s="389" t="str">
        <f t="shared" si="52"/>
        <v>836144932</v>
      </c>
      <c r="C857" s="393">
        <f t="shared" si="53"/>
        <v>45930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Неохим АД Дружество-майка</v>
      </c>
      <c r="B858" s="389" t="str">
        <f t="shared" si="52"/>
        <v>836144932</v>
      </c>
      <c r="C858" s="393">
        <f t="shared" si="53"/>
        <v>45930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Неохим АД Дружество-майка</v>
      </c>
      <c r="B859" s="389" t="str">
        <f t="shared" si="52"/>
        <v>836144932</v>
      </c>
      <c r="C859" s="393">
        <f t="shared" si="53"/>
        <v>45930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Неохим АД Дружество-майка</v>
      </c>
      <c r="B860" s="389" t="str">
        <f t="shared" si="52"/>
        <v>836144932</v>
      </c>
      <c r="C860" s="393">
        <f t="shared" si="53"/>
        <v>45930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Неохим АД Дружество-майка</v>
      </c>
      <c r="B861" s="389" t="str">
        <f t="shared" si="52"/>
        <v>836144932</v>
      </c>
      <c r="C861" s="393">
        <f t="shared" si="53"/>
        <v>45930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Неохим АД Дружество-майка</v>
      </c>
      <c r="B862" s="389" t="str">
        <f t="shared" si="52"/>
        <v>836144932</v>
      </c>
      <c r="C862" s="393">
        <f t="shared" si="53"/>
        <v>45930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Неохим АД Дружество-майка</v>
      </c>
      <c r="B863" s="389" t="str">
        <f t="shared" si="52"/>
        <v>836144932</v>
      </c>
      <c r="C863" s="393">
        <f t="shared" si="53"/>
        <v>45930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Неохим АД Дружество-майка</v>
      </c>
      <c r="B864" s="389" t="str">
        <f t="shared" si="52"/>
        <v>836144932</v>
      </c>
      <c r="C864" s="393">
        <f t="shared" si="53"/>
        <v>45930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Неохим АД Дружество-майка</v>
      </c>
      <c r="B865" s="389" t="str">
        <f t="shared" si="52"/>
        <v>836144932</v>
      </c>
      <c r="C865" s="393">
        <f t="shared" si="53"/>
        <v>45930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Неохим АД Дружество-майка</v>
      </c>
      <c r="B866" s="389" t="str">
        <f t="shared" si="52"/>
        <v>836144932</v>
      </c>
      <c r="C866" s="393">
        <f t="shared" si="53"/>
        <v>45930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Неохим АД Дружество-майка</v>
      </c>
      <c r="B867" s="389" t="str">
        <f t="shared" si="52"/>
        <v>836144932</v>
      </c>
      <c r="C867" s="393">
        <f t="shared" si="53"/>
        <v>45930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Неохим АД Дружество-майка</v>
      </c>
      <c r="B868" s="389" t="str">
        <f t="shared" si="52"/>
        <v>836144932</v>
      </c>
      <c r="C868" s="393">
        <f t="shared" si="53"/>
        <v>45930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Неохим АД Дружество-майка</v>
      </c>
      <c r="B869" s="389" t="str">
        <f t="shared" si="52"/>
        <v>836144932</v>
      </c>
      <c r="C869" s="393">
        <f t="shared" si="53"/>
        <v>45930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Неохим АД Дружество-майка</v>
      </c>
      <c r="B870" s="389" t="str">
        <f t="shared" si="52"/>
        <v>836144932</v>
      </c>
      <c r="C870" s="393">
        <f t="shared" si="53"/>
        <v>45930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Неохим АД Дружество-майка</v>
      </c>
      <c r="B871" s="389" t="str">
        <f t="shared" si="52"/>
        <v>836144932</v>
      </c>
      <c r="C871" s="393">
        <f t="shared" si="53"/>
        <v>45930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Неохим АД Дружество-майка</v>
      </c>
      <c r="B872" s="389" t="str">
        <f t="shared" si="52"/>
        <v>836144932</v>
      </c>
      <c r="C872" s="393">
        <f t="shared" si="53"/>
        <v>45930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Неохим АД Дружество-майка</v>
      </c>
      <c r="B873" s="389" t="str">
        <f t="shared" si="52"/>
        <v>836144932</v>
      </c>
      <c r="C873" s="393">
        <f t="shared" si="53"/>
        <v>45930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Неохим АД Дружество-майка</v>
      </c>
      <c r="B874" s="389" t="str">
        <f t="shared" si="52"/>
        <v>836144932</v>
      </c>
      <c r="C874" s="393">
        <f t="shared" si="53"/>
        <v>45930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Неохим АД Дружество-майка</v>
      </c>
      <c r="B875" s="389" t="str">
        <f t="shared" si="52"/>
        <v>836144932</v>
      </c>
      <c r="C875" s="393">
        <f t="shared" si="53"/>
        <v>45930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Неохим АД Дружество-майка</v>
      </c>
      <c r="B876" s="389" t="str">
        <f t="shared" si="52"/>
        <v>836144932</v>
      </c>
      <c r="C876" s="393">
        <f t="shared" si="53"/>
        <v>45930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Неохим АД Дружество-майка</v>
      </c>
      <c r="B877" s="389" t="str">
        <f t="shared" si="52"/>
        <v>836144932</v>
      </c>
      <c r="C877" s="393">
        <f t="shared" si="53"/>
        <v>45930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Неохим АД Дружество-майка</v>
      </c>
      <c r="B878" s="389" t="str">
        <f t="shared" si="52"/>
        <v>836144932</v>
      </c>
      <c r="C878" s="393">
        <f t="shared" si="53"/>
        <v>45930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Неохим АД Дружество-майка</v>
      </c>
      <c r="B879" s="389" t="str">
        <f t="shared" si="52"/>
        <v>836144932</v>
      </c>
      <c r="C879" s="393">
        <f t="shared" si="53"/>
        <v>45930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Неохим АД Дружество-майка</v>
      </c>
      <c r="B880" s="389" t="str">
        <f t="shared" si="52"/>
        <v>836144932</v>
      </c>
      <c r="C880" s="393">
        <f t="shared" si="53"/>
        <v>45930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Неохим АД Дружество-майка</v>
      </c>
      <c r="B881" s="389" t="str">
        <f t="shared" si="52"/>
        <v>836144932</v>
      </c>
      <c r="C881" s="393">
        <f t="shared" si="53"/>
        <v>45930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Неохим АД Дружество-майка</v>
      </c>
      <c r="B882" s="389" t="str">
        <f t="shared" si="52"/>
        <v>836144932</v>
      </c>
      <c r="C882" s="393">
        <f t="shared" si="53"/>
        <v>45930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Неохим АД Дружество-майка</v>
      </c>
      <c r="B883" s="389" t="str">
        <f t="shared" si="52"/>
        <v>836144932</v>
      </c>
      <c r="C883" s="393">
        <f t="shared" si="53"/>
        <v>45930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Неохим АД Дружество-майка</v>
      </c>
      <c r="B884" s="389" t="str">
        <f t="shared" si="52"/>
        <v>836144932</v>
      </c>
      <c r="C884" s="393">
        <f t="shared" si="53"/>
        <v>45930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Неохим АД Дружество-майка</v>
      </c>
      <c r="B885" s="389" t="str">
        <f t="shared" si="52"/>
        <v>836144932</v>
      </c>
      <c r="C885" s="393">
        <f t="shared" si="53"/>
        <v>45930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Неохим АД Дружество-майка</v>
      </c>
      <c r="B886" s="389" t="str">
        <f t="shared" si="52"/>
        <v>836144932</v>
      </c>
      <c r="C886" s="393">
        <f t="shared" si="53"/>
        <v>45930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Неохим АД Дружество-майка</v>
      </c>
      <c r="B887" s="389" t="str">
        <f t="shared" si="52"/>
        <v>836144932</v>
      </c>
      <c r="C887" s="393">
        <f t="shared" si="53"/>
        <v>45930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Неохим АД Дружество-майка</v>
      </c>
      <c r="B888" s="389" t="str">
        <f t="shared" si="52"/>
        <v>836144932</v>
      </c>
      <c r="C888" s="393">
        <f t="shared" si="53"/>
        <v>45930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Неохим АД Дружество-майка</v>
      </c>
      <c r="B889" s="389" t="str">
        <f t="shared" si="52"/>
        <v>836144932</v>
      </c>
      <c r="C889" s="393">
        <f t="shared" si="53"/>
        <v>45930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Неохим АД Дружество-майка</v>
      </c>
      <c r="B890" s="389" t="str">
        <f t="shared" si="52"/>
        <v>836144932</v>
      </c>
      <c r="C890" s="393">
        <f t="shared" si="53"/>
        <v>45930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Неохим АД Дружество-майка</v>
      </c>
      <c r="B891" s="389" t="str">
        <f t="shared" si="52"/>
        <v>836144932</v>
      </c>
      <c r="C891" s="393">
        <f t="shared" si="53"/>
        <v>45930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Неохим АД Дружество-майка</v>
      </c>
      <c r="B892" s="389" t="str">
        <f t="shared" si="52"/>
        <v>836144932</v>
      </c>
      <c r="C892" s="393">
        <f t="shared" si="53"/>
        <v>45930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Неохим АД Дружество-майка</v>
      </c>
      <c r="B893" s="389" t="str">
        <f t="shared" si="52"/>
        <v>836144932</v>
      </c>
      <c r="C893" s="393">
        <f t="shared" si="53"/>
        <v>45930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Неохим АД Дружество-майка</v>
      </c>
      <c r="B894" s="389" t="str">
        <f t="shared" si="52"/>
        <v>836144932</v>
      </c>
      <c r="C894" s="393">
        <f t="shared" si="53"/>
        <v>45930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Неохим АД Дружество-майка</v>
      </c>
      <c r="B895" s="389" t="str">
        <f t="shared" si="52"/>
        <v>836144932</v>
      </c>
      <c r="C895" s="393">
        <f t="shared" si="53"/>
        <v>45930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Неохим АД Дружество-майка</v>
      </c>
      <c r="B896" s="389" t="str">
        <f t="shared" si="52"/>
        <v>836144932</v>
      </c>
      <c r="C896" s="393">
        <f t="shared" si="53"/>
        <v>45930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Неохим АД Дружество-майка</v>
      </c>
      <c r="B897" s="389" t="str">
        <f t="shared" si="52"/>
        <v>836144932</v>
      </c>
      <c r="C897" s="393">
        <f t="shared" si="53"/>
        <v>45930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Неохим АД Дружество-майка</v>
      </c>
      <c r="B898" s="389" t="str">
        <f t="shared" si="52"/>
        <v>836144932</v>
      </c>
      <c r="C898" s="393">
        <f t="shared" si="53"/>
        <v>45930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Неохим АД Дружество-майка</v>
      </c>
      <c r="B899" s="389" t="str">
        <f t="shared" si="52"/>
        <v>836144932</v>
      </c>
      <c r="C899" s="393">
        <f t="shared" si="53"/>
        <v>45930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Неохим АД Дружество-майка</v>
      </c>
      <c r="B900" s="389" t="str">
        <f t="shared" si="52"/>
        <v>836144932</v>
      </c>
      <c r="C900" s="393">
        <f t="shared" si="53"/>
        <v>45930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Неохим АД Дружество-майка</v>
      </c>
      <c r="B901" s="389" t="str">
        <f t="shared" si="52"/>
        <v>836144932</v>
      </c>
      <c r="C901" s="393">
        <f t="shared" si="53"/>
        <v>45930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Неохим АД Дружество-майка</v>
      </c>
      <c r="B902" s="389" t="str">
        <f t="shared" si="52"/>
        <v>836144932</v>
      </c>
      <c r="C902" s="393">
        <f t="shared" si="53"/>
        <v>45930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Неохим АД Дружество-майка</v>
      </c>
      <c r="B903" s="389" t="str">
        <f t="shared" si="52"/>
        <v>836144932</v>
      </c>
      <c r="C903" s="393">
        <f t="shared" si="53"/>
        <v>45930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Неохим АД Дружество-майка</v>
      </c>
      <c r="B904" s="389" t="str">
        <f t="shared" si="52"/>
        <v>836144932</v>
      </c>
      <c r="C904" s="393">
        <f t="shared" si="53"/>
        <v>45930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Неохим АД Дружество-майка</v>
      </c>
      <c r="B905" s="389" t="str">
        <f t="shared" si="52"/>
        <v>836144932</v>
      </c>
      <c r="C905" s="393">
        <f t="shared" si="53"/>
        <v>45930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Неохим АД Дружество-майка</v>
      </c>
      <c r="B906" s="389" t="str">
        <f t="shared" si="52"/>
        <v>836144932</v>
      </c>
      <c r="C906" s="393">
        <f t="shared" si="53"/>
        <v>45930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Неохим АД Дружество-майка</v>
      </c>
      <c r="B907" s="389" t="str">
        <f t="shared" si="52"/>
        <v>836144932</v>
      </c>
      <c r="C907" s="393">
        <f t="shared" si="53"/>
        <v>45930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Неохим АД Дружество-майка</v>
      </c>
      <c r="B908" s="389" t="str">
        <f t="shared" si="52"/>
        <v>836144932</v>
      </c>
      <c r="C908" s="393">
        <f t="shared" si="53"/>
        <v>45930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Неохим АД Дружество-майка</v>
      </c>
      <c r="B909" s="389" t="str">
        <f t="shared" si="52"/>
        <v>836144932</v>
      </c>
      <c r="C909" s="393">
        <f t="shared" si="53"/>
        <v>45930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Неохим АД Дружество-майка</v>
      </c>
      <c r="B910" s="389" t="str">
        <f t="shared" si="52"/>
        <v>836144932</v>
      </c>
      <c r="C910" s="393">
        <f t="shared" si="53"/>
        <v>45930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Неохим АД Дружество-майка</v>
      </c>
      <c r="B912" s="389" t="str">
        <f t="shared" ref="B912:B975" si="55">pdeBulstat</f>
        <v>836144932</v>
      </c>
      <c r="C912" s="393">
        <f t="shared" ref="C912:C975" si="56">endDate</f>
        <v>45930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Неохим АД Дружество-майка</v>
      </c>
      <c r="B913" s="389" t="str">
        <f t="shared" si="55"/>
        <v>836144932</v>
      </c>
      <c r="C913" s="393">
        <f t="shared" si="56"/>
        <v>45930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Неохим АД Дружество-майка</v>
      </c>
      <c r="B914" s="389" t="str">
        <f t="shared" si="55"/>
        <v>836144932</v>
      </c>
      <c r="C914" s="393">
        <f t="shared" si="56"/>
        <v>45930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Неохим АД Дружество-майка</v>
      </c>
      <c r="B915" s="389" t="str">
        <f t="shared" si="55"/>
        <v>836144932</v>
      </c>
      <c r="C915" s="393">
        <f t="shared" si="56"/>
        <v>45930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Неохим АД Дружество-майка</v>
      </c>
      <c r="B916" s="389" t="str">
        <f t="shared" si="55"/>
        <v>836144932</v>
      </c>
      <c r="C916" s="393">
        <f t="shared" si="56"/>
        <v>45930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Неохим АД Дружество-майка</v>
      </c>
      <c r="B917" s="389" t="str">
        <f t="shared" si="55"/>
        <v>836144932</v>
      </c>
      <c r="C917" s="393">
        <f t="shared" si="56"/>
        <v>45930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Неохим АД Дружество-майка</v>
      </c>
      <c r="B918" s="389" t="str">
        <f t="shared" si="55"/>
        <v>836144932</v>
      </c>
      <c r="C918" s="393">
        <f t="shared" si="56"/>
        <v>45930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Неохим АД Дружество-майка</v>
      </c>
      <c r="B919" s="389" t="str">
        <f t="shared" si="55"/>
        <v>836144932</v>
      </c>
      <c r="C919" s="393">
        <f t="shared" si="56"/>
        <v>45930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Неохим АД Дружество-майка</v>
      </c>
      <c r="B920" s="389" t="str">
        <f t="shared" si="55"/>
        <v>836144932</v>
      </c>
      <c r="C920" s="393">
        <f t="shared" si="56"/>
        <v>45930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Неохим АД Дружество-майка</v>
      </c>
      <c r="B921" s="389" t="str">
        <f t="shared" si="55"/>
        <v>836144932</v>
      </c>
      <c r="C921" s="393">
        <f t="shared" si="56"/>
        <v>45930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Неохим АД Дружество-майка</v>
      </c>
      <c r="B922" s="389" t="str">
        <f t="shared" si="55"/>
        <v>836144932</v>
      </c>
      <c r="C922" s="393">
        <f t="shared" si="56"/>
        <v>45930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Неохим АД Дружество-майка</v>
      </c>
      <c r="B923" s="389" t="str">
        <f t="shared" si="55"/>
        <v>836144932</v>
      </c>
      <c r="C923" s="393">
        <f t="shared" si="56"/>
        <v>45930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Неохим АД Дружество-майка</v>
      </c>
      <c r="B924" s="389" t="str">
        <f t="shared" si="55"/>
        <v>836144932</v>
      </c>
      <c r="C924" s="393">
        <f t="shared" si="56"/>
        <v>45930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Неохим АД Дружество-майка</v>
      </c>
      <c r="B925" s="389" t="str">
        <f t="shared" si="55"/>
        <v>836144932</v>
      </c>
      <c r="C925" s="393">
        <f t="shared" si="56"/>
        <v>45930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Неохим АД Дружество-майка</v>
      </c>
      <c r="B926" s="389" t="str">
        <f t="shared" si="55"/>
        <v>836144932</v>
      </c>
      <c r="C926" s="393">
        <f t="shared" si="56"/>
        <v>45930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Неохим АД Дружество-майка</v>
      </c>
      <c r="B927" s="389" t="str">
        <f t="shared" si="55"/>
        <v>836144932</v>
      </c>
      <c r="C927" s="393">
        <f t="shared" si="56"/>
        <v>45930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Неохим АД Дружество-майка</v>
      </c>
      <c r="B928" s="389" t="str">
        <f t="shared" si="55"/>
        <v>836144932</v>
      </c>
      <c r="C928" s="393">
        <f t="shared" si="56"/>
        <v>45930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Неохим АД Дружество-майка</v>
      </c>
      <c r="B929" s="389" t="str">
        <f t="shared" si="55"/>
        <v>836144932</v>
      </c>
      <c r="C929" s="393">
        <f t="shared" si="56"/>
        <v>45930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Неохим АД Дружество-майка</v>
      </c>
      <c r="B930" s="389" t="str">
        <f t="shared" si="55"/>
        <v>836144932</v>
      </c>
      <c r="C930" s="393">
        <f t="shared" si="56"/>
        <v>45930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Неохим АД Дружество-майка</v>
      </c>
      <c r="B931" s="389" t="str">
        <f t="shared" si="55"/>
        <v>836144932</v>
      </c>
      <c r="C931" s="393">
        <f t="shared" si="56"/>
        <v>45930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Неохим АД Дружество-майка</v>
      </c>
      <c r="B932" s="389" t="str">
        <f t="shared" si="55"/>
        <v>836144932</v>
      </c>
      <c r="C932" s="393">
        <f t="shared" si="56"/>
        <v>45930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Неохим АД Дружество-майка</v>
      </c>
      <c r="B933" s="389" t="str">
        <f t="shared" si="55"/>
        <v>836144932</v>
      </c>
      <c r="C933" s="393">
        <f t="shared" si="56"/>
        <v>45930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Неохим АД Дружество-майка</v>
      </c>
      <c r="B934" s="389" t="str">
        <f t="shared" si="55"/>
        <v>836144932</v>
      </c>
      <c r="C934" s="393">
        <f t="shared" si="56"/>
        <v>45930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Неохим АД Дружество-майка</v>
      </c>
      <c r="B935" s="389" t="str">
        <f t="shared" si="55"/>
        <v>836144932</v>
      </c>
      <c r="C935" s="393">
        <f t="shared" si="56"/>
        <v>45930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Неохим АД Дружество-майка</v>
      </c>
      <c r="B936" s="389" t="str">
        <f t="shared" si="55"/>
        <v>836144932</v>
      </c>
      <c r="C936" s="393">
        <f t="shared" si="56"/>
        <v>45930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Неохим АД Дружество-майка</v>
      </c>
      <c r="B937" s="389" t="str">
        <f t="shared" si="55"/>
        <v>836144932</v>
      </c>
      <c r="C937" s="393">
        <f t="shared" si="56"/>
        <v>45930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Неохим АД Дружество-майка</v>
      </c>
      <c r="B938" s="389" t="str">
        <f t="shared" si="55"/>
        <v>836144932</v>
      </c>
      <c r="C938" s="393">
        <f t="shared" si="56"/>
        <v>45930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Неохим АД Дружество-майка</v>
      </c>
      <c r="B939" s="389" t="str">
        <f t="shared" si="55"/>
        <v>836144932</v>
      </c>
      <c r="C939" s="393">
        <f t="shared" si="56"/>
        <v>45930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Неохим АД Дружество-майка</v>
      </c>
      <c r="B940" s="389" t="str">
        <f t="shared" si="55"/>
        <v>836144932</v>
      </c>
      <c r="C940" s="393">
        <f t="shared" si="56"/>
        <v>45930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Неохим АД Дружество-майка</v>
      </c>
      <c r="B941" s="389" t="str">
        <f t="shared" si="55"/>
        <v>836144932</v>
      </c>
      <c r="C941" s="393">
        <f t="shared" si="56"/>
        <v>45930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Неохим АД Дружество-майка</v>
      </c>
      <c r="B942" s="389" t="str">
        <f t="shared" si="55"/>
        <v>836144932</v>
      </c>
      <c r="C942" s="393">
        <f t="shared" si="56"/>
        <v>45930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Неохим АД Дружество-майка</v>
      </c>
      <c r="B943" s="389" t="str">
        <f t="shared" si="55"/>
        <v>836144932</v>
      </c>
      <c r="C943" s="393">
        <f t="shared" si="56"/>
        <v>45930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Неохим АД Дружество-майка</v>
      </c>
      <c r="B944" s="389" t="str">
        <f t="shared" si="55"/>
        <v>836144932</v>
      </c>
      <c r="C944" s="393">
        <f t="shared" si="56"/>
        <v>45930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Неохим АД Дружество-майка</v>
      </c>
      <c r="B945" s="389" t="str">
        <f t="shared" si="55"/>
        <v>836144932</v>
      </c>
      <c r="C945" s="393">
        <f t="shared" si="56"/>
        <v>45930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Неохим АД Дружество-майка</v>
      </c>
      <c r="B946" s="389" t="str">
        <f t="shared" si="55"/>
        <v>836144932</v>
      </c>
      <c r="C946" s="393">
        <f t="shared" si="56"/>
        <v>45930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Неохим АД Дружество-майка</v>
      </c>
      <c r="B947" s="389" t="str">
        <f t="shared" si="55"/>
        <v>836144932</v>
      </c>
      <c r="C947" s="393">
        <f t="shared" si="56"/>
        <v>45930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Неохим АД Дружество-майка</v>
      </c>
      <c r="B948" s="389" t="str">
        <f t="shared" si="55"/>
        <v>836144932</v>
      </c>
      <c r="C948" s="393">
        <f t="shared" si="56"/>
        <v>45930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Неохим АД Дружество-майка</v>
      </c>
      <c r="B949" s="389" t="str">
        <f t="shared" si="55"/>
        <v>836144932</v>
      </c>
      <c r="C949" s="393">
        <f t="shared" si="56"/>
        <v>45930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Неохим АД Дружество-майка</v>
      </c>
      <c r="B950" s="389" t="str">
        <f t="shared" si="55"/>
        <v>836144932</v>
      </c>
      <c r="C950" s="393">
        <f t="shared" si="56"/>
        <v>45930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Неохим АД Дружество-майка</v>
      </c>
      <c r="B951" s="389" t="str">
        <f t="shared" si="55"/>
        <v>836144932</v>
      </c>
      <c r="C951" s="393">
        <f t="shared" si="56"/>
        <v>45930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Неохим АД Дружество-майка</v>
      </c>
      <c r="B952" s="389" t="str">
        <f t="shared" si="55"/>
        <v>836144932</v>
      </c>
      <c r="C952" s="393">
        <f t="shared" si="56"/>
        <v>45930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Неохим АД Дружество-майка</v>
      </c>
      <c r="B953" s="389" t="str">
        <f t="shared" si="55"/>
        <v>836144932</v>
      </c>
      <c r="C953" s="393">
        <f t="shared" si="56"/>
        <v>45930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Неохим АД Дружество-майка</v>
      </c>
      <c r="B954" s="389" t="str">
        <f t="shared" si="55"/>
        <v>836144932</v>
      </c>
      <c r="C954" s="393">
        <f t="shared" si="56"/>
        <v>45930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Неохим АД Дружество-майка</v>
      </c>
      <c r="B955" s="389" t="str">
        <f t="shared" si="55"/>
        <v>836144932</v>
      </c>
      <c r="C955" s="393">
        <f t="shared" si="56"/>
        <v>45930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Неохим АД Дружество-майка</v>
      </c>
      <c r="B956" s="389" t="str">
        <f t="shared" si="55"/>
        <v>836144932</v>
      </c>
      <c r="C956" s="393">
        <f t="shared" si="56"/>
        <v>45930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Неохим АД Дружество-майка</v>
      </c>
      <c r="B957" s="389" t="str">
        <f t="shared" si="55"/>
        <v>836144932</v>
      </c>
      <c r="C957" s="393">
        <f t="shared" si="56"/>
        <v>45930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Неохим АД Дружество-майка</v>
      </c>
      <c r="B958" s="389" t="str">
        <f t="shared" si="55"/>
        <v>836144932</v>
      </c>
      <c r="C958" s="393">
        <f t="shared" si="56"/>
        <v>45930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Неохим АД Дружество-майка</v>
      </c>
      <c r="B959" s="389" t="str">
        <f t="shared" si="55"/>
        <v>836144932</v>
      </c>
      <c r="C959" s="393">
        <f t="shared" si="56"/>
        <v>45930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Неохим АД Дружество-майка</v>
      </c>
      <c r="B960" s="389" t="str">
        <f t="shared" si="55"/>
        <v>836144932</v>
      </c>
      <c r="C960" s="393">
        <f t="shared" si="56"/>
        <v>45930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Неохим АД Дружество-майка</v>
      </c>
      <c r="B961" s="389" t="str">
        <f t="shared" si="55"/>
        <v>836144932</v>
      </c>
      <c r="C961" s="393">
        <f t="shared" si="56"/>
        <v>45930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Неохим АД Дружество-майка</v>
      </c>
      <c r="B962" s="389" t="str">
        <f t="shared" si="55"/>
        <v>836144932</v>
      </c>
      <c r="C962" s="393">
        <f t="shared" si="56"/>
        <v>45930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Неохим АД Дружество-майка</v>
      </c>
      <c r="B963" s="389" t="str">
        <f t="shared" si="55"/>
        <v>836144932</v>
      </c>
      <c r="C963" s="393">
        <f t="shared" si="56"/>
        <v>45930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Неохим АД Дружество-майка</v>
      </c>
      <c r="B964" s="389" t="str">
        <f t="shared" si="55"/>
        <v>836144932</v>
      </c>
      <c r="C964" s="393">
        <f t="shared" si="56"/>
        <v>45930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Неохим АД Дружество-майка</v>
      </c>
      <c r="B965" s="389" t="str">
        <f t="shared" si="55"/>
        <v>836144932</v>
      </c>
      <c r="C965" s="393">
        <f t="shared" si="56"/>
        <v>45930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Неохим АД Дружество-майка</v>
      </c>
      <c r="B966" s="389" t="str">
        <f t="shared" si="55"/>
        <v>836144932</v>
      </c>
      <c r="C966" s="393">
        <f t="shared" si="56"/>
        <v>45930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Неохим АД Дружество-майка</v>
      </c>
      <c r="B967" s="389" t="str">
        <f t="shared" si="55"/>
        <v>836144932</v>
      </c>
      <c r="C967" s="393">
        <f t="shared" si="56"/>
        <v>45930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Неохим АД Дружество-майка</v>
      </c>
      <c r="B968" s="389" t="str">
        <f t="shared" si="55"/>
        <v>836144932</v>
      </c>
      <c r="C968" s="393">
        <f t="shared" si="56"/>
        <v>45930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Неохим АД Дружество-майка</v>
      </c>
      <c r="B969" s="389" t="str">
        <f t="shared" si="55"/>
        <v>836144932</v>
      </c>
      <c r="C969" s="393">
        <f t="shared" si="56"/>
        <v>45930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Неохим АД Дружество-майка</v>
      </c>
      <c r="B970" s="389" t="str">
        <f t="shared" si="55"/>
        <v>836144932</v>
      </c>
      <c r="C970" s="393">
        <f t="shared" si="56"/>
        <v>45930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Неохим АД Дружество-майка</v>
      </c>
      <c r="B971" s="389" t="str">
        <f t="shared" si="55"/>
        <v>836144932</v>
      </c>
      <c r="C971" s="393">
        <f t="shared" si="56"/>
        <v>45930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Неохим АД Дружество-майка</v>
      </c>
      <c r="B972" s="389" t="str">
        <f t="shared" si="55"/>
        <v>836144932</v>
      </c>
      <c r="C972" s="393">
        <f t="shared" si="56"/>
        <v>45930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Неохим АД Дружество-майка</v>
      </c>
      <c r="B973" s="389" t="str">
        <f t="shared" si="55"/>
        <v>836144932</v>
      </c>
      <c r="C973" s="393">
        <f t="shared" si="56"/>
        <v>45930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Неохим АД Дружество-майка</v>
      </c>
      <c r="B974" s="389" t="str">
        <f t="shared" si="55"/>
        <v>836144932</v>
      </c>
      <c r="C974" s="393">
        <f t="shared" si="56"/>
        <v>45930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Неохим АД Дружество-майка</v>
      </c>
      <c r="B975" s="389" t="str">
        <f t="shared" si="55"/>
        <v>836144932</v>
      </c>
      <c r="C975" s="393">
        <f t="shared" si="56"/>
        <v>45930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Неохим АД Дружество-майка</v>
      </c>
      <c r="B976" s="389" t="str">
        <f t="shared" ref="B976:B1039" si="58">pdeBulstat</f>
        <v>836144932</v>
      </c>
      <c r="C976" s="393">
        <f t="shared" ref="C976:C1039" si="59">endDate</f>
        <v>45930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Неохим АД Дружество-майка</v>
      </c>
      <c r="B977" s="389" t="str">
        <f t="shared" si="58"/>
        <v>836144932</v>
      </c>
      <c r="C977" s="393">
        <f t="shared" si="59"/>
        <v>45930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Неохим АД Дружество-майка</v>
      </c>
      <c r="B978" s="389" t="str">
        <f t="shared" si="58"/>
        <v>836144932</v>
      </c>
      <c r="C978" s="393">
        <f t="shared" si="59"/>
        <v>45930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Неохим АД Дружество-майка</v>
      </c>
      <c r="B979" s="389" t="str">
        <f t="shared" si="58"/>
        <v>836144932</v>
      </c>
      <c r="C979" s="393">
        <f t="shared" si="59"/>
        <v>45930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Неохим АД Дружество-майка</v>
      </c>
      <c r="B980" s="389" t="str">
        <f t="shared" si="58"/>
        <v>836144932</v>
      </c>
      <c r="C980" s="393">
        <f t="shared" si="59"/>
        <v>45930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Неохим АД Дружество-майка</v>
      </c>
      <c r="B981" s="389" t="str">
        <f t="shared" si="58"/>
        <v>836144932</v>
      </c>
      <c r="C981" s="393">
        <f t="shared" si="59"/>
        <v>45930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Неохим АД Дружество-майка</v>
      </c>
      <c r="B982" s="389" t="str">
        <f t="shared" si="58"/>
        <v>836144932</v>
      </c>
      <c r="C982" s="393">
        <f t="shared" si="59"/>
        <v>45930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Неохим АД Дружество-майка</v>
      </c>
      <c r="B983" s="389" t="str">
        <f t="shared" si="58"/>
        <v>836144932</v>
      </c>
      <c r="C983" s="393">
        <f t="shared" si="59"/>
        <v>45930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Неохим АД Дружество-майка</v>
      </c>
      <c r="B984" s="389" t="str">
        <f t="shared" si="58"/>
        <v>836144932</v>
      </c>
      <c r="C984" s="393">
        <f t="shared" si="59"/>
        <v>45930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Неохим АД Дружество-майка</v>
      </c>
      <c r="B985" s="389" t="str">
        <f t="shared" si="58"/>
        <v>836144932</v>
      </c>
      <c r="C985" s="393">
        <f t="shared" si="59"/>
        <v>45930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Неохим АД Дружество-майка</v>
      </c>
      <c r="B986" s="389" t="str">
        <f t="shared" si="58"/>
        <v>836144932</v>
      </c>
      <c r="C986" s="393">
        <f t="shared" si="59"/>
        <v>45930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Неохим АД Дружество-майка</v>
      </c>
      <c r="B987" s="389" t="str">
        <f t="shared" si="58"/>
        <v>836144932</v>
      </c>
      <c r="C987" s="393">
        <f t="shared" si="59"/>
        <v>45930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Неохим АД Дружество-майка</v>
      </c>
      <c r="B988" s="389" t="str">
        <f t="shared" si="58"/>
        <v>836144932</v>
      </c>
      <c r="C988" s="393">
        <f t="shared" si="59"/>
        <v>45930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Неохим АД Дружество-майка</v>
      </c>
      <c r="B989" s="389" t="str">
        <f t="shared" si="58"/>
        <v>836144932</v>
      </c>
      <c r="C989" s="393">
        <f t="shared" si="59"/>
        <v>45930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Неохим АД Дружество-майка</v>
      </c>
      <c r="B990" s="389" t="str">
        <f t="shared" si="58"/>
        <v>836144932</v>
      </c>
      <c r="C990" s="393">
        <f t="shared" si="59"/>
        <v>45930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Неохим АД Дружество-майка</v>
      </c>
      <c r="B991" s="389" t="str">
        <f t="shared" si="58"/>
        <v>836144932</v>
      </c>
      <c r="C991" s="393">
        <f t="shared" si="59"/>
        <v>45930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Неохим АД Дружество-майка</v>
      </c>
      <c r="B992" s="389" t="str">
        <f t="shared" si="58"/>
        <v>836144932</v>
      </c>
      <c r="C992" s="393">
        <f t="shared" si="59"/>
        <v>45930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Неохим АД Дружество-майка</v>
      </c>
      <c r="B993" s="389" t="str">
        <f t="shared" si="58"/>
        <v>836144932</v>
      </c>
      <c r="C993" s="393">
        <f t="shared" si="59"/>
        <v>45930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Неохим АД Дружество-майка</v>
      </c>
      <c r="B994" s="389" t="str">
        <f t="shared" si="58"/>
        <v>836144932</v>
      </c>
      <c r="C994" s="393">
        <f t="shared" si="59"/>
        <v>45930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Неохим АД Дружество-майка</v>
      </c>
      <c r="B995" s="389" t="str">
        <f t="shared" si="58"/>
        <v>836144932</v>
      </c>
      <c r="C995" s="393">
        <f t="shared" si="59"/>
        <v>45930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Неохим АД Дружество-майка</v>
      </c>
      <c r="B996" s="389" t="str">
        <f t="shared" si="58"/>
        <v>836144932</v>
      </c>
      <c r="C996" s="393">
        <f t="shared" si="59"/>
        <v>45930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Неохим АД Дружество-майка</v>
      </c>
      <c r="B997" s="389" t="str">
        <f t="shared" si="58"/>
        <v>836144932</v>
      </c>
      <c r="C997" s="393">
        <f t="shared" si="59"/>
        <v>45930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Неохим АД Дружество-майка</v>
      </c>
      <c r="B998" s="389" t="str">
        <f t="shared" si="58"/>
        <v>836144932</v>
      </c>
      <c r="C998" s="393">
        <f t="shared" si="59"/>
        <v>45930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Неохим АД Дружество-майка</v>
      </c>
      <c r="B999" s="389" t="str">
        <f t="shared" si="58"/>
        <v>836144932</v>
      </c>
      <c r="C999" s="393">
        <f t="shared" si="59"/>
        <v>45930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Неохим АД Дружество-майка</v>
      </c>
      <c r="B1000" s="389" t="str">
        <f t="shared" si="58"/>
        <v>836144932</v>
      </c>
      <c r="C1000" s="393">
        <f t="shared" si="59"/>
        <v>45930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Неохим АД Дружество-майка</v>
      </c>
      <c r="B1001" s="389" t="str">
        <f t="shared" si="58"/>
        <v>836144932</v>
      </c>
      <c r="C1001" s="393">
        <f t="shared" si="59"/>
        <v>45930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Неохим АД Дружество-майка</v>
      </c>
      <c r="B1002" s="389" t="str">
        <f t="shared" si="58"/>
        <v>836144932</v>
      </c>
      <c r="C1002" s="393">
        <f t="shared" si="59"/>
        <v>45930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Неохим АД Дружество-майка</v>
      </c>
      <c r="B1003" s="389" t="str">
        <f t="shared" si="58"/>
        <v>836144932</v>
      </c>
      <c r="C1003" s="393">
        <f t="shared" si="59"/>
        <v>45930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Неохим АД Дружество-майка</v>
      </c>
      <c r="B1004" s="389" t="str">
        <f t="shared" si="58"/>
        <v>836144932</v>
      </c>
      <c r="C1004" s="393">
        <f t="shared" si="59"/>
        <v>45930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Неохим АД Дружество-майка</v>
      </c>
      <c r="B1005" s="389" t="str">
        <f t="shared" si="58"/>
        <v>836144932</v>
      </c>
      <c r="C1005" s="393">
        <f t="shared" si="59"/>
        <v>45930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Неохим АД Дружество-майка</v>
      </c>
      <c r="B1006" s="389" t="str">
        <f t="shared" si="58"/>
        <v>836144932</v>
      </c>
      <c r="C1006" s="393">
        <f t="shared" si="59"/>
        <v>45930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Неохим АД Дружество-майка</v>
      </c>
      <c r="B1007" s="389" t="str">
        <f t="shared" si="58"/>
        <v>836144932</v>
      </c>
      <c r="C1007" s="393">
        <f t="shared" si="59"/>
        <v>45930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Неохим АД Дружество-майка</v>
      </c>
      <c r="B1008" s="389" t="str">
        <f t="shared" si="58"/>
        <v>836144932</v>
      </c>
      <c r="C1008" s="393">
        <f t="shared" si="59"/>
        <v>45930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Неохим АД Дружество-майка</v>
      </c>
      <c r="B1009" s="389" t="str">
        <f t="shared" si="58"/>
        <v>836144932</v>
      </c>
      <c r="C1009" s="393">
        <f t="shared" si="59"/>
        <v>45930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Неохим АД Дружество-майка</v>
      </c>
      <c r="B1010" s="389" t="str">
        <f t="shared" si="58"/>
        <v>836144932</v>
      </c>
      <c r="C1010" s="393">
        <f t="shared" si="59"/>
        <v>45930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Неохим АД Дружество-майка</v>
      </c>
      <c r="B1011" s="389" t="str">
        <f t="shared" si="58"/>
        <v>836144932</v>
      </c>
      <c r="C1011" s="393">
        <f t="shared" si="59"/>
        <v>45930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Неохим АД Дружество-майка</v>
      </c>
      <c r="B1012" s="389" t="str">
        <f t="shared" si="58"/>
        <v>836144932</v>
      </c>
      <c r="C1012" s="393">
        <f t="shared" si="59"/>
        <v>45930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Неохим АД Дружество-майка</v>
      </c>
      <c r="B1013" s="389" t="str">
        <f t="shared" si="58"/>
        <v>836144932</v>
      </c>
      <c r="C1013" s="393">
        <f t="shared" si="59"/>
        <v>45930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Неохим АД Дружество-майка</v>
      </c>
      <c r="B1014" s="389" t="str">
        <f t="shared" si="58"/>
        <v>836144932</v>
      </c>
      <c r="C1014" s="393">
        <f t="shared" si="59"/>
        <v>45930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Неохим АД Дружество-майка</v>
      </c>
      <c r="B1015" s="389" t="str">
        <f t="shared" si="58"/>
        <v>836144932</v>
      </c>
      <c r="C1015" s="393">
        <f t="shared" si="59"/>
        <v>45930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Неохим АД Дружество-майка</v>
      </c>
      <c r="B1016" s="389" t="str">
        <f t="shared" si="58"/>
        <v>836144932</v>
      </c>
      <c r="C1016" s="393">
        <f t="shared" si="59"/>
        <v>45930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Неохим АД Дружество-майка</v>
      </c>
      <c r="B1017" s="389" t="str">
        <f t="shared" si="58"/>
        <v>836144932</v>
      </c>
      <c r="C1017" s="393">
        <f t="shared" si="59"/>
        <v>45930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Неохим АД Дружество-майка</v>
      </c>
      <c r="B1018" s="389" t="str">
        <f t="shared" si="58"/>
        <v>836144932</v>
      </c>
      <c r="C1018" s="393">
        <f t="shared" si="59"/>
        <v>45930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Неохим АД Дружество-майка</v>
      </c>
      <c r="B1019" s="389" t="str">
        <f t="shared" si="58"/>
        <v>836144932</v>
      </c>
      <c r="C1019" s="393">
        <f t="shared" si="59"/>
        <v>45930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Неохим АД Дружество-майка</v>
      </c>
      <c r="B1020" s="389" t="str">
        <f t="shared" si="58"/>
        <v>836144932</v>
      </c>
      <c r="C1020" s="393">
        <f t="shared" si="59"/>
        <v>45930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Неохим АД Дружество-майка</v>
      </c>
      <c r="B1021" s="389" t="str">
        <f t="shared" si="58"/>
        <v>836144932</v>
      </c>
      <c r="C1021" s="393">
        <f t="shared" si="59"/>
        <v>45930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Неохим АД Дружество-майка</v>
      </c>
      <c r="B1022" s="389" t="str">
        <f t="shared" si="58"/>
        <v>836144932</v>
      </c>
      <c r="C1022" s="393">
        <f t="shared" si="59"/>
        <v>45930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Неохим АД Дружество-майка</v>
      </c>
      <c r="B1023" s="389" t="str">
        <f t="shared" si="58"/>
        <v>836144932</v>
      </c>
      <c r="C1023" s="393">
        <f t="shared" si="59"/>
        <v>45930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Неохим АД Дружество-майка</v>
      </c>
      <c r="B1024" s="389" t="str">
        <f t="shared" si="58"/>
        <v>836144932</v>
      </c>
      <c r="C1024" s="393">
        <f t="shared" si="59"/>
        <v>45930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Неохим АД Дружество-майка</v>
      </c>
      <c r="B1025" s="389" t="str">
        <f t="shared" si="58"/>
        <v>836144932</v>
      </c>
      <c r="C1025" s="393">
        <f t="shared" si="59"/>
        <v>45930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Неохим АД Дружество-майка</v>
      </c>
      <c r="B1026" s="389" t="str">
        <f t="shared" si="58"/>
        <v>836144932</v>
      </c>
      <c r="C1026" s="393">
        <f t="shared" si="59"/>
        <v>45930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Неохим АД Дружество-майка</v>
      </c>
      <c r="B1027" s="389" t="str">
        <f t="shared" si="58"/>
        <v>836144932</v>
      </c>
      <c r="C1027" s="393">
        <f t="shared" si="59"/>
        <v>45930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Неохим АД Дружество-майка</v>
      </c>
      <c r="B1028" s="389" t="str">
        <f t="shared" si="58"/>
        <v>836144932</v>
      </c>
      <c r="C1028" s="393">
        <f t="shared" si="59"/>
        <v>45930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Неохим АД Дружество-майка</v>
      </c>
      <c r="B1029" s="389" t="str">
        <f t="shared" si="58"/>
        <v>836144932</v>
      </c>
      <c r="C1029" s="393">
        <f t="shared" si="59"/>
        <v>45930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Неохим АД Дружество-майка</v>
      </c>
      <c r="B1030" s="389" t="str">
        <f t="shared" si="58"/>
        <v>836144932</v>
      </c>
      <c r="C1030" s="393">
        <f t="shared" si="59"/>
        <v>45930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Неохим АД Дружество-майка</v>
      </c>
      <c r="B1031" s="389" t="str">
        <f t="shared" si="58"/>
        <v>836144932</v>
      </c>
      <c r="C1031" s="393">
        <f t="shared" si="59"/>
        <v>45930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Неохим АД Дружество-майка</v>
      </c>
      <c r="B1032" s="389" t="str">
        <f t="shared" si="58"/>
        <v>836144932</v>
      </c>
      <c r="C1032" s="393">
        <f t="shared" si="59"/>
        <v>45930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Неохим АД Дружество-майка</v>
      </c>
      <c r="B1033" s="389" t="str">
        <f t="shared" si="58"/>
        <v>836144932</v>
      </c>
      <c r="C1033" s="393">
        <f t="shared" si="59"/>
        <v>45930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Неохим АД Дружество-майка</v>
      </c>
      <c r="B1034" s="389" t="str">
        <f t="shared" si="58"/>
        <v>836144932</v>
      </c>
      <c r="C1034" s="393">
        <f t="shared" si="59"/>
        <v>45930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Неохим АД Дружество-майка</v>
      </c>
      <c r="B1035" s="389" t="str">
        <f t="shared" si="58"/>
        <v>836144932</v>
      </c>
      <c r="C1035" s="393">
        <f t="shared" si="59"/>
        <v>45930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Неохим АД Дружество-майка</v>
      </c>
      <c r="B1036" s="389" t="str">
        <f t="shared" si="58"/>
        <v>836144932</v>
      </c>
      <c r="C1036" s="393">
        <f t="shared" si="59"/>
        <v>45930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Неохим АД Дружество-майка</v>
      </c>
      <c r="B1037" s="389" t="str">
        <f t="shared" si="58"/>
        <v>836144932</v>
      </c>
      <c r="C1037" s="393">
        <f t="shared" si="59"/>
        <v>45930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Неохим АД Дружество-майка</v>
      </c>
      <c r="B1038" s="389" t="str">
        <f t="shared" si="58"/>
        <v>836144932</v>
      </c>
      <c r="C1038" s="393">
        <f t="shared" si="59"/>
        <v>45930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Неохим АД Дружество-майка</v>
      </c>
      <c r="B1039" s="389" t="str">
        <f t="shared" si="58"/>
        <v>836144932</v>
      </c>
      <c r="C1039" s="393">
        <f t="shared" si="59"/>
        <v>45930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Неохим АД Дружество-майка</v>
      </c>
      <c r="B1040" s="389" t="str">
        <f t="shared" ref="B1040:B1103" si="61">pdeBulstat</f>
        <v>836144932</v>
      </c>
      <c r="C1040" s="393">
        <f t="shared" ref="C1040:C1103" si="62">endDate</f>
        <v>45930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Неохим АД Дружество-майка</v>
      </c>
      <c r="B1041" s="389" t="str">
        <f t="shared" si="61"/>
        <v>836144932</v>
      </c>
      <c r="C1041" s="393">
        <f t="shared" si="62"/>
        <v>45930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Неохим АД Дружество-майка</v>
      </c>
      <c r="B1042" s="389" t="str">
        <f t="shared" si="61"/>
        <v>836144932</v>
      </c>
      <c r="C1042" s="393">
        <f t="shared" si="62"/>
        <v>45930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Неохим АД Дружество-майка</v>
      </c>
      <c r="B1043" s="389" t="str">
        <f t="shared" si="61"/>
        <v>836144932</v>
      </c>
      <c r="C1043" s="393">
        <f t="shared" si="62"/>
        <v>45930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Неохим АД Дружество-майка</v>
      </c>
      <c r="B1044" s="389" t="str">
        <f t="shared" si="61"/>
        <v>836144932</v>
      </c>
      <c r="C1044" s="393">
        <f t="shared" si="62"/>
        <v>45930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Неохим АД Дружество-майка</v>
      </c>
      <c r="B1045" s="389" t="str">
        <f t="shared" si="61"/>
        <v>836144932</v>
      </c>
      <c r="C1045" s="393">
        <f t="shared" si="62"/>
        <v>45930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Неохим АД Дружество-майка</v>
      </c>
      <c r="B1046" s="389" t="str">
        <f t="shared" si="61"/>
        <v>836144932</v>
      </c>
      <c r="C1046" s="393">
        <f t="shared" si="62"/>
        <v>45930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Неохим АД Дружество-майка</v>
      </c>
      <c r="B1047" s="389" t="str">
        <f t="shared" si="61"/>
        <v>836144932</v>
      </c>
      <c r="C1047" s="393">
        <f t="shared" si="62"/>
        <v>45930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Неохим АД Дружество-майка</v>
      </c>
      <c r="B1048" s="389" t="str">
        <f t="shared" si="61"/>
        <v>836144932</v>
      </c>
      <c r="C1048" s="393">
        <f t="shared" si="62"/>
        <v>45930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Неохим АД Дружество-майка</v>
      </c>
      <c r="B1049" s="389" t="str">
        <f t="shared" si="61"/>
        <v>836144932</v>
      </c>
      <c r="C1049" s="393">
        <f t="shared" si="62"/>
        <v>45930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Неохим АД Дружество-майка</v>
      </c>
      <c r="B1050" s="389" t="str">
        <f t="shared" si="61"/>
        <v>836144932</v>
      </c>
      <c r="C1050" s="393">
        <f t="shared" si="62"/>
        <v>45930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Неохим АД Дружество-майка</v>
      </c>
      <c r="B1051" s="389" t="str">
        <f t="shared" si="61"/>
        <v>836144932</v>
      </c>
      <c r="C1051" s="393">
        <f t="shared" si="62"/>
        <v>45930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Неохим АД Дружество-майка</v>
      </c>
      <c r="B1052" s="389" t="str">
        <f t="shared" si="61"/>
        <v>836144932</v>
      </c>
      <c r="C1052" s="393">
        <f t="shared" si="62"/>
        <v>45930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Неохим АД Дружество-майка</v>
      </c>
      <c r="B1053" s="389" t="str">
        <f t="shared" si="61"/>
        <v>836144932</v>
      </c>
      <c r="C1053" s="393">
        <f t="shared" si="62"/>
        <v>45930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Неохим АД Дружество-майка</v>
      </c>
      <c r="B1054" s="389" t="str">
        <f t="shared" si="61"/>
        <v>836144932</v>
      </c>
      <c r="C1054" s="393">
        <f t="shared" si="62"/>
        <v>45930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Неохим АД Дружество-майка</v>
      </c>
      <c r="B1055" s="389" t="str">
        <f t="shared" si="61"/>
        <v>836144932</v>
      </c>
      <c r="C1055" s="393">
        <f t="shared" si="62"/>
        <v>45930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Неохим АД Дружество-майка</v>
      </c>
      <c r="B1056" s="389" t="str">
        <f t="shared" si="61"/>
        <v>836144932</v>
      </c>
      <c r="C1056" s="393">
        <f t="shared" si="62"/>
        <v>45930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Неохим АД Дружество-майка</v>
      </c>
      <c r="B1057" s="389" t="str">
        <f t="shared" si="61"/>
        <v>836144932</v>
      </c>
      <c r="C1057" s="393">
        <f t="shared" si="62"/>
        <v>45930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Неохим АД Дружество-майка</v>
      </c>
      <c r="B1058" s="389" t="str">
        <f t="shared" si="61"/>
        <v>836144932</v>
      </c>
      <c r="C1058" s="393">
        <f t="shared" si="62"/>
        <v>45930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Неохим АД Дружество-майка</v>
      </c>
      <c r="B1059" s="389" t="str">
        <f t="shared" si="61"/>
        <v>836144932</v>
      </c>
      <c r="C1059" s="393">
        <f t="shared" si="62"/>
        <v>45930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Неохим АД Дружество-майка</v>
      </c>
      <c r="B1060" s="389" t="str">
        <f t="shared" si="61"/>
        <v>836144932</v>
      </c>
      <c r="C1060" s="393">
        <f t="shared" si="62"/>
        <v>45930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Неохим АД Дружество-майка</v>
      </c>
      <c r="B1061" s="389" t="str">
        <f t="shared" si="61"/>
        <v>836144932</v>
      </c>
      <c r="C1061" s="393">
        <f t="shared" si="62"/>
        <v>45930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Неохим АД Дружество-майка</v>
      </c>
      <c r="B1062" s="389" t="str">
        <f t="shared" si="61"/>
        <v>836144932</v>
      </c>
      <c r="C1062" s="393">
        <f t="shared" si="62"/>
        <v>45930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Неохим АД Дружество-майка</v>
      </c>
      <c r="B1063" s="389" t="str">
        <f t="shared" si="61"/>
        <v>836144932</v>
      </c>
      <c r="C1063" s="393">
        <f t="shared" si="62"/>
        <v>45930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Неохим АД Дружество-майка</v>
      </c>
      <c r="B1064" s="389" t="str">
        <f t="shared" si="61"/>
        <v>836144932</v>
      </c>
      <c r="C1064" s="393">
        <f t="shared" si="62"/>
        <v>45930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Неохим АД Дружество-майка</v>
      </c>
      <c r="B1065" s="389" t="str">
        <f t="shared" si="61"/>
        <v>836144932</v>
      </c>
      <c r="C1065" s="393">
        <f t="shared" si="62"/>
        <v>45930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Неохим АД Дружество-майка</v>
      </c>
      <c r="B1066" s="389" t="str">
        <f t="shared" si="61"/>
        <v>836144932</v>
      </c>
      <c r="C1066" s="393">
        <f t="shared" si="62"/>
        <v>45930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Неохим АД Дружество-майка</v>
      </c>
      <c r="B1067" s="389" t="str">
        <f t="shared" si="61"/>
        <v>836144932</v>
      </c>
      <c r="C1067" s="393">
        <f t="shared" si="62"/>
        <v>45930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Неохим АД Дружество-майка</v>
      </c>
      <c r="B1068" s="389" t="str">
        <f t="shared" si="61"/>
        <v>836144932</v>
      </c>
      <c r="C1068" s="393">
        <f t="shared" si="62"/>
        <v>45930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Неохим АД Дружество-майка</v>
      </c>
      <c r="B1069" s="389" t="str">
        <f t="shared" si="61"/>
        <v>836144932</v>
      </c>
      <c r="C1069" s="393">
        <f t="shared" si="62"/>
        <v>45930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Неохим АД Дружество-майка</v>
      </c>
      <c r="B1070" s="389" t="str">
        <f t="shared" si="61"/>
        <v>836144932</v>
      </c>
      <c r="C1070" s="393">
        <f t="shared" si="62"/>
        <v>45930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Неохим АД Дружество-майка</v>
      </c>
      <c r="B1071" s="389" t="str">
        <f t="shared" si="61"/>
        <v>836144932</v>
      </c>
      <c r="C1071" s="393">
        <f t="shared" si="62"/>
        <v>45930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Неохим АД Дружество-майка</v>
      </c>
      <c r="B1072" s="389" t="str">
        <f t="shared" si="61"/>
        <v>836144932</v>
      </c>
      <c r="C1072" s="393">
        <f t="shared" si="62"/>
        <v>45930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Неохим АД Дружество-майка</v>
      </c>
      <c r="B1073" s="389" t="str">
        <f t="shared" si="61"/>
        <v>836144932</v>
      </c>
      <c r="C1073" s="393">
        <f t="shared" si="62"/>
        <v>45930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Неохим АД Дружество-майка</v>
      </c>
      <c r="B1074" s="389" t="str">
        <f t="shared" si="61"/>
        <v>836144932</v>
      </c>
      <c r="C1074" s="393">
        <f t="shared" si="62"/>
        <v>45930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Неохим АД Дружество-майка</v>
      </c>
      <c r="B1075" s="389" t="str">
        <f t="shared" si="61"/>
        <v>836144932</v>
      </c>
      <c r="C1075" s="393">
        <f t="shared" si="62"/>
        <v>45930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Неохим АД Дружество-майка</v>
      </c>
      <c r="B1076" s="389" t="str">
        <f t="shared" si="61"/>
        <v>836144932</v>
      </c>
      <c r="C1076" s="393">
        <f t="shared" si="62"/>
        <v>45930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Неохим АД Дружество-майка</v>
      </c>
      <c r="B1077" s="389" t="str">
        <f t="shared" si="61"/>
        <v>836144932</v>
      </c>
      <c r="C1077" s="393">
        <f t="shared" si="62"/>
        <v>45930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Неохим АД Дружество-майка</v>
      </c>
      <c r="B1078" s="389" t="str">
        <f t="shared" si="61"/>
        <v>836144932</v>
      </c>
      <c r="C1078" s="393">
        <f t="shared" si="62"/>
        <v>45930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Неохим АД Дружество-майка</v>
      </c>
      <c r="B1079" s="389" t="str">
        <f t="shared" si="61"/>
        <v>836144932</v>
      </c>
      <c r="C1079" s="393">
        <f t="shared" si="62"/>
        <v>45930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Неохим АД Дружество-майка</v>
      </c>
      <c r="B1080" s="389" t="str">
        <f t="shared" si="61"/>
        <v>836144932</v>
      </c>
      <c r="C1080" s="393">
        <f t="shared" si="62"/>
        <v>45930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Неохим АД Дружество-майка</v>
      </c>
      <c r="B1081" s="389" t="str">
        <f t="shared" si="61"/>
        <v>836144932</v>
      </c>
      <c r="C1081" s="393">
        <f t="shared" si="62"/>
        <v>45930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Неохим АД Дружество-майка</v>
      </c>
      <c r="B1082" s="389" t="str">
        <f t="shared" si="61"/>
        <v>836144932</v>
      </c>
      <c r="C1082" s="393">
        <f t="shared" si="62"/>
        <v>45930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Неохим АД Дружество-майка</v>
      </c>
      <c r="B1083" s="389" t="str">
        <f t="shared" si="61"/>
        <v>836144932</v>
      </c>
      <c r="C1083" s="393">
        <f t="shared" si="62"/>
        <v>45930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Неохим АД Дружество-майка</v>
      </c>
      <c r="B1084" s="389" t="str">
        <f t="shared" si="61"/>
        <v>836144932</v>
      </c>
      <c r="C1084" s="393">
        <f t="shared" si="62"/>
        <v>45930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Неохим АД Дружество-майка</v>
      </c>
      <c r="B1085" s="389" t="str">
        <f t="shared" si="61"/>
        <v>836144932</v>
      </c>
      <c r="C1085" s="393">
        <f t="shared" si="62"/>
        <v>45930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Неохим АД Дружество-майка</v>
      </c>
      <c r="B1086" s="389" t="str">
        <f t="shared" si="61"/>
        <v>836144932</v>
      </c>
      <c r="C1086" s="393">
        <f t="shared" si="62"/>
        <v>45930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Неохим АД Дружество-майка</v>
      </c>
      <c r="B1087" s="389" t="str">
        <f t="shared" si="61"/>
        <v>836144932</v>
      </c>
      <c r="C1087" s="393">
        <f t="shared" si="62"/>
        <v>45930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Неохим АД Дружество-майка</v>
      </c>
      <c r="B1088" s="389" t="str">
        <f t="shared" si="61"/>
        <v>836144932</v>
      </c>
      <c r="C1088" s="393">
        <f t="shared" si="62"/>
        <v>45930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Неохим АД Дружество-майка</v>
      </c>
      <c r="B1089" s="389" t="str">
        <f t="shared" si="61"/>
        <v>836144932</v>
      </c>
      <c r="C1089" s="393">
        <f t="shared" si="62"/>
        <v>45930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Неохим АД Дружество-майка</v>
      </c>
      <c r="B1090" s="389" t="str">
        <f t="shared" si="61"/>
        <v>836144932</v>
      </c>
      <c r="C1090" s="393">
        <f t="shared" si="62"/>
        <v>45930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Неохим АД Дружество-майка</v>
      </c>
      <c r="B1091" s="389" t="str">
        <f t="shared" si="61"/>
        <v>836144932</v>
      </c>
      <c r="C1091" s="393">
        <f t="shared" si="62"/>
        <v>45930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Неохим АД Дружество-майка</v>
      </c>
      <c r="B1092" s="389" t="str">
        <f t="shared" si="61"/>
        <v>836144932</v>
      </c>
      <c r="C1092" s="393">
        <f t="shared" si="62"/>
        <v>45930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Неохим АД Дружество-майка</v>
      </c>
      <c r="B1093" s="389" t="str">
        <f t="shared" si="61"/>
        <v>836144932</v>
      </c>
      <c r="C1093" s="393">
        <f t="shared" si="62"/>
        <v>45930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Неохим АД Дружество-майка</v>
      </c>
      <c r="B1094" s="389" t="str">
        <f t="shared" si="61"/>
        <v>836144932</v>
      </c>
      <c r="C1094" s="393">
        <f t="shared" si="62"/>
        <v>45930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Неохим АД Дружество-майка</v>
      </c>
      <c r="B1095" s="389" t="str">
        <f t="shared" si="61"/>
        <v>836144932</v>
      </c>
      <c r="C1095" s="393">
        <f t="shared" si="62"/>
        <v>45930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Неохим АД Дружество-майка</v>
      </c>
      <c r="B1096" s="389" t="str">
        <f t="shared" si="61"/>
        <v>836144932</v>
      </c>
      <c r="C1096" s="393">
        <f t="shared" si="62"/>
        <v>45930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Неохим АД Дружество-майка</v>
      </c>
      <c r="B1097" s="389" t="str">
        <f t="shared" si="61"/>
        <v>836144932</v>
      </c>
      <c r="C1097" s="393">
        <f t="shared" si="62"/>
        <v>45930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Неохим АД Дружество-майка</v>
      </c>
      <c r="B1098" s="389" t="str">
        <f t="shared" si="61"/>
        <v>836144932</v>
      </c>
      <c r="C1098" s="393">
        <f t="shared" si="62"/>
        <v>45930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Неохим АД Дружество-майка</v>
      </c>
      <c r="B1099" s="389" t="str">
        <f t="shared" si="61"/>
        <v>836144932</v>
      </c>
      <c r="C1099" s="393">
        <f t="shared" si="62"/>
        <v>45930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Неохим АД Дружество-майка</v>
      </c>
      <c r="B1100" s="389" t="str">
        <f t="shared" si="61"/>
        <v>836144932</v>
      </c>
      <c r="C1100" s="393">
        <f t="shared" si="62"/>
        <v>45930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Неохим АД Дружество-майка</v>
      </c>
      <c r="B1101" s="389" t="str">
        <f t="shared" si="61"/>
        <v>836144932</v>
      </c>
      <c r="C1101" s="393">
        <f t="shared" si="62"/>
        <v>45930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Неохим АД Дружество-майка</v>
      </c>
      <c r="B1102" s="389" t="str">
        <f t="shared" si="61"/>
        <v>836144932</v>
      </c>
      <c r="C1102" s="393">
        <f t="shared" si="62"/>
        <v>45930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Неохим АД Дружество-майка</v>
      </c>
      <c r="B1103" s="389" t="str">
        <f t="shared" si="61"/>
        <v>836144932</v>
      </c>
      <c r="C1103" s="393">
        <f t="shared" si="62"/>
        <v>45930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Неохим АД Дружество-майка</v>
      </c>
      <c r="B1104" s="389" t="str">
        <f t="shared" ref="B1104:B1167" si="64">pdeBulstat</f>
        <v>836144932</v>
      </c>
      <c r="C1104" s="393">
        <f t="shared" ref="C1104:C1167" si="65">endDate</f>
        <v>45930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Неохим АД Дружество-майка</v>
      </c>
      <c r="B1105" s="389" t="str">
        <f t="shared" si="64"/>
        <v>836144932</v>
      </c>
      <c r="C1105" s="393">
        <f t="shared" si="65"/>
        <v>45930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Неохим АД Дружество-майка</v>
      </c>
      <c r="B1106" s="389" t="str">
        <f t="shared" si="64"/>
        <v>836144932</v>
      </c>
      <c r="C1106" s="393">
        <f t="shared" si="65"/>
        <v>45930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Неохим АД Дружество-майка</v>
      </c>
      <c r="B1107" s="389" t="str">
        <f t="shared" si="64"/>
        <v>836144932</v>
      </c>
      <c r="C1107" s="393">
        <f t="shared" si="65"/>
        <v>45930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Неохим АД Дружество-майка</v>
      </c>
      <c r="B1108" s="389" t="str">
        <f t="shared" si="64"/>
        <v>836144932</v>
      </c>
      <c r="C1108" s="393">
        <f t="shared" si="65"/>
        <v>45930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Неохим АД Дружество-майка</v>
      </c>
      <c r="B1109" s="389" t="str">
        <f t="shared" si="64"/>
        <v>836144932</v>
      </c>
      <c r="C1109" s="393">
        <f t="shared" si="65"/>
        <v>45930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Неохим АД Дружество-майка</v>
      </c>
      <c r="B1110" s="389" t="str">
        <f t="shared" si="64"/>
        <v>836144932</v>
      </c>
      <c r="C1110" s="393">
        <f t="shared" si="65"/>
        <v>45930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Неохим АД Дружество-майка</v>
      </c>
      <c r="B1111" s="389" t="str">
        <f t="shared" si="64"/>
        <v>836144932</v>
      </c>
      <c r="C1111" s="393">
        <f t="shared" si="65"/>
        <v>45930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Неохим АД Дружество-майка</v>
      </c>
      <c r="B1112" s="389" t="str">
        <f t="shared" si="64"/>
        <v>836144932</v>
      </c>
      <c r="C1112" s="393">
        <f t="shared" si="65"/>
        <v>45930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Неохим АД Дружество-майка</v>
      </c>
      <c r="B1113" s="389" t="str">
        <f t="shared" si="64"/>
        <v>836144932</v>
      </c>
      <c r="C1113" s="393">
        <f t="shared" si="65"/>
        <v>45930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Неохим АД Дружество-майка</v>
      </c>
      <c r="B1114" s="389" t="str">
        <f t="shared" si="64"/>
        <v>836144932</v>
      </c>
      <c r="C1114" s="393">
        <f t="shared" si="65"/>
        <v>45930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Неохим АД Дружество-майка</v>
      </c>
      <c r="B1115" s="389" t="str">
        <f t="shared" si="64"/>
        <v>836144932</v>
      </c>
      <c r="C1115" s="393">
        <f t="shared" si="65"/>
        <v>45930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Неохим АД Дружество-майка</v>
      </c>
      <c r="B1116" s="389" t="str">
        <f t="shared" si="64"/>
        <v>836144932</v>
      </c>
      <c r="C1116" s="393">
        <f t="shared" si="65"/>
        <v>45930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Неохим АД Дружество-майка</v>
      </c>
      <c r="B1117" s="389" t="str">
        <f t="shared" si="64"/>
        <v>836144932</v>
      </c>
      <c r="C1117" s="393">
        <f t="shared" si="65"/>
        <v>45930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Неохим АД Дружество-майка</v>
      </c>
      <c r="B1118" s="389" t="str">
        <f t="shared" si="64"/>
        <v>836144932</v>
      </c>
      <c r="C1118" s="393">
        <f t="shared" si="65"/>
        <v>45930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Неохим АД Дружество-майка</v>
      </c>
      <c r="B1119" s="389" t="str">
        <f t="shared" si="64"/>
        <v>836144932</v>
      </c>
      <c r="C1119" s="393">
        <f t="shared" si="65"/>
        <v>45930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Неохим АД Дружество-майка</v>
      </c>
      <c r="B1120" s="389" t="str">
        <f t="shared" si="64"/>
        <v>836144932</v>
      </c>
      <c r="C1120" s="393">
        <f t="shared" si="65"/>
        <v>45930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Неохим АД Дружество-майка</v>
      </c>
      <c r="B1121" s="389" t="str">
        <f t="shared" si="64"/>
        <v>836144932</v>
      </c>
      <c r="C1121" s="393">
        <f t="shared" si="65"/>
        <v>45930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Неохим АД Дружество-майка</v>
      </c>
      <c r="B1122" s="389" t="str">
        <f t="shared" si="64"/>
        <v>836144932</v>
      </c>
      <c r="C1122" s="393">
        <f t="shared" si="65"/>
        <v>45930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Неохим АД Дружество-майка</v>
      </c>
      <c r="B1123" s="389" t="str">
        <f t="shared" si="64"/>
        <v>836144932</v>
      </c>
      <c r="C1123" s="393">
        <f t="shared" si="65"/>
        <v>45930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Неохим АД Дружество-майка</v>
      </c>
      <c r="B1124" s="389" t="str">
        <f t="shared" si="64"/>
        <v>836144932</v>
      </c>
      <c r="C1124" s="393">
        <f t="shared" si="65"/>
        <v>45930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Неохим АД Дружество-майка</v>
      </c>
      <c r="B1125" s="389" t="str">
        <f t="shared" si="64"/>
        <v>836144932</v>
      </c>
      <c r="C1125" s="393">
        <f t="shared" si="65"/>
        <v>45930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Неохим АД Дружество-майка</v>
      </c>
      <c r="B1126" s="389" t="str">
        <f t="shared" si="64"/>
        <v>836144932</v>
      </c>
      <c r="C1126" s="393">
        <f t="shared" si="65"/>
        <v>45930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Неохим АД Дружество-майка</v>
      </c>
      <c r="B1127" s="389" t="str">
        <f t="shared" si="64"/>
        <v>836144932</v>
      </c>
      <c r="C1127" s="393">
        <f t="shared" si="65"/>
        <v>45930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Неохим АД Дружество-майка</v>
      </c>
      <c r="B1128" s="389" t="str">
        <f t="shared" si="64"/>
        <v>836144932</v>
      </c>
      <c r="C1128" s="393">
        <f t="shared" si="65"/>
        <v>45930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Неохим АД Дружество-майка</v>
      </c>
      <c r="B1129" s="389" t="str">
        <f t="shared" si="64"/>
        <v>836144932</v>
      </c>
      <c r="C1129" s="393">
        <f t="shared" si="65"/>
        <v>45930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Неохим АД Дружество-майка</v>
      </c>
      <c r="B1130" s="389" t="str">
        <f t="shared" si="64"/>
        <v>836144932</v>
      </c>
      <c r="C1130" s="393">
        <f t="shared" si="65"/>
        <v>45930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Неохим АД Дружество-майка</v>
      </c>
      <c r="B1131" s="389" t="str">
        <f t="shared" si="64"/>
        <v>836144932</v>
      </c>
      <c r="C1131" s="393">
        <f t="shared" si="65"/>
        <v>45930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Неохим АД Дружество-майка</v>
      </c>
      <c r="B1132" s="389" t="str">
        <f t="shared" si="64"/>
        <v>836144932</v>
      </c>
      <c r="C1132" s="393">
        <f t="shared" si="65"/>
        <v>45930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Неохим АД Дружество-майка</v>
      </c>
      <c r="B1133" s="389" t="str">
        <f t="shared" si="64"/>
        <v>836144932</v>
      </c>
      <c r="C1133" s="393">
        <f t="shared" si="65"/>
        <v>45930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Неохим АД Дружество-майка</v>
      </c>
      <c r="B1134" s="389" t="str">
        <f t="shared" si="64"/>
        <v>836144932</v>
      </c>
      <c r="C1134" s="393">
        <f t="shared" si="65"/>
        <v>45930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Неохим АД Дружество-майка</v>
      </c>
      <c r="B1135" s="389" t="str">
        <f t="shared" si="64"/>
        <v>836144932</v>
      </c>
      <c r="C1135" s="393">
        <f t="shared" si="65"/>
        <v>45930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Неохим АД Дружество-майка</v>
      </c>
      <c r="B1136" s="389" t="str">
        <f t="shared" si="64"/>
        <v>836144932</v>
      </c>
      <c r="C1136" s="393">
        <f t="shared" si="65"/>
        <v>45930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Неохим АД Дружество-майка</v>
      </c>
      <c r="B1137" s="389" t="str">
        <f t="shared" si="64"/>
        <v>836144932</v>
      </c>
      <c r="C1137" s="393">
        <f t="shared" si="65"/>
        <v>45930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Неохим АД Дружество-майка</v>
      </c>
      <c r="B1138" s="389" t="str">
        <f t="shared" si="64"/>
        <v>836144932</v>
      </c>
      <c r="C1138" s="393">
        <f t="shared" si="65"/>
        <v>45930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Неохим АД Дружество-майка</v>
      </c>
      <c r="B1139" s="389" t="str">
        <f t="shared" si="64"/>
        <v>836144932</v>
      </c>
      <c r="C1139" s="393">
        <f t="shared" si="65"/>
        <v>45930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Неохим АД Дружество-майка</v>
      </c>
      <c r="B1140" s="389" t="str">
        <f t="shared" si="64"/>
        <v>836144932</v>
      </c>
      <c r="C1140" s="393">
        <f t="shared" si="65"/>
        <v>45930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Неохим АД Дружество-майка</v>
      </c>
      <c r="B1141" s="389" t="str">
        <f t="shared" si="64"/>
        <v>836144932</v>
      </c>
      <c r="C1141" s="393">
        <f t="shared" si="65"/>
        <v>45930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Неохим АД Дружество-майка</v>
      </c>
      <c r="B1142" s="389" t="str">
        <f t="shared" si="64"/>
        <v>836144932</v>
      </c>
      <c r="C1142" s="393">
        <f t="shared" si="65"/>
        <v>45930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Неохим АД Дружество-майка</v>
      </c>
      <c r="B1143" s="389" t="str">
        <f t="shared" si="64"/>
        <v>836144932</v>
      </c>
      <c r="C1143" s="393">
        <f t="shared" si="65"/>
        <v>45930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Неохим АД Дружество-майка</v>
      </c>
      <c r="B1144" s="389" t="str">
        <f t="shared" si="64"/>
        <v>836144932</v>
      </c>
      <c r="C1144" s="393">
        <f t="shared" si="65"/>
        <v>45930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Неохим АД Дружество-майка</v>
      </c>
      <c r="B1145" s="389" t="str">
        <f t="shared" si="64"/>
        <v>836144932</v>
      </c>
      <c r="C1145" s="393">
        <f t="shared" si="65"/>
        <v>45930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Неохим АД Дружество-майка</v>
      </c>
      <c r="B1146" s="389" t="str">
        <f t="shared" si="64"/>
        <v>836144932</v>
      </c>
      <c r="C1146" s="393">
        <f t="shared" si="65"/>
        <v>45930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Неохим АД Дружество-майка</v>
      </c>
      <c r="B1147" s="389" t="str">
        <f t="shared" si="64"/>
        <v>836144932</v>
      </c>
      <c r="C1147" s="393">
        <f t="shared" si="65"/>
        <v>45930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Неохим АД Дружество-майка</v>
      </c>
      <c r="B1148" s="389" t="str">
        <f t="shared" si="64"/>
        <v>836144932</v>
      </c>
      <c r="C1148" s="393">
        <f t="shared" si="65"/>
        <v>45930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Неохим АД Дружество-майка</v>
      </c>
      <c r="B1149" s="389" t="str">
        <f t="shared" si="64"/>
        <v>836144932</v>
      </c>
      <c r="C1149" s="393">
        <f t="shared" si="65"/>
        <v>45930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Неохим АД Дружество-майка</v>
      </c>
      <c r="B1150" s="389" t="str">
        <f t="shared" si="64"/>
        <v>836144932</v>
      </c>
      <c r="C1150" s="393">
        <f t="shared" si="65"/>
        <v>45930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Неохим АД Дружество-майка</v>
      </c>
      <c r="B1151" s="389" t="str">
        <f t="shared" si="64"/>
        <v>836144932</v>
      </c>
      <c r="C1151" s="393">
        <f t="shared" si="65"/>
        <v>45930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Неохим АД Дружество-майка</v>
      </c>
      <c r="B1152" s="389" t="str">
        <f t="shared" si="64"/>
        <v>836144932</v>
      </c>
      <c r="C1152" s="393">
        <f t="shared" si="65"/>
        <v>45930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Неохим АД Дружество-майка</v>
      </c>
      <c r="B1153" s="389" t="str">
        <f t="shared" si="64"/>
        <v>836144932</v>
      </c>
      <c r="C1153" s="393">
        <f t="shared" si="65"/>
        <v>45930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Неохим АД Дружество-майка</v>
      </c>
      <c r="B1154" s="389" t="str">
        <f t="shared" si="64"/>
        <v>836144932</v>
      </c>
      <c r="C1154" s="393">
        <f t="shared" si="65"/>
        <v>45930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Неохим АД Дружество-майка</v>
      </c>
      <c r="B1155" s="389" t="str">
        <f t="shared" si="64"/>
        <v>836144932</v>
      </c>
      <c r="C1155" s="393">
        <f t="shared" si="65"/>
        <v>45930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Неохим АД Дружество-майка</v>
      </c>
      <c r="B1156" s="389" t="str">
        <f t="shared" si="64"/>
        <v>836144932</v>
      </c>
      <c r="C1156" s="393">
        <f t="shared" si="65"/>
        <v>45930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Неохим АД Дружество-майка</v>
      </c>
      <c r="B1157" s="389" t="str">
        <f t="shared" si="64"/>
        <v>836144932</v>
      </c>
      <c r="C1157" s="393">
        <f t="shared" si="65"/>
        <v>45930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Неохим АД Дружество-майка</v>
      </c>
      <c r="B1158" s="389" t="str">
        <f t="shared" si="64"/>
        <v>836144932</v>
      </c>
      <c r="C1158" s="393">
        <f t="shared" si="65"/>
        <v>45930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Неохим АД Дружество-майка</v>
      </c>
      <c r="B1159" s="389" t="str">
        <f t="shared" si="64"/>
        <v>836144932</v>
      </c>
      <c r="C1159" s="393">
        <f t="shared" si="65"/>
        <v>45930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Неохим АД Дружество-майка</v>
      </c>
      <c r="B1160" s="389" t="str">
        <f t="shared" si="64"/>
        <v>836144932</v>
      </c>
      <c r="C1160" s="393">
        <f t="shared" si="65"/>
        <v>45930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Неохим АД Дружество-майка</v>
      </c>
      <c r="B1161" s="389" t="str">
        <f t="shared" si="64"/>
        <v>836144932</v>
      </c>
      <c r="C1161" s="393">
        <f t="shared" si="65"/>
        <v>45930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Неохим АД Дружество-майка</v>
      </c>
      <c r="B1162" s="389" t="str">
        <f t="shared" si="64"/>
        <v>836144932</v>
      </c>
      <c r="C1162" s="393">
        <f t="shared" si="65"/>
        <v>45930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Неохим АД Дружество-майка</v>
      </c>
      <c r="B1163" s="389" t="str">
        <f t="shared" si="64"/>
        <v>836144932</v>
      </c>
      <c r="C1163" s="393">
        <f t="shared" si="65"/>
        <v>45930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Неохим АД Дружество-майка</v>
      </c>
      <c r="B1164" s="389" t="str">
        <f t="shared" si="64"/>
        <v>836144932</v>
      </c>
      <c r="C1164" s="393">
        <f t="shared" si="65"/>
        <v>45930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Неохим АД Дружество-майка</v>
      </c>
      <c r="B1165" s="389" t="str">
        <f t="shared" si="64"/>
        <v>836144932</v>
      </c>
      <c r="C1165" s="393">
        <f t="shared" si="65"/>
        <v>45930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Неохим АД Дружество-майка</v>
      </c>
      <c r="B1166" s="389" t="str">
        <f t="shared" si="64"/>
        <v>836144932</v>
      </c>
      <c r="C1166" s="393">
        <f t="shared" si="65"/>
        <v>45930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Неохим АД Дружество-майка</v>
      </c>
      <c r="B1167" s="389" t="str">
        <f t="shared" si="64"/>
        <v>836144932</v>
      </c>
      <c r="C1167" s="393">
        <f t="shared" si="65"/>
        <v>45930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Неохим АД Дружество-майка</v>
      </c>
      <c r="B1168" s="389" t="str">
        <f t="shared" ref="B1168:B1195" si="67">pdeBulstat</f>
        <v>836144932</v>
      </c>
      <c r="C1168" s="393">
        <f t="shared" ref="C1168:C1195" si="68">endDate</f>
        <v>45930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Неохим АД Дружество-майка</v>
      </c>
      <c r="B1169" s="389" t="str">
        <f t="shared" si="67"/>
        <v>836144932</v>
      </c>
      <c r="C1169" s="393">
        <f t="shared" si="68"/>
        <v>45930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Неохим АД Дружество-майка</v>
      </c>
      <c r="B1170" s="389" t="str">
        <f t="shared" si="67"/>
        <v>836144932</v>
      </c>
      <c r="C1170" s="393">
        <f t="shared" si="68"/>
        <v>45930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Неохим АД Дружество-майка</v>
      </c>
      <c r="B1171" s="389" t="str">
        <f t="shared" si="67"/>
        <v>836144932</v>
      </c>
      <c r="C1171" s="393">
        <f t="shared" si="68"/>
        <v>45930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Неохим АД Дружество-майка</v>
      </c>
      <c r="B1172" s="389" t="str">
        <f t="shared" si="67"/>
        <v>836144932</v>
      </c>
      <c r="C1172" s="393">
        <f t="shared" si="68"/>
        <v>45930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Неохим АД Дружество-майка</v>
      </c>
      <c r="B1173" s="389" t="str">
        <f t="shared" si="67"/>
        <v>836144932</v>
      </c>
      <c r="C1173" s="393">
        <f t="shared" si="68"/>
        <v>45930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Неохим АД Дружество-майка</v>
      </c>
      <c r="B1174" s="389" t="str">
        <f t="shared" si="67"/>
        <v>836144932</v>
      </c>
      <c r="C1174" s="393">
        <f t="shared" si="68"/>
        <v>45930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Неохим АД Дружество-майка</v>
      </c>
      <c r="B1175" s="389" t="str">
        <f t="shared" si="67"/>
        <v>836144932</v>
      </c>
      <c r="C1175" s="393">
        <f t="shared" si="68"/>
        <v>45930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Неохим АД Дружество-майка</v>
      </c>
      <c r="B1176" s="389" t="str">
        <f t="shared" si="67"/>
        <v>836144932</v>
      </c>
      <c r="C1176" s="393">
        <f t="shared" si="68"/>
        <v>45930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Неохим АД Дружество-майка</v>
      </c>
      <c r="B1177" s="389" t="str">
        <f t="shared" si="67"/>
        <v>836144932</v>
      </c>
      <c r="C1177" s="393">
        <f t="shared" si="68"/>
        <v>45930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Неохим АД Дружество-майка</v>
      </c>
      <c r="B1178" s="389" t="str">
        <f t="shared" si="67"/>
        <v>836144932</v>
      </c>
      <c r="C1178" s="393">
        <f t="shared" si="68"/>
        <v>45930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Неохим АД Дружество-майка</v>
      </c>
      <c r="B1179" s="389" t="str">
        <f t="shared" si="67"/>
        <v>836144932</v>
      </c>
      <c r="C1179" s="393">
        <f t="shared" si="68"/>
        <v>45930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Неохим АД Дружество-майка</v>
      </c>
      <c r="B1180" s="389" t="str">
        <f t="shared" si="67"/>
        <v>836144932</v>
      </c>
      <c r="C1180" s="393">
        <f t="shared" si="68"/>
        <v>45930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Неохим АД Дружество-майка</v>
      </c>
      <c r="B1181" s="389" t="str">
        <f t="shared" si="67"/>
        <v>836144932</v>
      </c>
      <c r="C1181" s="393">
        <f t="shared" si="68"/>
        <v>45930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Неохим АД Дружество-майка</v>
      </c>
      <c r="B1182" s="389" t="str">
        <f t="shared" si="67"/>
        <v>836144932</v>
      </c>
      <c r="C1182" s="393">
        <f t="shared" si="68"/>
        <v>45930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Неохим АД Дружество-майка</v>
      </c>
      <c r="B1183" s="389" t="str">
        <f t="shared" si="67"/>
        <v>836144932</v>
      </c>
      <c r="C1183" s="393">
        <f t="shared" si="68"/>
        <v>45930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Неохим АД Дружество-майка</v>
      </c>
      <c r="B1184" s="389" t="str">
        <f t="shared" si="67"/>
        <v>836144932</v>
      </c>
      <c r="C1184" s="393">
        <f t="shared" si="68"/>
        <v>45930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Неохим АД Дружество-майка</v>
      </c>
      <c r="B1185" s="389" t="str">
        <f t="shared" si="67"/>
        <v>836144932</v>
      </c>
      <c r="C1185" s="393">
        <f t="shared" si="68"/>
        <v>45930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Неохим АД Дружество-майка</v>
      </c>
      <c r="B1186" s="389" t="str">
        <f t="shared" si="67"/>
        <v>836144932</v>
      </c>
      <c r="C1186" s="393">
        <f t="shared" si="68"/>
        <v>45930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Неохим АД Дружество-майка</v>
      </c>
      <c r="B1187" s="389" t="str">
        <f t="shared" si="67"/>
        <v>836144932</v>
      </c>
      <c r="C1187" s="393">
        <f t="shared" si="68"/>
        <v>45930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Неохим АД Дружество-майка</v>
      </c>
      <c r="B1188" s="389" t="str">
        <f t="shared" si="67"/>
        <v>836144932</v>
      </c>
      <c r="C1188" s="393">
        <f t="shared" si="68"/>
        <v>45930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Неохим АД Дружество-майка</v>
      </c>
      <c r="B1189" s="389" t="str">
        <f t="shared" si="67"/>
        <v>836144932</v>
      </c>
      <c r="C1189" s="393">
        <f t="shared" si="68"/>
        <v>45930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Неохим АД Дружество-майка</v>
      </c>
      <c r="B1190" s="389" t="str">
        <f t="shared" si="67"/>
        <v>836144932</v>
      </c>
      <c r="C1190" s="393">
        <f t="shared" si="68"/>
        <v>45930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Неохим АД Дружество-майка</v>
      </c>
      <c r="B1191" s="389" t="str">
        <f t="shared" si="67"/>
        <v>836144932</v>
      </c>
      <c r="C1191" s="393">
        <f t="shared" si="68"/>
        <v>45930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Неохим АД Дружество-майка</v>
      </c>
      <c r="B1192" s="389" t="str">
        <f t="shared" si="67"/>
        <v>836144932</v>
      </c>
      <c r="C1192" s="393">
        <f t="shared" si="68"/>
        <v>45930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Неохим АД Дружество-майка</v>
      </c>
      <c r="B1193" s="389" t="str">
        <f t="shared" si="67"/>
        <v>836144932</v>
      </c>
      <c r="C1193" s="393">
        <f t="shared" si="68"/>
        <v>45930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Неохим АД Дружество-майка</v>
      </c>
      <c r="B1194" s="389" t="str">
        <f t="shared" si="67"/>
        <v>836144932</v>
      </c>
      <c r="C1194" s="393">
        <f t="shared" si="68"/>
        <v>45930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Неохим АД Дружество-майка</v>
      </c>
      <c r="B1195" s="389" t="str">
        <f t="shared" si="67"/>
        <v>836144932</v>
      </c>
      <c r="C1195" s="393">
        <f t="shared" si="68"/>
        <v>45930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Неохим АД Дружество-майка</v>
      </c>
      <c r="B1197" s="389" t="str">
        <f t="shared" ref="B1197:B1228" si="70">pdeBulstat</f>
        <v>836144932</v>
      </c>
      <c r="C1197" s="393">
        <f t="shared" ref="C1197:C1228" si="71">endDate</f>
        <v>45930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Неохим АД Дружество-майка</v>
      </c>
      <c r="B1198" s="389" t="str">
        <f t="shared" si="70"/>
        <v>836144932</v>
      </c>
      <c r="C1198" s="393">
        <f t="shared" si="71"/>
        <v>45930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Неохим АД Дружество-майка</v>
      </c>
      <c r="B1199" s="389" t="str">
        <f t="shared" si="70"/>
        <v>836144932</v>
      </c>
      <c r="C1199" s="393">
        <f t="shared" si="71"/>
        <v>45930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Неохим АД Дружество-майка</v>
      </c>
      <c r="B1200" s="389" t="str">
        <f t="shared" si="70"/>
        <v>836144932</v>
      </c>
      <c r="C1200" s="393">
        <f t="shared" si="71"/>
        <v>45930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Неохим АД Дружество-майка</v>
      </c>
      <c r="B1201" s="389" t="str">
        <f t="shared" si="70"/>
        <v>836144932</v>
      </c>
      <c r="C1201" s="393">
        <f t="shared" si="71"/>
        <v>45930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Неохим АД Дружество-майка</v>
      </c>
      <c r="B1202" s="389" t="str">
        <f t="shared" si="70"/>
        <v>836144932</v>
      </c>
      <c r="C1202" s="393">
        <f t="shared" si="71"/>
        <v>45930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Неохим АД Дружество-майка</v>
      </c>
      <c r="B1203" s="389" t="str">
        <f t="shared" si="70"/>
        <v>836144932</v>
      </c>
      <c r="C1203" s="393">
        <f t="shared" si="71"/>
        <v>45930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Неохим АД Дружество-майка</v>
      </c>
      <c r="B1204" s="389" t="str">
        <f t="shared" si="70"/>
        <v>836144932</v>
      </c>
      <c r="C1204" s="393">
        <f t="shared" si="71"/>
        <v>45930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Неохим АД Дружество-майка</v>
      </c>
      <c r="B1205" s="389" t="str">
        <f t="shared" si="70"/>
        <v>836144932</v>
      </c>
      <c r="C1205" s="393">
        <f t="shared" si="71"/>
        <v>45930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Неохим АД Дружество-майка</v>
      </c>
      <c r="B1206" s="389" t="str">
        <f t="shared" si="70"/>
        <v>836144932</v>
      </c>
      <c r="C1206" s="393">
        <f t="shared" si="71"/>
        <v>45930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Неохим АД Дружество-майка</v>
      </c>
      <c r="B1207" s="389" t="str">
        <f t="shared" si="70"/>
        <v>836144932</v>
      </c>
      <c r="C1207" s="393">
        <f t="shared" si="71"/>
        <v>45930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Неохим АД Дружество-майка</v>
      </c>
      <c r="B1208" s="389" t="str">
        <f t="shared" si="70"/>
        <v>836144932</v>
      </c>
      <c r="C1208" s="393">
        <f t="shared" si="71"/>
        <v>45930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Неохим АД Дружество-майка</v>
      </c>
      <c r="B1209" s="389" t="str">
        <f t="shared" si="70"/>
        <v>836144932</v>
      </c>
      <c r="C1209" s="393">
        <f t="shared" si="71"/>
        <v>45930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Неохим АД Дружество-майка</v>
      </c>
      <c r="B1210" s="389" t="str">
        <f t="shared" si="70"/>
        <v>836144932</v>
      </c>
      <c r="C1210" s="393">
        <f t="shared" si="71"/>
        <v>45930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Неохим АД Дружество-майка</v>
      </c>
      <c r="B1211" s="389" t="str">
        <f t="shared" si="70"/>
        <v>836144932</v>
      </c>
      <c r="C1211" s="393">
        <f t="shared" si="71"/>
        <v>45930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Неохим АД Дружество-майка</v>
      </c>
      <c r="B1212" s="389" t="str">
        <f t="shared" si="70"/>
        <v>836144932</v>
      </c>
      <c r="C1212" s="393">
        <f t="shared" si="71"/>
        <v>45930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Неохим АД Дружество-майка</v>
      </c>
      <c r="B1213" s="389" t="str">
        <f t="shared" si="70"/>
        <v>836144932</v>
      </c>
      <c r="C1213" s="393">
        <f t="shared" si="71"/>
        <v>45930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Неохим АД Дружество-майка</v>
      </c>
      <c r="B1214" s="389" t="str">
        <f t="shared" si="70"/>
        <v>836144932</v>
      </c>
      <c r="C1214" s="393">
        <f t="shared" si="71"/>
        <v>45930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Неохим АД Дружество-майка</v>
      </c>
      <c r="B1215" s="389" t="str">
        <f t="shared" si="70"/>
        <v>836144932</v>
      </c>
      <c r="C1215" s="393">
        <f t="shared" si="71"/>
        <v>45930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Неохим АД Дружество-майка</v>
      </c>
      <c r="B1216" s="389" t="str">
        <f t="shared" si="70"/>
        <v>836144932</v>
      </c>
      <c r="C1216" s="393">
        <f t="shared" si="71"/>
        <v>45930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Неохим АД Дружество-майка</v>
      </c>
      <c r="B1217" s="389" t="str">
        <f t="shared" si="70"/>
        <v>836144932</v>
      </c>
      <c r="C1217" s="393">
        <f t="shared" si="71"/>
        <v>45930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Неохим АД Дружество-майка</v>
      </c>
      <c r="B1218" s="389" t="str">
        <f t="shared" si="70"/>
        <v>836144932</v>
      </c>
      <c r="C1218" s="393">
        <f t="shared" si="71"/>
        <v>45930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Неохим АД Дружество-майка</v>
      </c>
      <c r="B1219" s="389" t="str">
        <f t="shared" si="70"/>
        <v>836144932</v>
      </c>
      <c r="C1219" s="393">
        <f t="shared" si="71"/>
        <v>45930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Неохим АД Дружество-майка</v>
      </c>
      <c r="B1220" s="389" t="str">
        <f t="shared" si="70"/>
        <v>836144932</v>
      </c>
      <c r="C1220" s="393">
        <f t="shared" si="71"/>
        <v>45930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Неохим АД Дружество-майка</v>
      </c>
      <c r="B1221" s="389" t="str">
        <f t="shared" si="70"/>
        <v>836144932</v>
      </c>
      <c r="C1221" s="393">
        <f t="shared" si="71"/>
        <v>45930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Неохим АД Дружество-майка</v>
      </c>
      <c r="B1222" s="389" t="str">
        <f t="shared" si="70"/>
        <v>836144932</v>
      </c>
      <c r="C1222" s="393">
        <f t="shared" si="71"/>
        <v>45930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Неохим АД Дружество-майка</v>
      </c>
      <c r="B1223" s="389" t="str">
        <f t="shared" si="70"/>
        <v>836144932</v>
      </c>
      <c r="C1223" s="393">
        <f t="shared" si="71"/>
        <v>45930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Неохим АД Дружество-майка</v>
      </c>
      <c r="B1224" s="389" t="str">
        <f t="shared" si="70"/>
        <v>836144932</v>
      </c>
      <c r="C1224" s="393">
        <f t="shared" si="71"/>
        <v>45930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Неохим АД Дружество-майка</v>
      </c>
      <c r="B1225" s="389" t="str">
        <f t="shared" si="70"/>
        <v>836144932</v>
      </c>
      <c r="C1225" s="393">
        <f t="shared" si="71"/>
        <v>45930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Неохим АД Дружество-майка</v>
      </c>
      <c r="B1226" s="389" t="str">
        <f t="shared" si="70"/>
        <v>836144932</v>
      </c>
      <c r="C1226" s="393">
        <f t="shared" si="71"/>
        <v>45930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Неохим АД Дружество-майка</v>
      </c>
      <c r="B1227" s="389" t="str">
        <f t="shared" si="70"/>
        <v>836144932</v>
      </c>
      <c r="C1227" s="393">
        <f t="shared" si="71"/>
        <v>45930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Неохим АД Дружество-майка</v>
      </c>
      <c r="B1228" s="389" t="str">
        <f t="shared" si="70"/>
        <v>836144932</v>
      </c>
      <c r="C1228" s="393">
        <f t="shared" si="71"/>
        <v>45930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Неохим АД Дружество-майка</v>
      </c>
      <c r="B1229" s="389" t="str">
        <f t="shared" ref="B1229:B1260" si="73">pdeBulstat</f>
        <v>836144932</v>
      </c>
      <c r="C1229" s="393">
        <f t="shared" ref="C1229:C1260" si="74">endDate</f>
        <v>45930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Неохим АД Дружество-майка</v>
      </c>
      <c r="B1230" s="389" t="str">
        <f t="shared" si="73"/>
        <v>836144932</v>
      </c>
      <c r="C1230" s="393">
        <f t="shared" si="74"/>
        <v>45930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Неохим АД Дружество-майка</v>
      </c>
      <c r="B1231" s="389" t="str">
        <f t="shared" si="73"/>
        <v>836144932</v>
      </c>
      <c r="C1231" s="393">
        <f t="shared" si="74"/>
        <v>45930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Неохим АД Дружество-майка</v>
      </c>
      <c r="B1232" s="389" t="str">
        <f t="shared" si="73"/>
        <v>836144932</v>
      </c>
      <c r="C1232" s="393">
        <f t="shared" si="74"/>
        <v>45930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Неохим АД Дружество-майка</v>
      </c>
      <c r="B1233" s="389" t="str">
        <f t="shared" si="73"/>
        <v>836144932</v>
      </c>
      <c r="C1233" s="393">
        <f t="shared" si="74"/>
        <v>45930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Неохим АД Дружество-майка</v>
      </c>
      <c r="B1234" s="389" t="str">
        <f t="shared" si="73"/>
        <v>836144932</v>
      </c>
      <c r="C1234" s="393">
        <f t="shared" si="74"/>
        <v>45930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Неохим АД Дружество-майка</v>
      </c>
      <c r="B1235" s="389" t="str">
        <f t="shared" si="73"/>
        <v>836144932</v>
      </c>
      <c r="C1235" s="393">
        <f t="shared" si="74"/>
        <v>45930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Неохим АД Дружество-майка</v>
      </c>
      <c r="B1236" s="389" t="str">
        <f t="shared" si="73"/>
        <v>836144932</v>
      </c>
      <c r="C1236" s="393">
        <f t="shared" si="74"/>
        <v>45930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Неохим АД Дружество-майка</v>
      </c>
      <c r="B1237" s="389" t="str">
        <f t="shared" si="73"/>
        <v>836144932</v>
      </c>
      <c r="C1237" s="393">
        <f t="shared" si="74"/>
        <v>45930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Неохим АД Дружество-майка</v>
      </c>
      <c r="B1238" s="389" t="str">
        <f t="shared" si="73"/>
        <v>836144932</v>
      </c>
      <c r="C1238" s="393">
        <f t="shared" si="74"/>
        <v>45930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Неохим АД Дружество-майка</v>
      </c>
      <c r="B1239" s="389" t="str">
        <f t="shared" si="73"/>
        <v>836144932</v>
      </c>
      <c r="C1239" s="393">
        <f t="shared" si="74"/>
        <v>45930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Неохим АД Дружество-майка</v>
      </c>
      <c r="B1240" s="389" t="str">
        <f t="shared" si="73"/>
        <v>836144932</v>
      </c>
      <c r="C1240" s="393">
        <f t="shared" si="74"/>
        <v>45930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Неохим АД Дружество-майка</v>
      </c>
      <c r="B1241" s="389" t="str">
        <f t="shared" si="73"/>
        <v>836144932</v>
      </c>
      <c r="C1241" s="393">
        <f t="shared" si="74"/>
        <v>45930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Неохим АД Дружество-майка</v>
      </c>
      <c r="B1242" s="389" t="str">
        <f t="shared" si="73"/>
        <v>836144932</v>
      </c>
      <c r="C1242" s="393">
        <f t="shared" si="74"/>
        <v>45930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Неохим АД Дружество-майка</v>
      </c>
      <c r="B1243" s="389" t="str">
        <f t="shared" si="73"/>
        <v>836144932</v>
      </c>
      <c r="C1243" s="393">
        <f t="shared" si="74"/>
        <v>45930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Неохим АД Дружество-майка</v>
      </c>
      <c r="B1244" s="389" t="str">
        <f t="shared" si="73"/>
        <v>836144932</v>
      </c>
      <c r="C1244" s="393">
        <f t="shared" si="74"/>
        <v>45930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Неохим АД Дружество-майка</v>
      </c>
      <c r="B1245" s="389" t="str">
        <f t="shared" si="73"/>
        <v>836144932</v>
      </c>
      <c r="C1245" s="393">
        <f t="shared" si="74"/>
        <v>45930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Неохим АД Дружество-майка</v>
      </c>
      <c r="B1246" s="389" t="str">
        <f t="shared" si="73"/>
        <v>836144932</v>
      </c>
      <c r="C1246" s="393">
        <f t="shared" si="74"/>
        <v>45930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Неохим АД Дружество-майка</v>
      </c>
      <c r="B1247" s="389" t="str">
        <f t="shared" si="73"/>
        <v>836144932</v>
      </c>
      <c r="C1247" s="393">
        <f t="shared" si="74"/>
        <v>45930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Неохим АД Дружество-майка</v>
      </c>
      <c r="B1248" s="389" t="str">
        <f t="shared" si="73"/>
        <v>836144932</v>
      </c>
      <c r="C1248" s="393">
        <f t="shared" si="74"/>
        <v>45930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Неохим АД Дружество-майка</v>
      </c>
      <c r="B1249" s="389" t="str">
        <f t="shared" si="73"/>
        <v>836144932</v>
      </c>
      <c r="C1249" s="393">
        <f t="shared" si="74"/>
        <v>45930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Неохим АД Дружество-майка</v>
      </c>
      <c r="B1250" s="389" t="str">
        <f t="shared" si="73"/>
        <v>836144932</v>
      </c>
      <c r="C1250" s="393">
        <f t="shared" si="74"/>
        <v>45930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Неохим АД Дружество-майка</v>
      </c>
      <c r="B1251" s="389" t="str">
        <f t="shared" si="73"/>
        <v>836144932</v>
      </c>
      <c r="C1251" s="393">
        <f t="shared" si="74"/>
        <v>45930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Неохим АД Дружество-майка</v>
      </c>
      <c r="B1252" s="389" t="str">
        <f t="shared" si="73"/>
        <v>836144932</v>
      </c>
      <c r="C1252" s="393">
        <f t="shared" si="74"/>
        <v>45930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Неохим АД Дружество-майка</v>
      </c>
      <c r="B1253" s="389" t="str">
        <f t="shared" si="73"/>
        <v>836144932</v>
      </c>
      <c r="C1253" s="393">
        <f t="shared" si="74"/>
        <v>45930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Неохим АД Дружество-майка</v>
      </c>
      <c r="B1254" s="389" t="str">
        <f t="shared" si="73"/>
        <v>836144932</v>
      </c>
      <c r="C1254" s="393">
        <f t="shared" si="74"/>
        <v>45930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Неохим АД Дружество-майка</v>
      </c>
      <c r="B1255" s="389" t="str">
        <f t="shared" si="73"/>
        <v>836144932</v>
      </c>
      <c r="C1255" s="393">
        <f t="shared" si="74"/>
        <v>45930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Неохим АД Дружество-майка</v>
      </c>
      <c r="B1256" s="389" t="str">
        <f t="shared" si="73"/>
        <v>836144932</v>
      </c>
      <c r="C1256" s="393">
        <f t="shared" si="74"/>
        <v>45930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Неохим АД Дружество-майка</v>
      </c>
      <c r="B1257" s="389" t="str">
        <f t="shared" si="73"/>
        <v>836144932</v>
      </c>
      <c r="C1257" s="393">
        <f t="shared" si="74"/>
        <v>45930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Неохим АД Дружество-майка</v>
      </c>
      <c r="B1258" s="389" t="str">
        <f t="shared" si="73"/>
        <v>836144932</v>
      </c>
      <c r="C1258" s="393">
        <f t="shared" si="74"/>
        <v>45930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Неохим АД Дружество-майка</v>
      </c>
      <c r="B1259" s="389" t="str">
        <f t="shared" si="73"/>
        <v>836144932</v>
      </c>
      <c r="C1259" s="393">
        <f t="shared" si="74"/>
        <v>45930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Неохим АД Дружество-майка</v>
      </c>
      <c r="B1260" s="389" t="str">
        <f t="shared" si="73"/>
        <v>836144932</v>
      </c>
      <c r="C1260" s="393">
        <f t="shared" si="74"/>
        <v>45930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Неохим АД Дружество-майка</v>
      </c>
      <c r="B1261" s="389" t="str">
        <f t="shared" ref="B1261:B1294" si="76">pdeBulstat</f>
        <v>836144932</v>
      </c>
      <c r="C1261" s="393">
        <f t="shared" ref="C1261:C1294" si="77">endDate</f>
        <v>45930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Неохим АД Дружество-майка</v>
      </c>
      <c r="B1262" s="389" t="str">
        <f t="shared" si="76"/>
        <v>836144932</v>
      </c>
      <c r="C1262" s="393">
        <f t="shared" si="77"/>
        <v>45930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Неохим АД Дружество-майка</v>
      </c>
      <c r="B1263" s="389" t="str">
        <f t="shared" si="76"/>
        <v>836144932</v>
      </c>
      <c r="C1263" s="393">
        <f t="shared" si="77"/>
        <v>45930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Неохим АД Дружество-майка</v>
      </c>
      <c r="B1264" s="389" t="str">
        <f t="shared" si="76"/>
        <v>836144932</v>
      </c>
      <c r="C1264" s="393">
        <f t="shared" si="77"/>
        <v>45930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Неохим АД Дружество-майка</v>
      </c>
      <c r="B1265" s="389" t="str">
        <f t="shared" si="76"/>
        <v>836144932</v>
      </c>
      <c r="C1265" s="393">
        <f t="shared" si="77"/>
        <v>45930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Неохим АД Дружество-майка</v>
      </c>
      <c r="B1266" s="389" t="str">
        <f t="shared" si="76"/>
        <v>836144932</v>
      </c>
      <c r="C1266" s="393">
        <f t="shared" si="77"/>
        <v>45930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Неохим АД Дружество-майка</v>
      </c>
      <c r="B1267" s="389" t="str">
        <f t="shared" si="76"/>
        <v>836144932</v>
      </c>
      <c r="C1267" s="393">
        <f t="shared" si="77"/>
        <v>45930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Неохим АД Дружество-майка</v>
      </c>
      <c r="B1268" s="389" t="str">
        <f t="shared" si="76"/>
        <v>836144932</v>
      </c>
      <c r="C1268" s="393">
        <f t="shared" si="77"/>
        <v>45930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Неохим АД Дружество-майка</v>
      </c>
      <c r="B1269" s="389" t="str">
        <f t="shared" si="76"/>
        <v>836144932</v>
      </c>
      <c r="C1269" s="393">
        <f t="shared" si="77"/>
        <v>45930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Неохим АД Дружество-майка</v>
      </c>
      <c r="B1270" s="389" t="str">
        <f t="shared" si="76"/>
        <v>836144932</v>
      </c>
      <c r="C1270" s="393">
        <f t="shared" si="77"/>
        <v>45930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Неохим АД Дружество-майка</v>
      </c>
      <c r="B1271" s="389" t="str">
        <f t="shared" si="76"/>
        <v>836144932</v>
      </c>
      <c r="C1271" s="393">
        <f t="shared" si="77"/>
        <v>45930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Неохим АД Дружество-майка</v>
      </c>
      <c r="B1272" s="389" t="str">
        <f t="shared" si="76"/>
        <v>836144932</v>
      </c>
      <c r="C1272" s="393">
        <f t="shared" si="77"/>
        <v>45930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Неохим АД Дружество-майка</v>
      </c>
      <c r="B1273" s="389" t="str">
        <f t="shared" si="76"/>
        <v>836144932</v>
      </c>
      <c r="C1273" s="393">
        <f t="shared" si="77"/>
        <v>45930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Неохим АД Дружество-майка</v>
      </c>
      <c r="B1274" s="389" t="str">
        <f t="shared" si="76"/>
        <v>836144932</v>
      </c>
      <c r="C1274" s="393">
        <f t="shared" si="77"/>
        <v>45930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Неохим АД Дружество-майка</v>
      </c>
      <c r="B1275" s="389" t="str">
        <f t="shared" si="76"/>
        <v>836144932</v>
      </c>
      <c r="C1275" s="393">
        <f t="shared" si="77"/>
        <v>45930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Неохим АД Дружество-майка</v>
      </c>
      <c r="B1276" s="389" t="str">
        <f t="shared" si="76"/>
        <v>836144932</v>
      </c>
      <c r="C1276" s="393">
        <f t="shared" si="77"/>
        <v>45930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Неохим АД Дружество-майка</v>
      </c>
      <c r="B1277" s="389" t="str">
        <f t="shared" si="76"/>
        <v>836144932</v>
      </c>
      <c r="C1277" s="393">
        <f t="shared" si="77"/>
        <v>45930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Неохим АД Дружество-майка</v>
      </c>
      <c r="B1278" s="389" t="str">
        <f t="shared" si="76"/>
        <v>836144932</v>
      </c>
      <c r="C1278" s="393">
        <f t="shared" si="77"/>
        <v>45930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Неохим АД Дружество-майка</v>
      </c>
      <c r="B1279" s="389" t="str">
        <f t="shared" si="76"/>
        <v>836144932</v>
      </c>
      <c r="C1279" s="393">
        <f t="shared" si="77"/>
        <v>45930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Неохим АД Дружество-майка</v>
      </c>
      <c r="B1280" s="389" t="str">
        <f t="shared" si="76"/>
        <v>836144932</v>
      </c>
      <c r="C1280" s="393">
        <f t="shared" si="77"/>
        <v>45930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Неохим АД Дружество-майка</v>
      </c>
      <c r="B1281" s="389" t="str">
        <f t="shared" si="76"/>
        <v>836144932</v>
      </c>
      <c r="C1281" s="393">
        <f t="shared" si="77"/>
        <v>45930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Неохим АД Дружество-майка</v>
      </c>
      <c r="B1282" s="389" t="str">
        <f t="shared" si="76"/>
        <v>836144932</v>
      </c>
      <c r="C1282" s="393">
        <f t="shared" si="77"/>
        <v>45930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Неохим АД Дружество-майка</v>
      </c>
      <c r="B1283" s="389" t="str">
        <f t="shared" si="76"/>
        <v>836144932</v>
      </c>
      <c r="C1283" s="393">
        <f t="shared" si="77"/>
        <v>45930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Неохим АД Дружество-майка</v>
      </c>
      <c r="B1284" s="389" t="str">
        <f t="shared" si="76"/>
        <v>836144932</v>
      </c>
      <c r="C1284" s="393">
        <f t="shared" si="77"/>
        <v>45930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Неохим АД Дружество-майка</v>
      </c>
      <c r="B1285" s="389" t="str">
        <f t="shared" si="76"/>
        <v>836144932</v>
      </c>
      <c r="C1285" s="393">
        <f t="shared" si="77"/>
        <v>45930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Неохим АД Дружество-майка</v>
      </c>
      <c r="B1286" s="389" t="str">
        <f t="shared" si="76"/>
        <v>836144932</v>
      </c>
      <c r="C1286" s="393">
        <f t="shared" si="77"/>
        <v>45930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Неохим АД Дружество-майка</v>
      </c>
      <c r="B1287" s="389" t="str">
        <f t="shared" si="76"/>
        <v>836144932</v>
      </c>
      <c r="C1287" s="393">
        <f t="shared" si="77"/>
        <v>45930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Неохим АД Дружество-майка</v>
      </c>
      <c r="B1288" s="389" t="str">
        <f t="shared" si="76"/>
        <v>836144932</v>
      </c>
      <c r="C1288" s="393">
        <f t="shared" si="77"/>
        <v>45930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Неохим АД Дружество-майка</v>
      </c>
      <c r="B1289" s="389" t="str">
        <f t="shared" si="76"/>
        <v>836144932</v>
      </c>
      <c r="C1289" s="393">
        <f t="shared" si="77"/>
        <v>45930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Неохим АД Дружество-майка</v>
      </c>
      <c r="B1290" s="389" t="str">
        <f t="shared" si="76"/>
        <v>836144932</v>
      </c>
      <c r="C1290" s="393">
        <f t="shared" si="77"/>
        <v>45930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Неохим АД Дружество-майка</v>
      </c>
      <c r="B1291" s="389" t="str">
        <f t="shared" si="76"/>
        <v>836144932</v>
      </c>
      <c r="C1291" s="393">
        <f t="shared" si="77"/>
        <v>45930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Неохим АД Дружество-майка</v>
      </c>
      <c r="B1292" s="389" t="str">
        <f t="shared" si="76"/>
        <v>836144932</v>
      </c>
      <c r="C1292" s="393">
        <f t="shared" si="77"/>
        <v>45930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Неохим АД Дружество-майка</v>
      </c>
      <c r="B1293" s="389" t="str">
        <f t="shared" si="76"/>
        <v>836144932</v>
      </c>
      <c r="C1293" s="393">
        <f t="shared" si="77"/>
        <v>45930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Неохим АД Дружество-майка</v>
      </c>
      <c r="B1294" s="389" t="str">
        <f t="shared" si="76"/>
        <v>836144932</v>
      </c>
      <c r="C1294" s="393">
        <f t="shared" si="77"/>
        <v>45930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Неохим АД Дружество-майка</v>
      </c>
      <c r="B1296" s="389" t="str">
        <f t="shared" ref="B1296:B1335" si="79">pdeBulstat</f>
        <v>836144932</v>
      </c>
      <c r="C1296" s="393">
        <f t="shared" ref="C1296:C1335" si="80">endDate</f>
        <v>45930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Неохим АД Дружество-майка</v>
      </c>
      <c r="B1297" s="389" t="str">
        <f t="shared" si="79"/>
        <v>836144932</v>
      </c>
      <c r="C1297" s="393">
        <f t="shared" si="80"/>
        <v>45930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Неохим АД Дружество-майка</v>
      </c>
      <c r="B1298" s="389" t="str">
        <f t="shared" si="79"/>
        <v>836144932</v>
      </c>
      <c r="C1298" s="393">
        <f t="shared" si="80"/>
        <v>45930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Неохим АД Дружество-майка</v>
      </c>
      <c r="B1299" s="389" t="str">
        <f t="shared" si="79"/>
        <v>836144932</v>
      </c>
      <c r="C1299" s="393">
        <f t="shared" si="80"/>
        <v>45930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Неохим АД Дружество-майка</v>
      </c>
      <c r="B1300" s="389" t="str">
        <f t="shared" si="79"/>
        <v>836144932</v>
      </c>
      <c r="C1300" s="393">
        <f t="shared" si="80"/>
        <v>45930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Неохим АД Дружество-майка</v>
      </c>
      <c r="B1301" s="389" t="str">
        <f t="shared" si="79"/>
        <v>836144932</v>
      </c>
      <c r="C1301" s="393">
        <f t="shared" si="80"/>
        <v>45930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Неохим АД Дружество-майка</v>
      </c>
      <c r="B1302" s="389" t="str">
        <f t="shared" si="79"/>
        <v>836144932</v>
      </c>
      <c r="C1302" s="393">
        <f t="shared" si="80"/>
        <v>45930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Неохим АД Дружество-майка</v>
      </c>
      <c r="B1303" s="389" t="str">
        <f t="shared" si="79"/>
        <v>836144932</v>
      </c>
      <c r="C1303" s="393">
        <f t="shared" si="80"/>
        <v>45930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Неохим АД Дружество-майка</v>
      </c>
      <c r="B1304" s="389" t="str">
        <f t="shared" si="79"/>
        <v>836144932</v>
      </c>
      <c r="C1304" s="393">
        <f t="shared" si="80"/>
        <v>45930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Неохим АД Дружество-майка</v>
      </c>
      <c r="B1305" s="389" t="str">
        <f t="shared" si="79"/>
        <v>836144932</v>
      </c>
      <c r="C1305" s="393">
        <f t="shared" si="80"/>
        <v>45930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Неохим АД Дружество-майка</v>
      </c>
      <c r="B1306" s="389" t="str">
        <f t="shared" si="79"/>
        <v>836144932</v>
      </c>
      <c r="C1306" s="393">
        <f t="shared" si="80"/>
        <v>45930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Неохим АД Дружество-майка</v>
      </c>
      <c r="B1307" s="389" t="str">
        <f t="shared" si="79"/>
        <v>836144932</v>
      </c>
      <c r="C1307" s="393">
        <f t="shared" si="80"/>
        <v>45930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Неохим АД Дружество-майка</v>
      </c>
      <c r="B1308" s="389" t="str">
        <f t="shared" si="79"/>
        <v>836144932</v>
      </c>
      <c r="C1308" s="393">
        <f t="shared" si="80"/>
        <v>45930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Неохим АД Дружество-майка</v>
      </c>
      <c r="B1309" s="389" t="str">
        <f t="shared" si="79"/>
        <v>836144932</v>
      </c>
      <c r="C1309" s="393">
        <f t="shared" si="80"/>
        <v>45930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Неохим АД Дружество-майка</v>
      </c>
      <c r="B1310" s="389" t="str">
        <f t="shared" si="79"/>
        <v>836144932</v>
      </c>
      <c r="C1310" s="393">
        <f t="shared" si="80"/>
        <v>45930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Неохим АД Дружество-майка</v>
      </c>
      <c r="B1311" s="389" t="str">
        <f t="shared" si="79"/>
        <v>836144932</v>
      </c>
      <c r="C1311" s="393">
        <f t="shared" si="80"/>
        <v>45930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Неохим АД Дружество-майка</v>
      </c>
      <c r="B1312" s="389" t="str">
        <f t="shared" si="79"/>
        <v>836144932</v>
      </c>
      <c r="C1312" s="393">
        <f t="shared" si="80"/>
        <v>45930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Неохим АД Дружество-майка</v>
      </c>
      <c r="B1313" s="389" t="str">
        <f t="shared" si="79"/>
        <v>836144932</v>
      </c>
      <c r="C1313" s="393">
        <f t="shared" si="80"/>
        <v>45930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Неохим АД Дружество-майка</v>
      </c>
      <c r="B1314" s="389" t="str">
        <f t="shared" si="79"/>
        <v>836144932</v>
      </c>
      <c r="C1314" s="393">
        <f t="shared" si="80"/>
        <v>45930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Неохим АД Дружество-майка</v>
      </c>
      <c r="B1315" s="389" t="str">
        <f t="shared" si="79"/>
        <v>836144932</v>
      </c>
      <c r="C1315" s="393">
        <f t="shared" si="80"/>
        <v>45930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Неохим АД Дружество-майка</v>
      </c>
      <c r="B1316" s="389" t="str">
        <f t="shared" si="79"/>
        <v>836144932</v>
      </c>
      <c r="C1316" s="393">
        <f t="shared" si="80"/>
        <v>45930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Неохим АД Дружество-майка</v>
      </c>
      <c r="B1317" s="389" t="str">
        <f t="shared" si="79"/>
        <v>836144932</v>
      </c>
      <c r="C1317" s="393">
        <f t="shared" si="80"/>
        <v>45930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Неохим АД Дружество-майка</v>
      </c>
      <c r="B1318" s="389" t="str">
        <f t="shared" si="79"/>
        <v>836144932</v>
      </c>
      <c r="C1318" s="393">
        <f t="shared" si="80"/>
        <v>45930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Неохим АД Дружество-майка</v>
      </c>
      <c r="B1319" s="389" t="str">
        <f t="shared" si="79"/>
        <v>836144932</v>
      </c>
      <c r="C1319" s="393">
        <f t="shared" si="80"/>
        <v>45930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Неохим АД Дружество-майка</v>
      </c>
      <c r="B1320" s="389" t="str">
        <f t="shared" si="79"/>
        <v>836144932</v>
      </c>
      <c r="C1320" s="393">
        <f t="shared" si="80"/>
        <v>45930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Неохим АД Дружество-майка</v>
      </c>
      <c r="B1321" s="389" t="str">
        <f t="shared" si="79"/>
        <v>836144932</v>
      </c>
      <c r="C1321" s="393">
        <f t="shared" si="80"/>
        <v>45930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Неохим АД Дружество-майка</v>
      </c>
      <c r="B1322" s="389" t="str">
        <f t="shared" si="79"/>
        <v>836144932</v>
      </c>
      <c r="C1322" s="393">
        <f t="shared" si="80"/>
        <v>45930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Неохим АД Дружество-майка</v>
      </c>
      <c r="B1323" s="389" t="str">
        <f t="shared" si="79"/>
        <v>836144932</v>
      </c>
      <c r="C1323" s="393">
        <f t="shared" si="80"/>
        <v>45930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Неохим АД Дружество-майка</v>
      </c>
      <c r="B1324" s="389" t="str">
        <f t="shared" si="79"/>
        <v>836144932</v>
      </c>
      <c r="C1324" s="393">
        <f t="shared" si="80"/>
        <v>45930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Неохим АД Дружество-майка</v>
      </c>
      <c r="B1325" s="389" t="str">
        <f t="shared" si="79"/>
        <v>836144932</v>
      </c>
      <c r="C1325" s="393">
        <f t="shared" si="80"/>
        <v>45930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Неохим АД Дружество-майка</v>
      </c>
      <c r="B1326" s="389" t="str">
        <f t="shared" si="79"/>
        <v>836144932</v>
      </c>
      <c r="C1326" s="393">
        <f t="shared" si="80"/>
        <v>45930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Неохим АД Дружество-майка</v>
      </c>
      <c r="B1327" s="389" t="str">
        <f t="shared" si="79"/>
        <v>836144932</v>
      </c>
      <c r="C1327" s="393">
        <f t="shared" si="80"/>
        <v>45930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Неохим АД Дружество-майка</v>
      </c>
      <c r="B1328" s="389" t="str">
        <f t="shared" si="79"/>
        <v>836144932</v>
      </c>
      <c r="C1328" s="393">
        <f t="shared" si="80"/>
        <v>45930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Неохим АД Дружество-майка</v>
      </c>
      <c r="B1329" s="389" t="str">
        <f t="shared" si="79"/>
        <v>836144932</v>
      </c>
      <c r="C1329" s="393">
        <f t="shared" si="80"/>
        <v>45930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Неохим АД Дружество-майка</v>
      </c>
      <c r="B1330" s="389" t="str">
        <f t="shared" si="79"/>
        <v>836144932</v>
      </c>
      <c r="C1330" s="393">
        <f t="shared" si="80"/>
        <v>45930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Неохим АД Дружество-майка</v>
      </c>
      <c r="B1331" s="389" t="str">
        <f t="shared" si="79"/>
        <v>836144932</v>
      </c>
      <c r="C1331" s="393">
        <f t="shared" si="80"/>
        <v>45930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Неохим АД Дружество-майка</v>
      </c>
      <c r="B1332" s="389" t="str">
        <f t="shared" si="79"/>
        <v>836144932</v>
      </c>
      <c r="C1332" s="393">
        <f t="shared" si="80"/>
        <v>45930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Неохим АД Дружество-майка</v>
      </c>
      <c r="B1333" s="389" t="str">
        <f t="shared" si="79"/>
        <v>836144932</v>
      </c>
      <c r="C1333" s="393">
        <f t="shared" si="80"/>
        <v>45930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Неохим АД Дружество-майка</v>
      </c>
      <c r="B1334" s="389" t="str">
        <f t="shared" si="79"/>
        <v>836144932</v>
      </c>
      <c r="C1334" s="393">
        <f t="shared" si="80"/>
        <v>45930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Неохим АД Дружество-майка</v>
      </c>
      <c r="B1335" s="389" t="str">
        <f t="shared" si="79"/>
        <v>836144932</v>
      </c>
      <c r="C1335" s="393">
        <f t="shared" si="80"/>
        <v>45930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matanasova2024@outlook.com</cp:lastModifiedBy>
  <cp:revision/>
  <cp:lastPrinted>2025-11-21T15:49:51Z</cp:lastPrinted>
  <dcterms:created xsi:type="dcterms:W3CDTF">2006-09-16T00:00:00Z</dcterms:created>
  <dcterms:modified xsi:type="dcterms:W3CDTF">2025-11-27T08:11:04Z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