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S:\Announcements\2021\"/>
    </mc:Choice>
  </mc:AlternateContent>
  <xr:revisionPtr revIDLastSave="0" documentId="8_{6BE578C7-C765-42BC-9506-884A6DDE35AC}" xr6:coauthVersionLast="45" xr6:coauthVersionMax="45" xr10:uidLastSave="{00000000-0000-0000-0000-000000000000}"/>
  <workbookProtection workbookAlgorithmName="SHA-512" workbookHashValue="EW0Ebcj9Hq84udArqyY3ubrlEsH8wEw4Kr3W+o0Q99K2T16btGIXCfGN8BfsyAFwoFaf0MhR0A8MDjQr8XJShA==" workbookSaltValue="Ssn4mWDBn9Nt/aeo1xzedw==" workbookSpinCount="100000" lockStructure="1"/>
  <bookViews>
    <workbookView xWindow="-110" yWindow="-110" windowWidth="19420" windowHeight="10420" xr2:uid="{00000000-000D-0000-FFFF-FFFF00000000}"/>
  </bookViews>
  <sheets>
    <sheet name="Submission 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7" i="1" l="1"/>
  <c r="E1" i="1" l="1"/>
  <c r="A1" i="1" l="1"/>
  <c r="E20" i="1" l="1"/>
  <c r="B15" i="1" s="1"/>
  <c r="B16" i="1"/>
  <c r="E13" i="1"/>
  <c r="E14" i="1"/>
  <c r="S23" i="1" l="1"/>
  <c r="J8" i="1" l="1"/>
  <c r="J7" i="1"/>
  <c r="J6" i="1"/>
  <c r="E18" i="1" l="1"/>
  <c r="E17" i="1"/>
  <c r="E16" i="1"/>
  <c r="E15" i="1"/>
  <c r="E23" i="1" l="1"/>
  <c r="B27" i="1" s="1"/>
  <c r="E11" i="1"/>
  <c r="B6" i="1" s="1"/>
  <c r="E10" i="1"/>
  <c r="B9" i="1" s="1"/>
  <c r="E5" i="1"/>
  <c r="B8" i="1" s="1"/>
  <c r="E4" i="1"/>
  <c r="B5" i="1" s="1"/>
  <c r="B29" i="1"/>
  <c r="B28" i="1"/>
  <c r="B14" i="1"/>
  <c r="B13" i="1"/>
  <c r="B12" i="1"/>
  <c r="B11" i="1"/>
  <c r="B10" i="1"/>
  <c r="B4" i="1"/>
  <c r="B3" i="1"/>
  <c r="B2" i="1"/>
  <c r="Q6" i="1" l="1"/>
  <c r="Q36" i="1" l="1"/>
  <c r="U3" i="1" l="1"/>
  <c r="Z8" i="1" l="1"/>
  <c r="W4" i="1"/>
</calcChain>
</file>

<file path=xl/sharedStrings.xml><?xml version="1.0" encoding="utf-8"?>
<sst xmlns="http://schemas.openxmlformats.org/spreadsheetml/2006/main" count="297" uniqueCount="228">
  <si>
    <t>Entity Reference</t>
  </si>
  <si>
    <t>Issuer Name</t>
  </si>
  <si>
    <t>SMXIncByRefDocument.Entity Name</t>
  </si>
  <si>
    <t>LEI</t>
  </si>
  <si>
    <t>SMXIncByRefDocument.LEI</t>
  </si>
  <si>
    <t>Redraft</t>
  </si>
  <si>
    <t>Job Reference (if applicable)</t>
  </si>
  <si>
    <t>SMXDocument. Job Ref</t>
  </si>
  <si>
    <t>Submission Type</t>
  </si>
  <si>
    <t>SMXJob. Submission Type</t>
  </si>
  <si>
    <t>Submission Sub-Type</t>
  </si>
  <si>
    <t>SMXJob. Submission Sub-Type</t>
  </si>
  <si>
    <t>Submitter Name</t>
  </si>
  <si>
    <t xml:space="preserve">SMXJob. Displays the organization that sent the email.                                    </t>
  </si>
  <si>
    <t>Submitter Email</t>
  </si>
  <si>
    <t>SMXJob. Submission Source.</t>
  </si>
  <si>
    <t>Submitter Phone</t>
  </si>
  <si>
    <t>SMXContact. Business Phone.</t>
  </si>
  <si>
    <t>Submitter</t>
  </si>
  <si>
    <t>Submitter Org</t>
  </si>
  <si>
    <t>SMXJob. Submitter Organisation</t>
  </si>
  <si>
    <t>Type of Accounts</t>
  </si>
  <si>
    <t>SMXJob. Type of Accounts</t>
  </si>
  <si>
    <t>Financial Period End</t>
  </si>
  <si>
    <t>Institution. Financial Period End</t>
  </si>
  <si>
    <t>Comments</t>
  </si>
  <si>
    <t>Name of Person Subject to Notification Obligation</t>
  </si>
  <si>
    <t>Threshold Crossed or Reached</t>
  </si>
  <si>
    <t>SMXJob. Threshold Crossed</t>
  </si>
  <si>
    <t>Date Threshold Crossed or Reached</t>
  </si>
  <si>
    <t>SMXJob. Date Threshold Crossed</t>
  </si>
  <si>
    <t>Date Issuer Notified</t>
  </si>
  <si>
    <t>SMXJob. Date Issuer Notified</t>
  </si>
  <si>
    <t>ISIN</t>
  </si>
  <si>
    <t>SMXJob. ISIN</t>
  </si>
  <si>
    <t>Reason For Notification</t>
  </si>
  <si>
    <t>Institution. Reason For Notification</t>
  </si>
  <si>
    <t>Name of Market Maker</t>
  </si>
  <si>
    <t>TR-2 Start Date</t>
  </si>
  <si>
    <t>SMXJob. TR-2 Start Date</t>
  </si>
  <si>
    <t>TR-2 End Date</t>
  </si>
  <si>
    <t>SMXJob. TR-2 End Date</t>
  </si>
  <si>
    <t>TD Combined Template</t>
  </si>
  <si>
    <t>Institution Type</t>
  </si>
  <si>
    <t>Contact Capacity</t>
  </si>
  <si>
    <t>Instituition Type</t>
  </si>
  <si>
    <t xml:space="preserve">SMXContact. Contact Capacity </t>
  </si>
  <si>
    <t>SMXJob. Institution Type</t>
  </si>
  <si>
    <t>Completed Field</t>
  </si>
  <si>
    <t>Parent Issuer Name</t>
  </si>
  <si>
    <t>SMXJob. Institution</t>
  </si>
  <si>
    <t>Ongoing Regulated Information</t>
  </si>
  <si>
    <t>TD</t>
  </si>
  <si>
    <t>Issuer</t>
  </si>
  <si>
    <t>Document Type</t>
  </si>
  <si>
    <t xml:space="preserve">Option sets </t>
  </si>
  <si>
    <t>Issuer Name:</t>
  </si>
  <si>
    <t>LEI:</t>
  </si>
  <si>
    <t>Name:</t>
  </si>
  <si>
    <t>Organisation:</t>
  </si>
  <si>
    <t>Telephone:</t>
  </si>
  <si>
    <t>Email:</t>
  </si>
  <si>
    <t>New Submission</t>
  </si>
  <si>
    <t>.</t>
  </si>
  <si>
    <t>..</t>
  </si>
  <si>
    <t>Regulated Information Submission Form</t>
  </si>
  <si>
    <t>Amendment to an existing submission</t>
  </si>
  <si>
    <t>Total Voting Rights</t>
  </si>
  <si>
    <t>Third Country Exemption</t>
  </si>
  <si>
    <t>Instruments of Incorporation</t>
  </si>
  <si>
    <t>Instituition Type (Hidden)</t>
  </si>
  <si>
    <t>Contact Capacity (Hidden)</t>
  </si>
  <si>
    <t>Mapped similar to PD Templates</t>
  </si>
  <si>
    <t xml:space="preserve">Document Type </t>
  </si>
  <si>
    <t>SMXJob. Document Type</t>
  </si>
  <si>
    <t xml:space="preserve">Document Sub Type </t>
  </si>
  <si>
    <t>SMXJob. Document Sub Type</t>
  </si>
  <si>
    <t>Other</t>
  </si>
  <si>
    <t>Base Prospectus</t>
  </si>
  <si>
    <t>Financial Supplement</t>
  </si>
  <si>
    <t>Prospectus - Series/Drawdown</t>
  </si>
  <si>
    <t>Prospectus - Standalone</t>
  </si>
  <si>
    <t>Registration Document</t>
  </si>
  <si>
    <t>Securities Note</t>
  </si>
  <si>
    <t>Supplement</t>
  </si>
  <si>
    <t>Universal Registration Document</t>
  </si>
  <si>
    <t>Article 8</t>
  </si>
  <si>
    <t>Final Terms</t>
  </si>
  <si>
    <t>Notification of Net Short Position in Shares</t>
  </si>
  <si>
    <t>Notification of Net Short Position in Sovereign Debt</t>
  </si>
  <si>
    <t>Notification of  Uncovered Position in Sovereign CDS</t>
  </si>
  <si>
    <t>Cancellation Net Short Position in Shares</t>
  </si>
  <si>
    <t>Cancellation Net Short Position in Sovereign Debt</t>
  </si>
  <si>
    <t>Cancellation Uncovered Position in Sovereign CDS</t>
  </si>
  <si>
    <t>Registration Form</t>
  </si>
  <si>
    <t>Change of Registration Form</t>
  </si>
  <si>
    <t>Art 17(3) Notification</t>
  </si>
  <si>
    <t>Art 17(1) Notification</t>
  </si>
  <si>
    <t>Art 17(3) Annex Sovereign Debt</t>
  </si>
  <si>
    <t>Art 17(3) Annex Sovereign CDS</t>
  </si>
  <si>
    <t>Art 17(1) Annex Shares</t>
  </si>
  <si>
    <t>Art 17(1) Annex Other Instruments</t>
  </si>
  <si>
    <t>Withdrawals - Shares</t>
  </si>
  <si>
    <t>Withdrawals - Other Instruments</t>
  </si>
  <si>
    <t>Certificate of Registration</t>
  </si>
  <si>
    <t>Proof of Registered Office</t>
  </si>
  <si>
    <t>Proof of Change of Name</t>
  </si>
  <si>
    <t>Proof of Change of Address</t>
  </si>
  <si>
    <t>Notification of Lost identifier code</t>
  </si>
  <si>
    <t>Power of Attorney to Reporting Person</t>
  </si>
  <si>
    <t>Power of Attorney to Contact</t>
  </si>
  <si>
    <t>Founding Legislation</t>
  </si>
  <si>
    <t>Copy of Passport</t>
  </si>
  <si>
    <t>letter confirming identifer code</t>
  </si>
  <si>
    <t>Contract</t>
  </si>
  <si>
    <t>Proof of Listing on Venue</t>
  </si>
  <si>
    <t>Proof of addition of MM Scheme</t>
  </si>
  <si>
    <t>Liquidity Check</t>
  </si>
  <si>
    <t>Instrument List</t>
  </si>
  <si>
    <t>ESMA Exempt List Check</t>
  </si>
  <si>
    <t>CBI Register Check</t>
  </si>
  <si>
    <t>Venue Rules</t>
  </si>
  <si>
    <t>Parameters</t>
  </si>
  <si>
    <t>Proof of Registration as Primary Dealer</t>
  </si>
  <si>
    <t>Art 17(1) Review Document</t>
  </si>
  <si>
    <t>Art 17(1) Review Spreadsheet</t>
  </si>
  <si>
    <t>Art 17(3) Review Document</t>
  </si>
  <si>
    <t>Account Information Form</t>
  </si>
  <si>
    <t>Acquisition/Disposal of own shares</t>
  </si>
  <si>
    <t>Annual Financial Statements</t>
  </si>
  <si>
    <t>Approval Letter - Non-Publication Article 14(2)(c)</t>
  </si>
  <si>
    <t>Approval Letter - Non-Publication Article 14(2)(d)</t>
  </si>
  <si>
    <t>Approval Letter - Non-Publication Article 14(2)(e)</t>
  </si>
  <si>
    <t>Approval Letter - Publication</t>
  </si>
  <si>
    <t>Article of Association</t>
  </si>
  <si>
    <t>Certificate of Approval</t>
  </si>
  <si>
    <t>Change of Information Form</t>
  </si>
  <si>
    <t>Change to Securities Rights</t>
  </si>
  <si>
    <t xml:space="preserve">Checklist </t>
  </si>
  <si>
    <t>Comment Sheet</t>
  </si>
  <si>
    <t>Discharge Letter</t>
  </si>
  <si>
    <t>Email</t>
  </si>
  <si>
    <t>Evidence</t>
  </si>
  <si>
    <t>Extracts/Pagepulls</t>
  </si>
  <si>
    <t>Form 10-K/Form 10-K/A</t>
  </si>
  <si>
    <t>Form 10-Q/Form 10-Q/A</t>
  </si>
  <si>
    <t>Form 18-K/Form 18-K/A</t>
  </si>
  <si>
    <t>Form 20-F/Form 20-F/A</t>
  </si>
  <si>
    <t>Form 6-K/Form 6-K/A</t>
  </si>
  <si>
    <t>Form 8-K/Form 8-K/A</t>
  </si>
  <si>
    <t>Formal Notice</t>
  </si>
  <si>
    <t>Half Yearly Financial Statements</t>
  </si>
  <si>
    <t>HMS Deeming Letter</t>
  </si>
  <si>
    <t>IMS Checklist</t>
  </si>
  <si>
    <t>Interim Management Statements</t>
  </si>
  <si>
    <t>Invoice</t>
  </si>
  <si>
    <t>Legal Opinion</t>
  </si>
  <si>
    <t>Letter</t>
  </si>
  <si>
    <t>MAR Information</t>
  </si>
  <si>
    <t>Memorandum of Association</t>
  </si>
  <si>
    <t>N/A Letter - Co-Issuer</t>
  </si>
  <si>
    <t>N/A Letter - Guarantor</t>
  </si>
  <si>
    <t>N/A Letter - Issuer</t>
  </si>
  <si>
    <t>N/A Letter - Issuer &amp; Security</t>
  </si>
  <si>
    <t>N/A Letter - Issuer, Co-Issuer &amp; Security</t>
  </si>
  <si>
    <t>N/A Letter - Obligor</t>
  </si>
  <si>
    <t>New Loan Issue</t>
  </si>
  <si>
    <t>Non-Publication Request</t>
  </si>
  <si>
    <t>Omission Approval Letter</t>
  </si>
  <si>
    <t>Omission Comment Sheet</t>
  </si>
  <si>
    <t>Omission Request Letter</t>
  </si>
  <si>
    <t>Power of Attorney</t>
  </si>
  <si>
    <t>Precedent</t>
  </si>
  <si>
    <t>Preliminary Annual Financial Statements</t>
  </si>
  <si>
    <t>Pro Forma Financial Information</t>
  </si>
  <si>
    <t>Proxy Statement</t>
  </si>
  <si>
    <t>Quarterly Financial Statements</t>
  </si>
  <si>
    <t>Regulation 18 exemption</t>
  </si>
  <si>
    <t>Regulation 27/28</t>
  </si>
  <si>
    <t>SSR Exemption Request – CDS (Primary Dealer)  </t>
  </si>
  <si>
    <t>SSR Exemption Request – Share (Market Maker)</t>
  </si>
  <si>
    <t>SSR Exemption Request – Sovereign Debt  (Primary Dealer)</t>
  </si>
  <si>
    <t>SSR Exemption Request-  Index/Option (Market Maker)</t>
  </si>
  <si>
    <t>Telephone Call Record</t>
  </si>
  <si>
    <t>TR2</t>
  </si>
  <si>
    <t xml:space="preserve">Translation of Summary </t>
  </si>
  <si>
    <t>Valuation Report</t>
  </si>
  <si>
    <t>Annual Accounts</t>
  </si>
  <si>
    <t>Half Yearly Accounts</t>
  </si>
  <si>
    <t>HMS Announcement</t>
  </si>
  <si>
    <t>HMS- ESMA Form</t>
  </si>
  <si>
    <t>Info Pack</t>
  </si>
  <si>
    <t>Issuer TR1</t>
  </si>
  <si>
    <t>Passporting In Notification</t>
  </si>
  <si>
    <t>Passporting Out Request</t>
  </si>
  <si>
    <t>Payments to Governments</t>
  </si>
  <si>
    <t>Request for Transfer</t>
  </si>
  <si>
    <t>Series/Drawdown Prospectus</t>
  </si>
  <si>
    <t>Shareholder TR1</t>
  </si>
  <si>
    <t/>
  </si>
  <si>
    <t xml:space="preserve">Security Description </t>
  </si>
  <si>
    <t>100000000 ABC Class A7 Voting due 28/12/2029</t>
  </si>
  <si>
    <t>100000000 ABC Class A8 Non Voting due 28/12/2029</t>
  </si>
  <si>
    <t>2000000 ABC Test Class A9 due 28/12/2029</t>
  </si>
  <si>
    <t>Home Member State - ESMA Form</t>
  </si>
  <si>
    <t>Home Member State - Announcement</t>
  </si>
  <si>
    <t>if($l$20=8,"Additional Regulated Information",if(l20=7,"Miscellaneous",if(l20=6,"Change in rights attaching",if(l20=5,"Total voting rights",if(l20=4,"Acquisition/disposal of own shares",if(l20=3,"Inside Information (MAR)",ifl20=2,"HMS - Announcement",ifl20=1,"HMS - ESMA Form","")))))</t>
  </si>
  <si>
    <t>Periodic Regulated Information</t>
  </si>
  <si>
    <t>Change in Rights Attaching to Shares/Securities</t>
  </si>
  <si>
    <t>Additional Regulated Information (i.e. regulated information not covered by other options)</t>
  </si>
  <si>
    <t>Inside Information (MAR)</t>
  </si>
  <si>
    <t>Acquisition/Disposal of Issuer's Own Shares</t>
  </si>
  <si>
    <t xml:space="preserve">  Type of Regulated Information being submitted:</t>
  </si>
  <si>
    <t xml:space="preserve">  Comments</t>
  </si>
  <si>
    <t xml:space="preserve">  Submitter Details:</t>
  </si>
  <si>
    <t xml:space="preserve">  Submitting Issuer Details:</t>
  </si>
  <si>
    <t xml:space="preserve">  Is this a new submission or an amendment to an          
  existing submission?</t>
  </si>
  <si>
    <t>Annual Financial Report</t>
  </si>
  <si>
    <t>Half Yearly Financial Report</t>
  </si>
  <si>
    <t>Report on Payments to Governments</t>
  </si>
  <si>
    <t>Enter comments to the Central Bank of Ireland here:</t>
  </si>
  <si>
    <t>Version: November 2018</t>
  </si>
  <si>
    <t>635400BE9SBAG61DJ963</t>
  </si>
  <si>
    <t>Grafton Group plc</t>
  </si>
  <si>
    <t>Susan Lannigan</t>
  </si>
  <si>
    <t>susan.lannigan@graftonplc.com</t>
  </si>
  <si>
    <t>087 9891221</t>
  </si>
  <si>
    <t xml:space="preserve">Grafton Group plc consents to the migration of its ordinary shares to the Euroclear Bank Central Securities Depository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</si>
</sst>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000000"/>
      <name val="Segoe UI"/>
      <family val="2"/>
    </font>
    <font>
      <sz val="9"/>
      <color rgb="FF000000"/>
      <name val="Calibri"/>
      <family val="2"/>
    </font>
    <font>
      <sz val="9"/>
      <color rgb="FF0684A2"/>
      <name val="Calibri"/>
      <family val="2"/>
    </font>
    <font>
      <sz val="9"/>
      <name val="Calibri"/>
      <family val="2"/>
    </font>
    <font>
      <sz val="11"/>
      <color rgb="FF0684A2"/>
      <name val="Calibri"/>
      <family val="2"/>
    </font>
    <font>
      <sz val="11"/>
      <color theme="1"/>
      <name val="Calibri"/>
      <family val="2"/>
    </font>
    <font>
      <b/>
      <sz val="9"/>
      <color rgb="FF000000"/>
      <name val="Calibri"/>
      <family val="2"/>
    </font>
    <font>
      <sz val="20"/>
      <color theme="0"/>
      <name val="Calibri"/>
      <family val="2"/>
    </font>
    <font>
      <b/>
      <sz val="12"/>
      <color theme="1"/>
      <name val="Calibri"/>
      <family val="2"/>
      <scheme val="minor"/>
    </font>
    <font>
      <b/>
      <sz val="9"/>
      <color rgb="FF0684A2"/>
      <name val="Calibri"/>
      <family val="2"/>
    </font>
    <font>
      <sz val="11"/>
      <color theme="8" tint="0.7999816888943144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261C02"/>
      <name val="Calibri"/>
      <family val="2"/>
    </font>
    <font>
      <b/>
      <sz val="12"/>
      <color rgb="FFFF0000"/>
      <name val="Calibri"/>
      <family val="2"/>
    </font>
    <font>
      <sz val="12"/>
      <color rgb="FF000000"/>
      <name val="Calibri"/>
      <family val="2"/>
    </font>
    <font>
      <sz val="12"/>
      <color rgb="FFFFFF00"/>
      <name val="Calibri"/>
      <family val="2"/>
    </font>
    <font>
      <b/>
      <sz val="12"/>
      <color rgb="FF000000"/>
      <name val="Calibri"/>
      <family val="2"/>
    </font>
    <font>
      <sz val="12"/>
      <color rgb="FFFF0000"/>
      <name val="Calibri"/>
      <family val="2"/>
    </font>
    <font>
      <sz val="12"/>
      <color theme="1"/>
      <name val="Calibri"/>
      <family val="2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0"/>
      <name val="Calibri"/>
      <family val="2"/>
    </font>
    <font>
      <sz val="11"/>
      <color rgb="FF0684A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alibri"/>
      <family val="2"/>
    </font>
    <font>
      <b/>
      <sz val="11"/>
      <color rgb="FF0684A2"/>
      <name val="Calibri"/>
      <family val="2"/>
      <scheme val="minor"/>
    </font>
    <font>
      <b/>
      <u/>
      <sz val="11"/>
      <color rgb="FF0684A2"/>
      <name val="Calibri"/>
      <family val="2"/>
      <scheme val="minor"/>
    </font>
    <font>
      <strike/>
      <sz val="11"/>
      <color rgb="FF0684A2"/>
      <name val="Calibri"/>
      <family val="2"/>
      <scheme val="minor"/>
    </font>
    <font>
      <i/>
      <sz val="11"/>
      <color rgb="FF0684A2"/>
      <name val="Calibri"/>
      <family val="2"/>
      <scheme val="minor"/>
    </font>
    <font>
      <i/>
      <strike/>
      <sz val="8"/>
      <color rgb="FF0684A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8" tint="0.79998168889431442"/>
      <name val="Calibri"/>
      <family val="2"/>
      <scheme val="minor"/>
    </font>
    <font>
      <b/>
      <sz val="16"/>
      <color rgb="FF0684A2"/>
      <name val="Calibri"/>
      <family val="2"/>
      <scheme val="minor"/>
    </font>
    <font>
      <sz val="8"/>
      <color theme="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0684A2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684A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rgb="FF0684A2"/>
      </left>
      <right/>
      <top style="medium">
        <color rgb="FF0684A2"/>
      </top>
      <bottom/>
      <diagonal/>
    </border>
    <border>
      <left/>
      <right/>
      <top style="medium">
        <color rgb="FF0684A2"/>
      </top>
      <bottom/>
      <diagonal/>
    </border>
    <border>
      <left/>
      <right style="medium">
        <color rgb="FF0684A2"/>
      </right>
      <top style="medium">
        <color rgb="FF0684A2"/>
      </top>
      <bottom/>
      <diagonal/>
    </border>
    <border>
      <left style="medium">
        <color rgb="FF0684A2"/>
      </left>
      <right/>
      <top/>
      <bottom/>
      <diagonal/>
    </border>
    <border>
      <left/>
      <right style="medium">
        <color rgb="FF0684A2"/>
      </right>
      <top/>
      <bottom/>
      <diagonal/>
    </border>
    <border>
      <left style="medium">
        <color rgb="FF0684A2"/>
      </left>
      <right/>
      <top/>
      <bottom style="medium">
        <color rgb="FF0684A2"/>
      </bottom>
      <diagonal/>
    </border>
    <border>
      <left/>
      <right/>
      <top/>
      <bottom style="medium">
        <color rgb="FF0684A2"/>
      </bottom>
      <diagonal/>
    </border>
    <border>
      <left/>
      <right style="medium">
        <color rgb="FF0684A2"/>
      </right>
      <top/>
      <bottom style="medium">
        <color rgb="FF0684A2"/>
      </bottom>
      <diagonal/>
    </border>
  </borders>
  <cellStyleXfs count="2">
    <xf numFmtId="0" fontId="0" fillId="0" borderId="0"/>
    <xf numFmtId="0" fontId="27" fillId="0" borderId="0"/>
  </cellStyleXfs>
  <cellXfs count="145">
    <xf numFmtId="0" fontId="0" fillId="0" borderId="0" xfId="0"/>
    <xf numFmtId="0" fontId="4" fillId="2" borderId="0" xfId="0" applyFont="1" applyFill="1" applyBorder="1"/>
    <xf numFmtId="0" fontId="4" fillId="2" borderId="0" xfId="0" applyFont="1" applyFill="1" applyBorder="1" applyAlignment="1">
      <alignment horizontal="left" vertical="top"/>
    </xf>
    <xf numFmtId="0" fontId="4" fillId="2" borderId="0" xfId="0" applyFont="1" applyFill="1" applyBorder="1" applyProtection="1">
      <protection hidden="1"/>
    </xf>
    <xf numFmtId="0" fontId="4" fillId="2" borderId="0" xfId="0" applyFont="1" applyFill="1" applyBorder="1" applyAlignment="1" applyProtection="1">
      <alignment horizontal="center"/>
      <protection hidden="1"/>
    </xf>
    <xf numFmtId="0" fontId="5" fillId="2" borderId="0" xfId="0" applyFont="1" applyFill="1" applyBorder="1" applyAlignment="1" applyProtection="1">
      <alignment horizontal="center"/>
      <protection hidden="1"/>
    </xf>
    <xf numFmtId="0" fontId="5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left" vertical="top"/>
    </xf>
    <xf numFmtId="0" fontId="7" fillId="2" borderId="0" xfId="0" applyFont="1" applyFill="1" applyBorder="1" applyAlignment="1">
      <alignment horizontal="left" vertical="top"/>
    </xf>
    <xf numFmtId="0" fontId="8" fillId="2" borderId="0" xfId="0" applyFont="1" applyFill="1" applyBorder="1" applyAlignment="1">
      <alignment horizontal="left" vertical="top"/>
    </xf>
    <xf numFmtId="0" fontId="9" fillId="2" borderId="0" xfId="0" applyFont="1" applyFill="1" applyBorder="1" applyProtection="1">
      <protection hidden="1"/>
    </xf>
    <xf numFmtId="0" fontId="4" fillId="2" borderId="0" xfId="0" applyFont="1" applyFill="1" applyBorder="1" applyAlignment="1" applyProtection="1">
      <alignment horizontal="left" vertical="top"/>
      <protection hidden="1"/>
    </xf>
    <xf numFmtId="0" fontId="5" fillId="2" borderId="0" xfId="0" applyFont="1" applyFill="1" applyBorder="1" applyProtection="1">
      <protection hidden="1"/>
    </xf>
    <xf numFmtId="0" fontId="0" fillId="3" borderId="0" xfId="0" applyFill="1"/>
    <xf numFmtId="0" fontId="12" fillId="2" borderId="0" xfId="0" applyFont="1" applyFill="1" applyBorder="1" applyAlignment="1" applyProtection="1">
      <alignment vertical="center" wrapText="1"/>
      <protection hidden="1"/>
    </xf>
    <xf numFmtId="0" fontId="5" fillId="2" borderId="0" xfId="0" applyFont="1" applyFill="1" applyBorder="1" applyAlignment="1" applyProtection="1">
      <alignment horizontal="left" vertical="top"/>
      <protection hidden="1"/>
    </xf>
    <xf numFmtId="0" fontId="14" fillId="3" borderId="0" xfId="0" applyFont="1" applyFill="1"/>
    <xf numFmtId="0" fontId="14" fillId="3" borderId="0" xfId="0" applyFont="1" applyFill="1" applyBorder="1" applyAlignment="1">
      <alignment horizontal="left" vertical="center"/>
    </xf>
    <xf numFmtId="0" fontId="5" fillId="2" borderId="0" xfId="0" applyFont="1" applyFill="1" applyBorder="1"/>
    <xf numFmtId="0" fontId="5" fillId="2" borderId="0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Border="1" applyAlignment="1" applyProtection="1">
      <alignment vertical="center"/>
      <protection hidden="1"/>
    </xf>
    <xf numFmtId="0" fontId="25" fillId="4" borderId="0" xfId="0" applyFont="1" applyFill="1"/>
    <xf numFmtId="0" fontId="15" fillId="5" borderId="0" xfId="0" applyFont="1" applyFill="1" applyBorder="1" applyAlignment="1" applyProtection="1">
      <alignment horizontal="left" vertical="center" wrapText="1"/>
    </xf>
    <xf numFmtId="0" fontId="17" fillId="5" borderId="0" xfId="0" applyFont="1" applyFill="1" applyBorder="1" applyAlignment="1" applyProtection="1">
      <alignment horizontal="left" vertical="center"/>
    </xf>
    <xf numFmtId="0" fontId="25" fillId="4" borderId="0" xfId="0" applyFont="1" applyFill="1" applyProtection="1">
      <protection hidden="1"/>
    </xf>
    <xf numFmtId="0" fontId="13" fillId="3" borderId="0" xfId="0" applyFont="1" applyFill="1" applyProtection="1">
      <protection hidden="1"/>
    </xf>
    <xf numFmtId="0" fontId="0" fillId="3" borderId="0" xfId="0" applyFill="1" applyProtection="1">
      <protection hidden="1"/>
    </xf>
    <xf numFmtId="0" fontId="0" fillId="4" borderId="0" xfId="0" applyFill="1" applyProtection="1">
      <protection hidden="1"/>
    </xf>
    <xf numFmtId="0" fontId="14" fillId="3" borderId="0" xfId="0" applyFont="1" applyFill="1" applyAlignment="1" applyProtection="1">
      <alignment vertical="center"/>
      <protection hidden="1"/>
    </xf>
    <xf numFmtId="0" fontId="14" fillId="3" borderId="0" xfId="0" applyFont="1" applyFill="1" applyProtection="1">
      <protection hidden="1"/>
    </xf>
    <xf numFmtId="0" fontId="0" fillId="3" borderId="0" xfId="0" applyFill="1" applyAlignment="1" applyProtection="1">
      <alignment vertical="center"/>
      <protection hidden="1"/>
    </xf>
    <xf numFmtId="0" fontId="7" fillId="2" borderId="0" xfId="0" applyFont="1" applyFill="1" applyBorder="1" applyAlignment="1" applyProtection="1">
      <alignment horizontal="left" vertical="top"/>
      <protection hidden="1"/>
    </xf>
    <xf numFmtId="0" fontId="8" fillId="2" borderId="0" xfId="0" applyFont="1" applyFill="1" applyBorder="1" applyAlignment="1" applyProtection="1">
      <alignment horizontal="left" vertical="top"/>
      <protection hidden="1"/>
    </xf>
    <xf numFmtId="0" fontId="13" fillId="3" borderId="0" xfId="0" applyFont="1" applyFill="1" applyProtection="1"/>
    <xf numFmtId="0" fontId="0" fillId="3" borderId="0" xfId="0" applyFill="1" applyProtection="1"/>
    <xf numFmtId="0" fontId="14" fillId="3" borderId="0" xfId="0" applyFont="1" applyFill="1" applyAlignment="1" applyProtection="1">
      <alignment vertical="center"/>
    </xf>
    <xf numFmtId="0" fontId="14" fillId="3" borderId="0" xfId="0" applyFont="1" applyFill="1" applyBorder="1" applyAlignment="1" applyProtection="1">
      <alignment vertical="center"/>
    </xf>
    <xf numFmtId="0" fontId="0" fillId="3" borderId="0" xfId="0" applyFill="1" applyBorder="1" applyAlignment="1" applyProtection="1">
      <alignment vertical="center"/>
    </xf>
    <xf numFmtId="0" fontId="0" fillId="3" borderId="0" xfId="0" applyFill="1" applyAlignment="1" applyProtection="1">
      <alignment vertical="center"/>
    </xf>
    <xf numFmtId="0" fontId="25" fillId="4" borderId="0" xfId="0" applyFont="1" applyFill="1" applyProtection="1">
      <protection locked="0" hidden="1"/>
    </xf>
    <xf numFmtId="0" fontId="16" fillId="5" borderId="3" xfId="0" applyFont="1" applyFill="1" applyBorder="1" applyAlignment="1" applyProtection="1">
      <alignment horizontal="left" vertical="center" wrapText="1"/>
    </xf>
    <xf numFmtId="0" fontId="18" fillId="5" borderId="5" xfId="0" applyFont="1" applyFill="1" applyBorder="1" applyAlignment="1" applyProtection="1">
      <alignment horizontal="left" vertical="center"/>
    </xf>
    <xf numFmtId="0" fontId="17" fillId="5" borderId="5" xfId="0" applyFont="1" applyFill="1" applyBorder="1" applyAlignment="1" applyProtection="1">
      <alignment horizontal="left" vertical="center"/>
    </xf>
    <xf numFmtId="0" fontId="13" fillId="3" borderId="0" xfId="0" applyFont="1" applyFill="1" applyAlignment="1" applyProtection="1">
      <protection hidden="1"/>
    </xf>
    <xf numFmtId="0" fontId="0" fillId="4" borderId="0" xfId="0" applyFill="1"/>
    <xf numFmtId="0" fontId="16" fillId="2" borderId="0" xfId="0" applyFont="1" applyFill="1" applyBorder="1" applyAlignment="1" applyProtection="1">
      <alignment horizontal="left" vertical="center"/>
    </xf>
    <xf numFmtId="0" fontId="17" fillId="2" borderId="0" xfId="0" applyFont="1" applyFill="1" applyBorder="1" applyAlignment="1" applyProtection="1">
      <alignment horizontal="left" vertical="center"/>
    </xf>
    <xf numFmtId="0" fontId="26" fillId="4" borderId="0" xfId="0" applyFont="1" applyFill="1" applyBorder="1" applyAlignment="1" applyProtection="1">
      <alignment horizontal="left" vertical="center"/>
    </xf>
    <xf numFmtId="0" fontId="14" fillId="4" borderId="0" xfId="0" applyFont="1" applyFill="1" applyBorder="1" applyAlignment="1" applyProtection="1">
      <alignment horizontal="left" vertical="center"/>
    </xf>
    <xf numFmtId="0" fontId="0" fillId="4" borderId="0" xfId="0" applyFill="1" applyBorder="1"/>
    <xf numFmtId="0" fontId="13" fillId="3" borderId="0" xfId="0" applyFont="1" applyFill="1"/>
    <xf numFmtId="0" fontId="31" fillId="4" borderId="0" xfId="0" applyFont="1" applyFill="1" applyBorder="1" applyAlignment="1">
      <alignment vertical="top"/>
    </xf>
    <xf numFmtId="0" fontId="25" fillId="4" borderId="0" xfId="0" applyFont="1" applyFill="1" applyBorder="1" applyAlignment="1">
      <alignment vertical="top"/>
    </xf>
    <xf numFmtId="0" fontId="28" fillId="4" borderId="0" xfId="0" applyFont="1" applyFill="1" applyBorder="1" applyAlignment="1">
      <alignment vertical="top"/>
    </xf>
    <xf numFmtId="0" fontId="29" fillId="4" borderId="0" xfId="0" applyFont="1" applyFill="1" applyBorder="1" applyAlignment="1">
      <alignment vertical="top"/>
    </xf>
    <xf numFmtId="0" fontId="25" fillId="4" borderId="0" xfId="0" applyFont="1" applyFill="1" applyBorder="1"/>
    <xf numFmtId="0" fontId="30" fillId="4" borderId="0" xfId="0" applyFont="1" applyFill="1" applyBorder="1" applyAlignment="1">
      <alignment vertical="top"/>
    </xf>
    <xf numFmtId="0" fontId="25" fillId="4" borderId="0" xfId="0" applyFont="1" applyFill="1" applyBorder="1" applyAlignment="1">
      <alignment vertical="top" wrapText="1"/>
    </xf>
    <xf numFmtId="0" fontId="31" fillId="4" borderId="0" xfId="0" applyFont="1" applyFill="1" applyBorder="1" applyAlignment="1">
      <alignment vertical="top" wrapText="1"/>
    </xf>
    <xf numFmtId="0" fontId="25" fillId="4" borderId="0" xfId="0" applyFont="1" applyFill="1" applyBorder="1" applyAlignment="1">
      <alignment horizontal="left" vertical="top" wrapText="1"/>
    </xf>
    <xf numFmtId="0" fontId="30" fillId="4" borderId="0" xfId="0" applyFont="1" applyFill="1" applyBorder="1" applyAlignment="1">
      <alignment vertical="top" wrapText="1"/>
    </xf>
    <xf numFmtId="164" fontId="30" fillId="4" borderId="0" xfId="0" applyNumberFormat="1" applyFont="1" applyFill="1" applyBorder="1" applyAlignment="1">
      <alignment horizontal="left" vertical="top"/>
    </xf>
    <xf numFmtId="0" fontId="25" fillId="4" borderId="0" xfId="0" applyFont="1" applyFill="1" applyBorder="1" applyAlignment="1">
      <alignment horizontal="left" vertical="top"/>
    </xf>
    <xf numFmtId="9" fontId="30" fillId="4" borderId="0" xfId="0" applyNumberFormat="1" applyFont="1" applyFill="1" applyBorder="1" applyAlignment="1">
      <alignment horizontal="left" vertical="top" wrapText="1"/>
    </xf>
    <xf numFmtId="164" fontId="30" fillId="4" borderId="0" xfId="0" applyNumberFormat="1" applyFont="1" applyFill="1" applyBorder="1" applyAlignment="1">
      <alignment horizontal="left" vertical="top" wrapText="1"/>
    </xf>
    <xf numFmtId="0" fontId="32" fillId="4" borderId="0" xfId="0" applyFont="1" applyFill="1" applyBorder="1" applyAlignment="1">
      <alignment vertical="top" wrapText="1"/>
    </xf>
    <xf numFmtId="0" fontId="25" fillId="0" borderId="0" xfId="0" applyFont="1"/>
    <xf numFmtId="0" fontId="24" fillId="7" borderId="4" xfId="0" applyFont="1" applyFill="1" applyBorder="1" applyAlignment="1" applyProtection="1">
      <alignment horizontal="left" vertical="center"/>
      <protection locked="0" hidden="1"/>
    </xf>
    <xf numFmtId="0" fontId="19" fillId="5" borderId="0" xfId="0" applyFont="1" applyFill="1" applyBorder="1" applyAlignment="1" applyProtection="1">
      <alignment horizontal="left" vertical="center"/>
    </xf>
    <xf numFmtId="0" fontId="17" fillId="5" borderId="4" xfId="0" applyFont="1" applyFill="1" applyBorder="1" applyAlignment="1" applyProtection="1">
      <alignment horizontal="left" vertical="center"/>
      <protection locked="0" hidden="1"/>
    </xf>
    <xf numFmtId="0" fontId="14" fillId="7" borderId="7" xfId="0" applyFont="1" applyFill="1" applyBorder="1" applyAlignment="1" applyProtection="1">
      <alignment horizontal="left" vertical="center"/>
    </xf>
    <xf numFmtId="0" fontId="20" fillId="5" borderId="6" xfId="0" applyFont="1" applyFill="1" applyBorder="1" applyAlignment="1" applyProtection="1">
      <alignment horizontal="left" vertical="center"/>
    </xf>
    <xf numFmtId="0" fontId="19" fillId="5" borderId="6" xfId="0" applyFont="1" applyFill="1" applyBorder="1" applyAlignment="1" applyProtection="1">
      <alignment horizontal="left" vertical="center"/>
    </xf>
    <xf numFmtId="0" fontId="21" fillId="5" borderId="8" xfId="0" applyFont="1" applyFill="1" applyBorder="1" applyAlignment="1" applyProtection="1">
      <alignment horizontal="left" vertical="center"/>
      <protection hidden="1"/>
    </xf>
    <xf numFmtId="0" fontId="13" fillId="3" borderId="10" xfId="0" applyFont="1" applyFill="1" applyBorder="1" applyAlignment="1" applyProtection="1">
      <protection hidden="1"/>
    </xf>
    <xf numFmtId="0" fontId="13" fillId="3" borderId="12" xfId="0" applyFont="1" applyFill="1" applyBorder="1" applyAlignment="1" applyProtection="1">
      <protection hidden="1"/>
    </xf>
    <xf numFmtId="0" fontId="13" fillId="3" borderId="0" xfId="0" applyFont="1" applyFill="1" applyBorder="1" applyAlignment="1" applyProtection="1">
      <protection hidden="1"/>
    </xf>
    <xf numFmtId="0" fontId="35" fillId="3" borderId="0" xfId="0" applyFont="1" applyFill="1" applyBorder="1" applyAlignment="1" applyProtection="1">
      <protection hidden="1"/>
    </xf>
    <xf numFmtId="0" fontId="1" fillId="3" borderId="0" xfId="0" applyFont="1" applyFill="1" applyBorder="1" applyAlignment="1" applyProtection="1">
      <alignment horizontal="left" vertical="center"/>
      <protection hidden="1"/>
    </xf>
    <xf numFmtId="0" fontId="2" fillId="3" borderId="0" xfId="0" applyFont="1" applyFill="1" applyBorder="1" applyAlignment="1" applyProtection="1">
      <alignment vertical="center"/>
      <protection hidden="1"/>
    </xf>
    <xf numFmtId="0" fontId="0" fillId="3" borderId="0" xfId="0" applyFill="1" applyBorder="1"/>
    <xf numFmtId="0" fontId="13" fillId="3" borderId="14" xfId="0" applyFont="1" applyFill="1" applyBorder="1" applyAlignment="1" applyProtection="1">
      <protection hidden="1"/>
    </xf>
    <xf numFmtId="0" fontId="13" fillId="3" borderId="15" xfId="0" applyFont="1" applyFill="1" applyBorder="1" applyAlignment="1" applyProtection="1">
      <protection hidden="1"/>
    </xf>
    <xf numFmtId="0" fontId="22" fillId="3" borderId="0" xfId="0" applyFont="1" applyFill="1" applyBorder="1" applyAlignment="1" applyProtection="1">
      <alignment horizontal="left" vertical="center"/>
      <protection hidden="1"/>
    </xf>
    <xf numFmtId="0" fontId="13" fillId="3" borderId="0" xfId="0" applyFont="1" applyFill="1" applyBorder="1" applyAlignment="1" applyProtection="1">
      <alignment horizontal="right"/>
      <protection locked="0" hidden="1"/>
    </xf>
    <xf numFmtId="0" fontId="16" fillId="5" borderId="2" xfId="0" applyFont="1" applyFill="1" applyBorder="1" applyAlignment="1" applyProtection="1">
      <alignment horizontal="left" vertical="center" wrapText="1"/>
    </xf>
    <xf numFmtId="0" fontId="33" fillId="3" borderId="10" xfId="0" applyFont="1" applyFill="1" applyBorder="1" applyAlignment="1">
      <alignment horizontal="left" vertical="center"/>
    </xf>
    <xf numFmtId="0" fontId="14" fillId="3" borderId="10" xfId="0" applyFont="1" applyFill="1" applyBorder="1" applyAlignment="1">
      <alignment horizontal="left" vertical="center"/>
    </xf>
    <xf numFmtId="0" fontId="14" fillId="3" borderId="10" xfId="0" applyFont="1" applyFill="1" applyBorder="1"/>
    <xf numFmtId="0" fontId="0" fillId="3" borderId="10" xfId="0" applyFill="1" applyBorder="1" applyProtection="1">
      <protection hidden="1"/>
    </xf>
    <xf numFmtId="0" fontId="0" fillId="3" borderId="11" xfId="0" applyFill="1" applyBorder="1" applyProtection="1">
      <protection hidden="1"/>
    </xf>
    <xf numFmtId="0" fontId="0" fillId="3" borderId="12" xfId="0" applyFill="1" applyBorder="1" applyProtection="1">
      <protection hidden="1"/>
    </xf>
    <xf numFmtId="0" fontId="11" fillId="3" borderId="0" xfId="0" applyFont="1" applyFill="1" applyBorder="1" applyAlignment="1">
      <alignment horizontal="left" vertical="center"/>
    </xf>
    <xf numFmtId="0" fontId="0" fillId="3" borderId="0" xfId="0" applyFill="1" applyBorder="1" applyProtection="1">
      <protection hidden="1"/>
    </xf>
    <xf numFmtId="0" fontId="0" fillId="3" borderId="13" xfId="0" applyFill="1" applyBorder="1" applyProtection="1">
      <protection hidden="1"/>
    </xf>
    <xf numFmtId="0" fontId="0" fillId="3" borderId="14" xfId="0" applyFill="1" applyBorder="1" applyProtection="1">
      <protection hidden="1"/>
    </xf>
    <xf numFmtId="0" fontId="14" fillId="3" borderId="15" xfId="0" applyFont="1" applyFill="1" applyBorder="1"/>
    <xf numFmtId="0" fontId="0" fillId="3" borderId="15" xfId="0" applyFill="1" applyBorder="1" applyProtection="1">
      <protection hidden="1"/>
    </xf>
    <xf numFmtId="0" fontId="0" fillId="3" borderId="16" xfId="0" applyFill="1" applyBorder="1" applyProtection="1">
      <protection hidden="1"/>
    </xf>
    <xf numFmtId="0" fontId="36" fillId="3" borderId="9" xfId="0" applyFont="1" applyFill="1" applyBorder="1" applyAlignment="1">
      <alignment horizontal="left" vertical="center"/>
    </xf>
    <xf numFmtId="0" fontId="14" fillId="3" borderId="0" xfId="0" applyFont="1" applyFill="1" applyBorder="1" applyAlignment="1">
      <alignment vertical="center"/>
    </xf>
    <xf numFmtId="0" fontId="34" fillId="3" borderId="0" xfId="0" applyFont="1" applyFill="1" applyBorder="1" applyAlignment="1" applyProtection="1">
      <protection hidden="1"/>
    </xf>
    <xf numFmtId="0" fontId="36" fillId="3" borderId="9" xfId="0" applyFont="1" applyFill="1" applyBorder="1" applyAlignment="1" applyProtection="1">
      <alignment vertical="center"/>
    </xf>
    <xf numFmtId="0" fontId="33" fillId="3" borderId="10" xfId="0" applyFont="1" applyFill="1" applyBorder="1" applyAlignment="1" applyProtection="1">
      <alignment vertical="center"/>
    </xf>
    <xf numFmtId="0" fontId="14" fillId="3" borderId="10" xfId="0" applyFont="1" applyFill="1" applyBorder="1" applyAlignment="1" applyProtection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0" xfId="0" applyFont="1" applyFill="1" applyBorder="1" applyAlignment="1" applyProtection="1">
      <alignment vertical="center"/>
      <protection hidden="1"/>
    </xf>
    <xf numFmtId="0" fontId="14" fillId="3" borderId="10" xfId="0" applyFont="1" applyFill="1" applyBorder="1" applyProtection="1">
      <protection hidden="1"/>
    </xf>
    <xf numFmtId="0" fontId="0" fillId="3" borderId="15" xfId="0" applyFill="1" applyBorder="1"/>
    <xf numFmtId="0" fontId="35" fillId="3" borderId="15" xfId="0" applyFont="1" applyFill="1" applyBorder="1" applyAlignment="1" applyProtection="1">
      <protection hidden="1"/>
    </xf>
    <xf numFmtId="0" fontId="36" fillId="3" borderId="10" xfId="0" applyFont="1" applyFill="1" applyBorder="1" applyAlignment="1" applyProtection="1">
      <alignment vertical="center"/>
    </xf>
    <xf numFmtId="0" fontId="0" fillId="3" borderId="12" xfId="0" applyFill="1" applyBorder="1" applyProtection="1"/>
    <xf numFmtId="0" fontId="14" fillId="3" borderId="0" xfId="0" applyFont="1" applyFill="1" applyBorder="1" applyAlignment="1" applyProtection="1">
      <alignment vertical="top"/>
    </xf>
    <xf numFmtId="0" fontId="0" fillId="3" borderId="13" xfId="0" applyFill="1" applyBorder="1"/>
    <xf numFmtId="0" fontId="0" fillId="3" borderId="12" xfId="0" applyFill="1" applyBorder="1"/>
    <xf numFmtId="0" fontId="0" fillId="3" borderId="15" xfId="0" applyFill="1" applyBorder="1" applyAlignment="1" applyProtection="1">
      <alignment vertical="top"/>
      <protection hidden="1"/>
    </xf>
    <xf numFmtId="0" fontId="0" fillId="3" borderId="0" xfId="0" applyFill="1" applyBorder="1" applyAlignment="1" applyProtection="1">
      <alignment vertical="top"/>
      <protection hidden="1"/>
    </xf>
    <xf numFmtId="0" fontId="22" fillId="3" borderId="0" xfId="0" applyFont="1" applyFill="1" applyBorder="1" applyAlignment="1" applyProtection="1">
      <alignment vertical="center"/>
    </xf>
    <xf numFmtId="0" fontId="14" fillId="3" borderId="0" xfId="0" applyFont="1" applyFill="1" applyBorder="1" applyAlignment="1" applyProtection="1">
      <alignment horizontal="center" vertical="center"/>
    </xf>
    <xf numFmtId="0" fontId="23" fillId="3" borderId="0" xfId="0" applyFont="1" applyFill="1" applyBorder="1" applyAlignment="1" applyProtection="1">
      <alignment vertical="center"/>
    </xf>
    <xf numFmtId="0" fontId="13" fillId="3" borderId="0" xfId="0" applyFont="1" applyFill="1" applyBorder="1" applyProtection="1"/>
    <xf numFmtId="0" fontId="23" fillId="3" borderId="0" xfId="0" applyFont="1" applyFill="1" applyBorder="1" applyAlignment="1">
      <alignment vertical="center"/>
    </xf>
    <xf numFmtId="0" fontId="14" fillId="3" borderId="0" xfId="0" applyFont="1" applyFill="1" applyBorder="1"/>
    <xf numFmtId="0" fontId="0" fillId="3" borderId="14" xfId="0" applyFill="1" applyBorder="1" applyProtection="1"/>
    <xf numFmtId="0" fontId="14" fillId="3" borderId="15" xfId="0" applyFont="1" applyFill="1" applyBorder="1" applyAlignment="1" applyProtection="1">
      <alignment vertical="center"/>
    </xf>
    <xf numFmtId="0" fontId="24" fillId="2" borderId="0" xfId="0" applyFont="1" applyFill="1" applyBorder="1" applyAlignment="1" applyProtection="1">
      <alignment horizontal="left" vertical="center"/>
      <protection hidden="1"/>
    </xf>
    <xf numFmtId="0" fontId="14" fillId="4" borderId="0" xfId="0" applyFont="1" applyFill="1" applyBorder="1" applyAlignment="1" applyProtection="1">
      <alignment horizontal="left" vertical="center"/>
      <protection hidden="1"/>
    </xf>
    <xf numFmtId="0" fontId="25" fillId="4" borderId="0" xfId="0" applyFont="1" applyFill="1" applyAlignment="1">
      <alignment vertical="top"/>
    </xf>
    <xf numFmtId="0" fontId="28" fillId="4" borderId="0" xfId="0" applyFont="1" applyFill="1" applyAlignment="1">
      <alignment horizontal="left" vertical="top" wrapText="1"/>
    </xf>
    <xf numFmtId="0" fontId="25" fillId="4" borderId="0" xfId="0" quotePrefix="1" applyFont="1" applyFill="1" applyAlignment="1">
      <alignment vertical="top"/>
    </xf>
    <xf numFmtId="0" fontId="25" fillId="4" borderId="0" xfId="0" applyFont="1" applyFill="1" applyAlignment="1">
      <alignment vertical="top" wrapText="1"/>
    </xf>
    <xf numFmtId="14" fontId="25" fillId="4" borderId="0" xfId="0" quotePrefix="1" applyNumberFormat="1" applyFont="1" applyFill="1" applyAlignment="1">
      <alignment horizontal="left" vertical="top"/>
    </xf>
    <xf numFmtId="0" fontId="25" fillId="4" borderId="0" xfId="0" quotePrefix="1" applyFont="1" applyFill="1" applyAlignment="1">
      <alignment horizontal="left" vertical="top"/>
    </xf>
    <xf numFmtId="9" fontId="25" fillId="4" borderId="0" xfId="0" quotePrefix="1" applyNumberFormat="1" applyFont="1" applyFill="1" applyAlignment="1">
      <alignment horizontal="left" vertical="top"/>
    </xf>
    <xf numFmtId="0" fontId="25" fillId="4" borderId="0" xfId="0" applyFont="1" applyFill="1" applyAlignment="1">
      <alignment horizontal="left" vertical="top" wrapText="1"/>
    </xf>
    <xf numFmtId="0" fontId="37" fillId="2" borderId="0" xfId="0" applyFont="1" applyFill="1" applyBorder="1" applyAlignment="1" applyProtection="1">
      <alignment vertical="center"/>
      <protection hidden="1"/>
    </xf>
    <xf numFmtId="0" fontId="10" fillId="2" borderId="0" xfId="0" applyFont="1" applyFill="1" applyBorder="1" applyAlignment="1" applyProtection="1">
      <alignment horizontal="center" vertical="top" wrapText="1"/>
      <protection hidden="1"/>
    </xf>
    <xf numFmtId="0" fontId="15" fillId="5" borderId="1" xfId="0" applyFont="1" applyFill="1" applyBorder="1" applyAlignment="1" applyProtection="1">
      <alignment horizontal="left" vertical="center" wrapText="1"/>
      <protection hidden="1"/>
    </xf>
    <xf numFmtId="0" fontId="15" fillId="5" borderId="2" xfId="0" applyFont="1" applyFill="1" applyBorder="1" applyAlignment="1" applyProtection="1">
      <alignment horizontal="left" vertical="center" wrapText="1"/>
      <protection hidden="1"/>
    </xf>
    <xf numFmtId="0" fontId="14" fillId="0" borderId="0" xfId="0" applyFont="1" applyFill="1" applyBorder="1" applyAlignment="1" applyProtection="1">
      <alignment horizontal="left" vertical="center"/>
      <protection locked="0"/>
    </xf>
    <xf numFmtId="0" fontId="14" fillId="0" borderId="0" xfId="0" applyFont="1" applyBorder="1" applyAlignment="1" applyProtection="1">
      <alignment horizontal="left" vertical="center"/>
      <protection locked="0"/>
    </xf>
    <xf numFmtId="0" fontId="17" fillId="6" borderId="6" xfId="0" applyFont="1" applyFill="1" applyBorder="1" applyAlignment="1" applyProtection="1">
      <alignment horizontal="left" vertical="center"/>
      <protection locked="0"/>
    </xf>
    <xf numFmtId="0" fontId="22" fillId="3" borderId="0" xfId="0" applyFont="1" applyFill="1" applyBorder="1" applyAlignment="1" applyProtection="1">
      <alignment horizontal="left" vertical="center"/>
      <protection hidden="1"/>
    </xf>
    <xf numFmtId="164" fontId="22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left" vertical="top"/>
      <protection locked="0"/>
    </xf>
  </cellXfs>
  <cellStyles count="2">
    <cellStyle name="Normal" xfId="0" builtinId="0"/>
    <cellStyle name="Normal 2" xfId="1" xr:uid="{00000000-0005-0000-0000-000001000000}"/>
  </cellStyles>
  <dxfs count="2">
    <dxf>
      <fill>
        <patternFill>
          <bgColor theme="8" tint="0.79998168889431442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0684A2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trlProps/ctrlProp1.xml><?xml version="1.0" encoding="utf-8"?>
<formControlPr xmlns="http://schemas.microsoft.com/office/spreadsheetml/2009/9/main" objectType="Radio" checked="Checked" firstButton="1" fmlaLink="$P$4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checked="Checked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Radio" firstButton="1" fmlaLink="$L$20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317500</xdr:colOff>
          <xdr:row>3</xdr:row>
          <xdr:rowOff>107950</xdr:rowOff>
        </xdr:from>
        <xdr:to>
          <xdr:col>16</xdr:col>
          <xdr:colOff>31750</xdr:colOff>
          <xdr:row>3</xdr:row>
          <xdr:rowOff>279400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165100</xdr:colOff>
          <xdr:row>3</xdr:row>
          <xdr:rowOff>0</xdr:rowOff>
        </xdr:from>
        <xdr:to>
          <xdr:col>17</xdr:col>
          <xdr:colOff>571500</xdr:colOff>
          <xdr:row>5</xdr:row>
          <xdr:rowOff>69850</xdr:rowOff>
        </xdr:to>
        <xdr:sp macro="" textlink="">
          <xdr:nvSpPr>
            <xdr:cNvPr id="1026" name="Group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en-I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199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323850</xdr:colOff>
          <xdr:row>4</xdr:row>
          <xdr:rowOff>95250</xdr:rowOff>
        </xdr:from>
        <xdr:to>
          <xdr:col>16</xdr:col>
          <xdr:colOff>50800</xdr:colOff>
          <xdr:row>4</xdr:row>
          <xdr:rowOff>260350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absolute">
    <xdr:from>
      <xdr:col>6</xdr:col>
      <xdr:colOff>35721</xdr:colOff>
      <xdr:row>1</xdr:row>
      <xdr:rowOff>71440</xdr:rowOff>
    </xdr:from>
    <xdr:to>
      <xdr:col>13</xdr:col>
      <xdr:colOff>269083</xdr:colOff>
      <xdr:row>5</xdr:row>
      <xdr:rowOff>268258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3240" r="4977" b="5569"/>
        <a:stretch/>
      </xdr:blipFill>
      <xdr:spPr>
        <a:xfrm>
          <a:off x="988221" y="404815"/>
          <a:ext cx="3781425" cy="164938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228600</xdr:colOff>
          <xdr:row>5</xdr:row>
          <xdr:rowOff>285750</xdr:rowOff>
        </xdr:from>
        <xdr:to>
          <xdr:col>17</xdr:col>
          <xdr:colOff>571500</xdr:colOff>
          <xdr:row>8</xdr:row>
          <xdr:rowOff>0</xdr:rowOff>
        </xdr:to>
        <xdr:sp macro="" textlink="">
          <xdr:nvSpPr>
            <xdr:cNvPr id="1036" name="Group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en-I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88900</xdr:colOff>
          <xdr:row>18</xdr:row>
          <xdr:rowOff>88900</xdr:rowOff>
        </xdr:from>
        <xdr:to>
          <xdr:col>30</xdr:col>
          <xdr:colOff>222250</xdr:colOff>
          <xdr:row>30</xdr:row>
          <xdr:rowOff>146050</xdr:rowOff>
        </xdr:to>
        <xdr:sp macro="" textlink="">
          <xdr:nvSpPr>
            <xdr:cNvPr id="1045" name="Group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en-I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533400</xdr:colOff>
          <xdr:row>19</xdr:row>
          <xdr:rowOff>57150</xdr:rowOff>
        </xdr:from>
        <xdr:to>
          <xdr:col>12</xdr:col>
          <xdr:colOff>38100</xdr:colOff>
          <xdr:row>19</xdr:row>
          <xdr:rowOff>336550</xdr:rowOff>
        </xdr:to>
        <xdr:sp macro="" textlink="">
          <xdr:nvSpPr>
            <xdr:cNvPr id="1046" name="Option Button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533400</xdr:colOff>
          <xdr:row>20</xdr:row>
          <xdr:rowOff>38100</xdr:rowOff>
        </xdr:from>
        <xdr:to>
          <xdr:col>12</xdr:col>
          <xdr:colOff>38100</xdr:colOff>
          <xdr:row>20</xdr:row>
          <xdr:rowOff>317500</xdr:rowOff>
        </xdr:to>
        <xdr:sp macro="" textlink="">
          <xdr:nvSpPr>
            <xdr:cNvPr id="1047" name="Option Button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552450</xdr:colOff>
          <xdr:row>21</xdr:row>
          <xdr:rowOff>69850</xdr:rowOff>
        </xdr:from>
        <xdr:to>
          <xdr:col>12</xdr:col>
          <xdr:colOff>57150</xdr:colOff>
          <xdr:row>21</xdr:row>
          <xdr:rowOff>342900</xdr:rowOff>
        </xdr:to>
        <xdr:sp macro="" textlink="">
          <xdr:nvSpPr>
            <xdr:cNvPr id="1048" name="Option Button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533400</xdr:colOff>
          <xdr:row>22</xdr:row>
          <xdr:rowOff>69850</xdr:rowOff>
        </xdr:from>
        <xdr:to>
          <xdr:col>12</xdr:col>
          <xdr:colOff>38100</xdr:colOff>
          <xdr:row>22</xdr:row>
          <xdr:rowOff>342900</xdr:rowOff>
        </xdr:to>
        <xdr:sp macro="" textlink="">
          <xdr:nvSpPr>
            <xdr:cNvPr id="1049" name="Option Button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533400</xdr:colOff>
          <xdr:row>23</xdr:row>
          <xdr:rowOff>76200</xdr:rowOff>
        </xdr:from>
        <xdr:to>
          <xdr:col>12</xdr:col>
          <xdr:colOff>38100</xdr:colOff>
          <xdr:row>23</xdr:row>
          <xdr:rowOff>355600</xdr:rowOff>
        </xdr:to>
        <xdr:sp macro="" textlink="">
          <xdr:nvSpPr>
            <xdr:cNvPr id="1051" name="Option Button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546100</xdr:colOff>
          <xdr:row>24</xdr:row>
          <xdr:rowOff>69850</xdr:rowOff>
        </xdr:from>
        <xdr:to>
          <xdr:col>12</xdr:col>
          <xdr:colOff>50800</xdr:colOff>
          <xdr:row>24</xdr:row>
          <xdr:rowOff>342900</xdr:rowOff>
        </xdr:to>
        <xdr:sp macro="" textlink="">
          <xdr:nvSpPr>
            <xdr:cNvPr id="1052" name="Option Button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565150</xdr:colOff>
          <xdr:row>25</xdr:row>
          <xdr:rowOff>50800</xdr:rowOff>
        </xdr:from>
        <xdr:to>
          <xdr:col>12</xdr:col>
          <xdr:colOff>57150</xdr:colOff>
          <xdr:row>25</xdr:row>
          <xdr:rowOff>323850</xdr:rowOff>
        </xdr:to>
        <xdr:sp macro="" textlink="">
          <xdr:nvSpPr>
            <xdr:cNvPr id="1054" name="Option Button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12700</xdr:colOff>
          <xdr:row>19</xdr:row>
          <xdr:rowOff>76200</xdr:rowOff>
        </xdr:from>
        <xdr:to>
          <xdr:col>19</xdr:col>
          <xdr:colOff>31750</xdr:colOff>
          <xdr:row>19</xdr:row>
          <xdr:rowOff>355600</xdr:rowOff>
        </xdr:to>
        <xdr:sp macro="" textlink="">
          <xdr:nvSpPr>
            <xdr:cNvPr id="1057" name="Option Button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12700</xdr:colOff>
          <xdr:row>20</xdr:row>
          <xdr:rowOff>76200</xdr:rowOff>
        </xdr:from>
        <xdr:to>
          <xdr:col>19</xdr:col>
          <xdr:colOff>31750</xdr:colOff>
          <xdr:row>20</xdr:row>
          <xdr:rowOff>355600</xdr:rowOff>
        </xdr:to>
        <xdr:sp macro="" textlink="">
          <xdr:nvSpPr>
            <xdr:cNvPr id="1058" name="Option Button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12700</xdr:colOff>
          <xdr:row>21</xdr:row>
          <xdr:rowOff>76200</xdr:rowOff>
        </xdr:from>
        <xdr:to>
          <xdr:col>19</xdr:col>
          <xdr:colOff>31750</xdr:colOff>
          <xdr:row>21</xdr:row>
          <xdr:rowOff>355600</xdr:rowOff>
        </xdr:to>
        <xdr:sp macro="" textlink="">
          <xdr:nvSpPr>
            <xdr:cNvPr id="1059" name="Option Button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A1:CF216"/>
  <sheetViews>
    <sheetView tabSelected="1" topLeftCell="C1" zoomScale="85" zoomScaleNormal="85" workbookViewId="0">
      <selection activeCell="P31" sqref="P31:AB32"/>
    </sheetView>
  </sheetViews>
  <sheetFormatPr defaultRowHeight="14.5" x14ac:dyDescent="0.35"/>
  <cols>
    <col min="1" max="2" width="1.54296875" style="21" customWidth="1"/>
    <col min="3" max="5" width="1.54296875" style="66" customWidth="1"/>
    <col min="6" max="7" width="6.26953125" customWidth="1"/>
    <col min="8" max="11" width="8.453125" customWidth="1"/>
    <col min="12" max="12" width="5" customWidth="1"/>
    <col min="13" max="14" width="8.453125" customWidth="1"/>
    <col min="15" max="15" width="12.453125" customWidth="1"/>
    <col min="16" max="16" width="12.54296875" customWidth="1"/>
    <col min="17" max="17" width="11.81640625" customWidth="1"/>
    <col min="18" max="18" width="10.1796875" customWidth="1"/>
    <col min="19" max="19" width="5.54296875" customWidth="1"/>
    <col min="20" max="20" width="12.453125" customWidth="1"/>
    <col min="21" max="21" width="15.1796875" customWidth="1"/>
    <col min="22" max="22" width="5.1796875" customWidth="1"/>
    <col min="23" max="23" width="3.7265625" customWidth="1"/>
    <col min="24" max="24" width="4.81640625" customWidth="1"/>
    <col min="25" max="25" width="7.7265625" customWidth="1"/>
    <col min="26" max="26" width="9.7265625" customWidth="1"/>
    <col min="27" max="27" width="8.453125" customWidth="1"/>
    <col min="28" max="30" width="4.81640625" customWidth="1"/>
    <col min="31" max="31" width="6" customWidth="1"/>
    <col min="32" max="32" width="8.453125" customWidth="1"/>
    <col min="33" max="84" width="9.1796875" style="50"/>
  </cols>
  <sheetData>
    <row r="1" spans="1:39" ht="26.25" customHeight="1" x14ac:dyDescent="0.35">
      <c r="A1" s="128" t="str">
        <f>E1</f>
        <v>General Regulated Information</v>
      </c>
      <c r="B1" s="128" t="s">
        <v>48</v>
      </c>
      <c r="C1" s="53" t="s">
        <v>0</v>
      </c>
      <c r="D1" s="54" t="s">
        <v>42</v>
      </c>
      <c r="E1" s="52" t="str">
        <f>IF($L$20=10,"Financial Statements",IF($L$20=9,"Financial Statements",IF($L$20=8,"Financial Statements",IF($L$20=7,"General Regulated Information",IF($L$20=6,"General Regulated Information",IF($L$20=3,"General Regulated Information",IF($L$20=4,"General Regulated Information",IF($L$20=5,"General Regulated Information",IF($L$20=2,"HMS Template",IF($L$20=1,"HMS Template",""))))))))))</f>
        <v>General Regulated Information</v>
      </c>
      <c r="F1" s="12" t="s">
        <v>63</v>
      </c>
      <c r="G1" s="3"/>
      <c r="H1" s="1"/>
      <c r="I1" s="1"/>
      <c r="J1" s="1"/>
      <c r="K1" s="1"/>
      <c r="L1" s="1"/>
      <c r="M1" s="1"/>
      <c r="N1" s="1"/>
      <c r="O1" s="18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3"/>
      <c r="AC1" s="135" t="s">
        <v>221</v>
      </c>
      <c r="AD1" s="135"/>
      <c r="AE1" s="11"/>
      <c r="AF1" s="11"/>
      <c r="AG1" s="25"/>
      <c r="AH1" s="25"/>
      <c r="AI1" s="25"/>
      <c r="AJ1" s="25"/>
      <c r="AK1" s="25"/>
      <c r="AL1" s="25"/>
      <c r="AM1" s="50" t="s">
        <v>54</v>
      </c>
    </row>
    <row r="2" spans="1:39" ht="21" customHeight="1" thickBot="1" x14ac:dyDescent="0.4">
      <c r="A2" s="127" t="s">
        <v>8</v>
      </c>
      <c r="B2" s="129" t="str">
        <f>E13</f>
        <v>Ongoing Regulated Information</v>
      </c>
      <c r="C2" s="52" t="s">
        <v>9</v>
      </c>
      <c r="D2" s="52" t="s">
        <v>70</v>
      </c>
      <c r="E2" s="52" t="s">
        <v>53</v>
      </c>
      <c r="F2" s="12" t="s">
        <v>63</v>
      </c>
      <c r="G2" s="3"/>
      <c r="H2" s="4"/>
      <c r="I2" s="4"/>
      <c r="J2" s="4"/>
      <c r="K2" s="4"/>
      <c r="L2" s="3"/>
      <c r="M2" s="4"/>
      <c r="N2" s="4"/>
      <c r="O2" s="19"/>
      <c r="P2" s="3"/>
      <c r="Q2" s="3"/>
      <c r="R2" s="3"/>
      <c r="S2" s="3"/>
      <c r="T2" s="3"/>
      <c r="U2" s="3"/>
      <c r="V2" s="3"/>
      <c r="W2" s="12"/>
      <c r="X2" s="12"/>
      <c r="Y2" s="6"/>
      <c r="Z2" s="5"/>
      <c r="AA2" s="5"/>
      <c r="AB2" s="5"/>
      <c r="AC2" s="5"/>
      <c r="AD2" s="15" t="s">
        <v>55</v>
      </c>
      <c r="AE2" s="11"/>
      <c r="AF2" s="11"/>
      <c r="AG2" s="25"/>
      <c r="AH2" s="25"/>
      <c r="AI2" s="25"/>
      <c r="AJ2" s="25"/>
      <c r="AK2" s="25"/>
      <c r="AL2" s="25"/>
      <c r="AM2" s="50" t="s">
        <v>78</v>
      </c>
    </row>
    <row r="3" spans="1:39" ht="37.5" customHeight="1" x14ac:dyDescent="0.35">
      <c r="A3" s="127" t="s">
        <v>10</v>
      </c>
      <c r="B3" s="129" t="str">
        <f>E14</f>
        <v>Additional Regulated Information</v>
      </c>
      <c r="C3" s="52" t="s">
        <v>11</v>
      </c>
      <c r="D3" s="52" t="s">
        <v>71</v>
      </c>
      <c r="E3" s="52" t="s">
        <v>52</v>
      </c>
      <c r="F3" s="12" t="s">
        <v>63</v>
      </c>
      <c r="G3" s="3"/>
      <c r="H3" s="4"/>
      <c r="I3" s="4"/>
      <c r="J3" s="4"/>
      <c r="K3" s="4"/>
      <c r="L3" s="4"/>
      <c r="M3" s="7"/>
      <c r="N3" s="7"/>
      <c r="O3" s="19"/>
      <c r="P3" s="137" t="s">
        <v>216</v>
      </c>
      <c r="Q3" s="138"/>
      <c r="R3" s="138"/>
      <c r="S3" s="138"/>
      <c r="T3" s="138"/>
      <c r="U3" s="85" t="str">
        <f>IF($P$4=0," (Required)"," ")</f>
        <v xml:space="preserve"> </v>
      </c>
      <c r="V3" s="40"/>
      <c r="W3" s="14"/>
      <c r="X3" s="14"/>
      <c r="Y3" s="136" t="s">
        <v>65</v>
      </c>
      <c r="Z3" s="136"/>
      <c r="AA3" s="136"/>
      <c r="AB3" s="136"/>
      <c r="AC3" s="136"/>
      <c r="AD3" s="136"/>
      <c r="AE3" s="136"/>
      <c r="AF3" s="11"/>
      <c r="AG3" s="25"/>
      <c r="AH3" s="25"/>
      <c r="AI3" s="25"/>
      <c r="AJ3" s="25"/>
      <c r="AK3" s="25"/>
      <c r="AL3" s="25"/>
      <c r="AM3" s="50" t="s">
        <v>79</v>
      </c>
    </row>
    <row r="4" spans="1:39" ht="27.75" customHeight="1" x14ac:dyDescent="0.35">
      <c r="A4" s="127" t="s">
        <v>43</v>
      </c>
      <c r="B4" s="129" t="str">
        <f>E2</f>
        <v>Issuer</v>
      </c>
      <c r="C4" s="52" t="s">
        <v>47</v>
      </c>
      <c r="D4" s="52" t="s">
        <v>1</v>
      </c>
      <c r="E4" s="52" t="str">
        <f>L13</f>
        <v>Grafton Group plc</v>
      </c>
      <c r="F4" s="12" t="s">
        <v>63</v>
      </c>
      <c r="G4" s="3"/>
      <c r="H4" s="10"/>
      <c r="I4" s="10"/>
      <c r="J4" s="10"/>
      <c r="K4" s="3"/>
      <c r="L4" s="3"/>
      <c r="M4" s="3"/>
      <c r="N4" s="3"/>
      <c r="O4" s="8"/>
      <c r="P4" s="67">
        <v>1</v>
      </c>
      <c r="Q4" s="68" t="s">
        <v>62</v>
      </c>
      <c r="R4" s="22"/>
      <c r="S4" s="22"/>
      <c r="T4" s="22"/>
      <c r="U4" s="23"/>
      <c r="V4" s="41"/>
      <c r="W4" s="12" t="e">
        <f>IF(AND(#REF!),"valid","not valid")</f>
        <v>#REF!</v>
      </c>
      <c r="X4" s="12"/>
      <c r="Y4" s="136"/>
      <c r="Z4" s="136"/>
      <c r="AA4" s="136"/>
      <c r="AB4" s="136"/>
      <c r="AC4" s="136"/>
      <c r="AD4" s="136"/>
      <c r="AE4" s="136"/>
      <c r="AF4" s="11"/>
      <c r="AG4" s="25"/>
      <c r="AH4" s="25"/>
      <c r="AI4" s="25"/>
      <c r="AJ4" s="25"/>
      <c r="AK4" s="25"/>
      <c r="AL4" s="25"/>
      <c r="AM4" s="50" t="s">
        <v>80</v>
      </c>
    </row>
    <row r="5" spans="1:39" ht="27.75" customHeight="1" x14ac:dyDescent="0.35">
      <c r="A5" s="127" t="s">
        <v>1</v>
      </c>
      <c r="B5" s="129" t="str">
        <f>E4</f>
        <v>Grafton Group plc</v>
      </c>
      <c r="C5" s="52" t="s">
        <v>2</v>
      </c>
      <c r="D5" s="52" t="s">
        <v>3</v>
      </c>
      <c r="E5" s="52" t="str">
        <f>L14</f>
        <v>635400BE9SBAG61DJ963</v>
      </c>
      <c r="F5" s="15" t="s">
        <v>63</v>
      </c>
      <c r="G5" s="11"/>
      <c r="H5" s="2"/>
      <c r="I5" s="2"/>
      <c r="J5" s="2"/>
      <c r="K5" s="2"/>
      <c r="L5" s="2"/>
      <c r="M5" s="2"/>
      <c r="N5" s="3"/>
      <c r="O5" s="20"/>
      <c r="P5" s="69"/>
      <c r="Q5" s="68" t="s">
        <v>66</v>
      </c>
      <c r="R5" s="23"/>
      <c r="S5" s="23"/>
      <c r="T5" s="23"/>
      <c r="U5" s="23"/>
      <c r="V5" s="42"/>
      <c r="W5" s="3"/>
      <c r="X5" s="3"/>
      <c r="Y5" s="44"/>
      <c r="Z5" s="44"/>
      <c r="AA5" s="44"/>
      <c r="AB5" s="44"/>
      <c r="AC5" s="44"/>
      <c r="AD5" s="44"/>
      <c r="AE5" s="44"/>
      <c r="AF5" s="11"/>
      <c r="AG5" s="25"/>
      <c r="AH5" s="25"/>
      <c r="AI5" s="25"/>
      <c r="AJ5" s="25"/>
      <c r="AK5" s="25"/>
      <c r="AL5" s="25"/>
      <c r="AM5" s="50" t="s">
        <v>81</v>
      </c>
    </row>
    <row r="6" spans="1:39" ht="27.75" customHeight="1" thickBot="1" x14ac:dyDescent="0.4">
      <c r="A6" s="130" t="s">
        <v>6</v>
      </c>
      <c r="B6" s="129">
        <f>E11</f>
        <v>0</v>
      </c>
      <c r="C6" s="52" t="s">
        <v>7</v>
      </c>
      <c r="D6" s="55"/>
      <c r="E6" s="55"/>
      <c r="F6" s="15" t="s">
        <v>63</v>
      </c>
      <c r="G6" s="11"/>
      <c r="H6" s="2"/>
      <c r="I6" s="2"/>
      <c r="J6" s="6" t="str">
        <f>E13</f>
        <v>Ongoing Regulated Information</v>
      </c>
      <c r="K6" s="2"/>
      <c r="L6" s="2"/>
      <c r="M6" s="2"/>
      <c r="N6" s="3"/>
      <c r="O6" s="20"/>
      <c r="P6" s="70"/>
      <c r="Q6" s="71" t="str">
        <f>IF(P4=2,"Enter Job Number here:"," ")</f>
        <v xml:space="preserve"> </v>
      </c>
      <c r="R6" s="72"/>
      <c r="S6" s="141"/>
      <c r="T6" s="141"/>
      <c r="U6" s="141"/>
      <c r="V6" s="73"/>
      <c r="W6" s="3"/>
      <c r="X6" s="3"/>
      <c r="Y6" s="44"/>
      <c r="Z6" s="44"/>
      <c r="AA6" s="44"/>
      <c r="AB6" s="44"/>
      <c r="AC6" s="44"/>
      <c r="AD6" s="44"/>
      <c r="AE6" s="44"/>
      <c r="AF6" s="11"/>
      <c r="AG6" s="25"/>
      <c r="AH6" s="25"/>
      <c r="AI6" s="25"/>
      <c r="AJ6" s="25"/>
      <c r="AK6" s="25"/>
      <c r="AL6" s="25"/>
      <c r="AM6" s="50" t="s">
        <v>82</v>
      </c>
    </row>
    <row r="7" spans="1:39" ht="27.75" customHeight="1" x14ac:dyDescent="0.35">
      <c r="A7" s="130" t="s">
        <v>49</v>
      </c>
      <c r="B7" s="129"/>
      <c r="C7" s="52" t="s">
        <v>2</v>
      </c>
      <c r="D7" s="56" t="s">
        <v>45</v>
      </c>
      <c r="E7" s="56"/>
      <c r="F7" s="15" t="s">
        <v>63</v>
      </c>
      <c r="G7" s="11"/>
      <c r="H7" s="2"/>
      <c r="I7" s="2"/>
      <c r="J7" s="6" t="str">
        <f>E14</f>
        <v>Additional Regulated Information</v>
      </c>
      <c r="K7" s="2"/>
      <c r="L7" s="2"/>
      <c r="M7" s="2"/>
      <c r="N7" s="3"/>
      <c r="O7" s="20"/>
      <c r="P7" s="125"/>
      <c r="Q7" s="45"/>
      <c r="R7" s="46"/>
      <c r="S7" s="46"/>
      <c r="T7" s="46"/>
      <c r="U7" s="46"/>
      <c r="V7" s="46"/>
      <c r="W7" s="3"/>
      <c r="X7" s="3"/>
      <c r="Y7" s="12"/>
      <c r="Z7" s="15"/>
      <c r="AA7" s="15"/>
      <c r="AB7" s="11"/>
      <c r="AC7" s="11"/>
      <c r="AD7" s="31"/>
      <c r="AE7" s="32"/>
      <c r="AF7" s="11"/>
      <c r="AG7" s="25"/>
      <c r="AH7" s="25"/>
      <c r="AI7" s="25"/>
      <c r="AJ7" s="25"/>
      <c r="AK7" s="25"/>
      <c r="AL7" s="25"/>
      <c r="AM7" s="50" t="s">
        <v>83</v>
      </c>
    </row>
    <row r="8" spans="1:39" ht="27.75" customHeight="1" x14ac:dyDescent="0.35">
      <c r="A8" s="127" t="s">
        <v>3</v>
      </c>
      <c r="B8" s="129" t="str">
        <f>E5</f>
        <v>635400BE9SBAG61DJ963</v>
      </c>
      <c r="C8" s="52" t="s">
        <v>4</v>
      </c>
      <c r="D8" s="56" t="s">
        <v>49</v>
      </c>
      <c r="E8" s="56"/>
      <c r="F8" s="15" t="s">
        <v>63</v>
      </c>
      <c r="G8" s="11"/>
      <c r="H8" s="2"/>
      <c r="I8" s="2"/>
      <c r="J8" s="6" t="str">
        <f>E37</f>
        <v>Regulation 27/28</v>
      </c>
      <c r="K8" s="2"/>
      <c r="L8" s="2"/>
      <c r="M8" s="2"/>
      <c r="N8" s="3"/>
      <c r="O8" s="12"/>
      <c r="P8" s="126"/>
      <c r="Q8" s="47"/>
      <c r="R8" s="48"/>
      <c r="S8" s="48"/>
      <c r="T8" s="48"/>
      <c r="U8" s="48"/>
      <c r="V8" s="46"/>
      <c r="W8" s="3"/>
      <c r="X8" s="3"/>
      <c r="Y8" s="12"/>
      <c r="Z8" s="15" t="b">
        <f>IF(L36="Financial Supplement", TRUE,FALSE)</f>
        <v>0</v>
      </c>
      <c r="AA8" s="15"/>
      <c r="AB8" s="11"/>
      <c r="AC8" s="11"/>
      <c r="AD8" s="31"/>
      <c r="AE8" s="32"/>
      <c r="AF8" s="11"/>
      <c r="AG8" s="25"/>
      <c r="AH8" s="25"/>
      <c r="AI8" s="25"/>
      <c r="AJ8" s="25"/>
      <c r="AK8" s="25"/>
      <c r="AL8" s="25"/>
      <c r="AM8" s="50" t="s">
        <v>84</v>
      </c>
    </row>
    <row r="9" spans="1:39" ht="27.75" customHeight="1" x14ac:dyDescent="0.35">
      <c r="A9" s="127" t="s">
        <v>5</v>
      </c>
      <c r="B9" s="129" t="str">
        <f>E10</f>
        <v>No</v>
      </c>
      <c r="C9" s="52"/>
      <c r="D9" s="52"/>
      <c r="E9" s="52"/>
      <c r="F9" s="15" t="s">
        <v>63</v>
      </c>
      <c r="G9" s="11"/>
      <c r="H9" s="2"/>
      <c r="I9" s="2"/>
      <c r="J9" s="2"/>
      <c r="K9" s="2"/>
      <c r="L9" s="2"/>
      <c r="M9" s="2"/>
      <c r="N9" s="2"/>
      <c r="O9" s="6"/>
      <c r="P9" s="49"/>
      <c r="Q9" s="49"/>
      <c r="R9" s="49"/>
      <c r="S9" s="49"/>
      <c r="T9" s="49"/>
      <c r="U9" s="49"/>
      <c r="V9" s="49"/>
      <c r="W9" s="9"/>
      <c r="X9" s="2"/>
      <c r="Y9" s="6"/>
      <c r="Z9" s="6"/>
      <c r="AA9" s="6"/>
      <c r="AB9" s="11"/>
      <c r="AC9" s="11"/>
      <c r="AD9" s="31"/>
      <c r="AE9" s="32"/>
      <c r="AF9" s="11"/>
      <c r="AG9" s="25"/>
      <c r="AH9" s="25"/>
      <c r="AI9" s="25"/>
      <c r="AJ9" s="25"/>
      <c r="AK9" s="25"/>
      <c r="AL9" s="25"/>
      <c r="AM9" s="50" t="s">
        <v>85</v>
      </c>
    </row>
    <row r="10" spans="1:39" ht="21" customHeight="1" x14ac:dyDescent="0.35">
      <c r="A10" s="127" t="s">
        <v>44</v>
      </c>
      <c r="B10" s="129" t="str">
        <f>E3</f>
        <v>TD</v>
      </c>
      <c r="C10" s="52" t="s">
        <v>46</v>
      </c>
      <c r="D10" s="52" t="s">
        <v>5</v>
      </c>
      <c r="E10" s="52" t="str">
        <f>IF($P$4=2,"Yes","No")</f>
        <v>No</v>
      </c>
      <c r="F10" s="15" t="s">
        <v>63</v>
      </c>
      <c r="G10" s="11"/>
      <c r="H10" s="2"/>
      <c r="I10" s="2"/>
      <c r="J10" s="2"/>
      <c r="K10" s="2"/>
      <c r="L10" s="2"/>
      <c r="M10" s="2"/>
      <c r="N10" s="3"/>
      <c r="O10" s="19"/>
      <c r="P10" s="3"/>
      <c r="Q10" s="3"/>
      <c r="R10" s="3"/>
      <c r="S10" s="3"/>
      <c r="T10" s="3"/>
      <c r="U10" s="3"/>
      <c r="V10" s="3"/>
      <c r="W10" s="3"/>
      <c r="X10" s="3"/>
      <c r="Y10" s="3"/>
      <c r="Z10" s="2"/>
      <c r="AA10" s="2"/>
      <c r="AB10" s="11"/>
      <c r="AC10" s="11"/>
      <c r="AD10" s="31"/>
      <c r="AE10" s="32"/>
      <c r="AF10" s="11"/>
      <c r="AG10" s="25"/>
      <c r="AH10" s="25"/>
      <c r="AI10" s="25"/>
      <c r="AJ10" s="25"/>
      <c r="AK10" s="25"/>
      <c r="AL10" s="25"/>
      <c r="AM10" s="50" t="s">
        <v>86</v>
      </c>
    </row>
    <row r="11" spans="1:39" ht="25.5" customHeight="1" thickBot="1" x14ac:dyDescent="0.4">
      <c r="A11" s="127" t="s">
        <v>12</v>
      </c>
      <c r="B11" s="129" t="str">
        <f>E15</f>
        <v>Susan Lannigan</v>
      </c>
      <c r="C11" s="57" t="s">
        <v>13</v>
      </c>
      <c r="D11" s="52" t="s">
        <v>6</v>
      </c>
      <c r="E11" s="58">
        <f>S6</f>
        <v>0</v>
      </c>
      <c r="F11" s="25" t="s">
        <v>63</v>
      </c>
      <c r="G11" s="26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26"/>
      <c r="AC11" s="26"/>
      <c r="AD11" s="26"/>
      <c r="AE11" s="26"/>
      <c r="AF11" s="11"/>
      <c r="AG11" s="25"/>
      <c r="AH11" s="25"/>
      <c r="AI11" s="25"/>
      <c r="AJ11" s="25"/>
      <c r="AK11" s="25"/>
      <c r="AL11" s="25"/>
      <c r="AM11" s="50" t="s">
        <v>87</v>
      </c>
    </row>
    <row r="12" spans="1:39" ht="25.5" customHeight="1" x14ac:dyDescent="0.35">
      <c r="A12" s="130" t="s">
        <v>14</v>
      </c>
      <c r="B12" s="129" t="str">
        <f>E16</f>
        <v>susan.lannigan@graftonplc.com</v>
      </c>
      <c r="C12" s="52" t="s">
        <v>15</v>
      </c>
      <c r="D12" s="52"/>
      <c r="E12" s="52"/>
      <c r="F12" s="25" t="s">
        <v>63</v>
      </c>
      <c r="G12" s="99" t="s">
        <v>215</v>
      </c>
      <c r="H12" s="86"/>
      <c r="I12" s="87"/>
      <c r="J12" s="87"/>
      <c r="K12" s="87"/>
      <c r="L12" s="87"/>
      <c r="M12" s="87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9"/>
      <c r="AC12" s="89"/>
      <c r="AD12" s="90"/>
      <c r="AE12" s="26"/>
      <c r="AF12" s="11"/>
      <c r="AG12" s="25"/>
      <c r="AH12" s="25"/>
      <c r="AI12" s="25"/>
      <c r="AJ12" s="25"/>
      <c r="AK12" s="25"/>
      <c r="AL12" s="25"/>
      <c r="AM12" s="50" t="s">
        <v>88</v>
      </c>
    </row>
    <row r="13" spans="1:39" ht="25.5" customHeight="1" x14ac:dyDescent="0.35">
      <c r="A13" s="130" t="s">
        <v>16</v>
      </c>
      <c r="B13" s="129" t="str">
        <f>E17</f>
        <v>087 9891221</v>
      </c>
      <c r="C13" s="52" t="s">
        <v>17</v>
      </c>
      <c r="D13" s="52" t="s">
        <v>8</v>
      </c>
      <c r="E13" s="57" t="str">
        <f>IF(L20&lt;8,"Ongoing Regulated Information","Periodic Regulated Information")</f>
        <v>Ongoing Regulated Information</v>
      </c>
      <c r="F13" s="25" t="s">
        <v>63</v>
      </c>
      <c r="G13" s="91"/>
      <c r="H13" s="17"/>
      <c r="I13" s="92" t="s">
        <v>56</v>
      </c>
      <c r="J13" s="92"/>
      <c r="K13" s="17"/>
      <c r="L13" s="139" t="s">
        <v>223</v>
      </c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93"/>
      <c r="AD13" s="94"/>
      <c r="AE13" s="26"/>
      <c r="AF13" s="11"/>
      <c r="AG13" s="25"/>
      <c r="AH13" s="25"/>
      <c r="AI13" s="25"/>
      <c r="AJ13" s="25"/>
      <c r="AK13" s="25"/>
      <c r="AL13" s="25"/>
      <c r="AM13" s="50" t="s">
        <v>89</v>
      </c>
    </row>
    <row r="14" spans="1:39" ht="25.5" customHeight="1" x14ac:dyDescent="0.35">
      <c r="A14" s="127" t="s">
        <v>19</v>
      </c>
      <c r="B14" s="129" t="str">
        <f>E18</f>
        <v>Grafton Group plc</v>
      </c>
      <c r="C14" s="52" t="s">
        <v>20</v>
      </c>
      <c r="D14" s="52" t="s">
        <v>10</v>
      </c>
      <c r="E14" s="52" t="str">
        <f>IF($L$20=10,"Payments to Governments",IF($L$20=9,"Half Yearly Financial Reports",IF($L$20=8,"Annual Financial Reports",IF($L$20=7,"Additional Regulated Information",IF($L$20=6,"Change in rights attaching",IF($L$20=3,"Total Voting Rights",IF($L$20=4,"Acquisition/disposal of own shares",IF($L$20=5,"Inside Information (MAR)",IF($L$20=2,"HMS - Announcement",IF($L$20=1,"HMS - ESMA Form",""))))))))))</f>
        <v>Additional Regulated Information</v>
      </c>
      <c r="F14" s="25" t="s">
        <v>63</v>
      </c>
      <c r="G14" s="91"/>
      <c r="H14" s="17"/>
      <c r="I14" s="92" t="s">
        <v>57</v>
      </c>
      <c r="J14" s="92"/>
      <c r="K14" s="17"/>
      <c r="L14" s="139" t="s">
        <v>222</v>
      </c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93"/>
      <c r="AD14" s="94"/>
      <c r="AE14" s="26"/>
      <c r="AF14" s="11"/>
      <c r="AG14" s="25"/>
      <c r="AH14" s="25"/>
      <c r="AI14" s="25"/>
      <c r="AJ14" s="25"/>
      <c r="AK14" s="25"/>
      <c r="AL14" s="25"/>
      <c r="AM14" s="50" t="s">
        <v>90</v>
      </c>
    </row>
    <row r="15" spans="1:39" ht="25.5" customHeight="1" x14ac:dyDescent="0.35">
      <c r="A15" s="130" t="s">
        <v>21</v>
      </c>
      <c r="B15" s="129" t="str">
        <f>E20</f>
        <v/>
      </c>
      <c r="C15" s="52" t="s">
        <v>22</v>
      </c>
      <c r="D15" s="52" t="s">
        <v>18</v>
      </c>
      <c r="E15" s="59" t="str">
        <f>L37</f>
        <v>Susan Lannigan</v>
      </c>
      <c r="F15" s="25" t="s">
        <v>63</v>
      </c>
      <c r="G15" s="91"/>
      <c r="H15" s="17"/>
      <c r="I15" s="92"/>
      <c r="J15" s="92"/>
      <c r="K15" s="17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  <c r="AA15" s="142"/>
      <c r="AB15" s="93"/>
      <c r="AC15" s="93"/>
      <c r="AD15" s="94"/>
      <c r="AE15" s="26"/>
      <c r="AF15" s="11"/>
      <c r="AG15" s="25"/>
      <c r="AH15" s="25"/>
      <c r="AI15" s="25"/>
      <c r="AJ15" s="25"/>
      <c r="AK15" s="25"/>
      <c r="AL15" s="25"/>
      <c r="AM15" s="50" t="s">
        <v>91</v>
      </c>
    </row>
    <row r="16" spans="1:39" ht="25.5" customHeight="1" thickBot="1" x14ac:dyDescent="0.4">
      <c r="A16" s="130" t="s">
        <v>23</v>
      </c>
      <c r="B16" s="131">
        <f>AA23</f>
        <v>0</v>
      </c>
      <c r="C16" s="52" t="s">
        <v>24</v>
      </c>
      <c r="D16" s="52"/>
      <c r="E16" s="59" t="str">
        <f>L40</f>
        <v>susan.lannigan@graftonplc.com</v>
      </c>
      <c r="F16" s="25" t="s">
        <v>63</v>
      </c>
      <c r="G16" s="95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7"/>
      <c r="AC16" s="97"/>
      <c r="AD16" s="98"/>
      <c r="AE16" s="26"/>
      <c r="AF16" s="11"/>
      <c r="AG16" s="25"/>
      <c r="AH16" s="25"/>
      <c r="AI16" s="25"/>
      <c r="AJ16" s="25"/>
      <c r="AK16" s="25"/>
      <c r="AL16" s="25"/>
      <c r="AM16" s="50" t="s">
        <v>92</v>
      </c>
    </row>
    <row r="17" spans="1:39" ht="25.5" customHeight="1" thickBot="1" x14ac:dyDescent="0.4">
      <c r="A17" s="130" t="s">
        <v>26</v>
      </c>
      <c r="B17" s="132"/>
      <c r="C17" s="52"/>
      <c r="D17" s="52"/>
      <c r="E17" s="59" t="str">
        <f>L39</f>
        <v>087 9891221</v>
      </c>
      <c r="F17" s="25" t="s">
        <v>63</v>
      </c>
      <c r="G17" s="2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26"/>
      <c r="AC17" s="26"/>
      <c r="AD17" s="26"/>
      <c r="AE17" s="26"/>
      <c r="AF17" s="11"/>
      <c r="AG17" s="25"/>
      <c r="AH17" s="25"/>
      <c r="AI17" s="25"/>
      <c r="AJ17" s="25"/>
      <c r="AK17" s="25"/>
      <c r="AL17" s="25"/>
      <c r="AM17" s="50" t="s">
        <v>93</v>
      </c>
    </row>
    <row r="18" spans="1:39" ht="30.75" customHeight="1" x14ac:dyDescent="0.35">
      <c r="A18" s="130" t="s">
        <v>27</v>
      </c>
      <c r="B18" s="133"/>
      <c r="C18" s="55" t="s">
        <v>28</v>
      </c>
      <c r="D18" s="52"/>
      <c r="E18" s="59" t="str">
        <f>L38</f>
        <v>Grafton Group plc</v>
      </c>
      <c r="F18" s="33" t="s">
        <v>63</v>
      </c>
      <c r="G18" s="102" t="s">
        <v>212</v>
      </c>
      <c r="H18" s="103"/>
      <c r="I18" s="104"/>
      <c r="J18" s="104"/>
      <c r="K18" s="104"/>
      <c r="L18" s="105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7"/>
      <c r="Z18" s="107"/>
      <c r="AA18" s="107"/>
      <c r="AB18" s="89"/>
      <c r="AC18" s="89"/>
      <c r="AD18" s="90"/>
      <c r="AE18" s="26"/>
      <c r="AF18" s="11"/>
      <c r="AG18" s="25"/>
      <c r="AH18" s="25"/>
      <c r="AI18" s="25"/>
      <c r="AJ18" s="25"/>
      <c r="AK18" s="25"/>
      <c r="AL18" s="25"/>
      <c r="AM18" s="50" t="s">
        <v>94</v>
      </c>
    </row>
    <row r="19" spans="1:39" ht="30.75" customHeight="1" x14ac:dyDescent="0.35">
      <c r="A19" s="130" t="s">
        <v>29</v>
      </c>
      <c r="B19" s="131"/>
      <c r="C19" s="55" t="s">
        <v>30</v>
      </c>
      <c r="D19" s="52"/>
      <c r="E19" s="52"/>
      <c r="F19" s="43" t="s">
        <v>63</v>
      </c>
      <c r="G19" s="75"/>
      <c r="H19" s="76"/>
      <c r="I19" s="76"/>
      <c r="J19" s="76"/>
      <c r="K19" s="101" t="s">
        <v>51</v>
      </c>
      <c r="L19" s="76"/>
      <c r="M19" s="76"/>
      <c r="N19" s="76"/>
      <c r="O19" s="76"/>
      <c r="P19" s="76"/>
      <c r="Q19" s="76"/>
      <c r="R19" s="101" t="s">
        <v>207</v>
      </c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94"/>
      <c r="AE19" s="26"/>
      <c r="AF19" s="11"/>
      <c r="AG19" s="25"/>
      <c r="AH19" s="25"/>
      <c r="AI19" s="25"/>
      <c r="AJ19" s="25"/>
      <c r="AK19" s="25"/>
      <c r="AL19" s="25"/>
      <c r="AM19" s="50" t="s">
        <v>95</v>
      </c>
    </row>
    <row r="20" spans="1:39" ht="30.75" customHeight="1" x14ac:dyDescent="0.35">
      <c r="A20" s="130" t="s">
        <v>31</v>
      </c>
      <c r="B20" s="131"/>
      <c r="C20" s="55" t="s">
        <v>32</v>
      </c>
      <c r="D20" s="60" t="s">
        <v>21</v>
      </c>
      <c r="E20" s="52" t="str">
        <f>IF($L$20=10,"Report on Payment to Government (RPG)",IF($L$20=9,"Half Yearly Financial Statement",IF($L$20=8,"Annual Financial Statement","")))</f>
        <v/>
      </c>
      <c r="F20" s="43" t="s">
        <v>63</v>
      </c>
      <c r="G20" s="75"/>
      <c r="H20" s="76"/>
      <c r="I20" s="76"/>
      <c r="J20" s="76"/>
      <c r="K20" s="76"/>
      <c r="L20" s="84">
        <v>7</v>
      </c>
      <c r="M20" s="83" t="s">
        <v>204</v>
      </c>
      <c r="N20" s="77"/>
      <c r="O20" s="77"/>
      <c r="P20" s="77"/>
      <c r="Q20" s="76"/>
      <c r="R20" s="76"/>
      <c r="S20" s="76"/>
      <c r="T20" s="83" t="s">
        <v>217</v>
      </c>
      <c r="U20" s="78"/>
      <c r="V20" s="78"/>
      <c r="W20" s="78"/>
      <c r="X20" s="78"/>
      <c r="Y20" s="78"/>
      <c r="Z20" s="78"/>
      <c r="AA20" s="78"/>
      <c r="AB20" s="78"/>
      <c r="AC20" s="76"/>
      <c r="AD20" s="94"/>
      <c r="AE20" s="26"/>
      <c r="AF20" s="11"/>
      <c r="AG20" s="25"/>
      <c r="AH20" s="25"/>
      <c r="AI20" s="25"/>
      <c r="AJ20" s="25"/>
      <c r="AK20" s="25"/>
      <c r="AL20" s="25"/>
      <c r="AM20" s="50" t="s">
        <v>96</v>
      </c>
    </row>
    <row r="21" spans="1:39" ht="30.75" customHeight="1" x14ac:dyDescent="0.35">
      <c r="A21" s="130" t="s">
        <v>33</v>
      </c>
      <c r="B21" s="132"/>
      <c r="C21" s="55" t="s">
        <v>34</v>
      </c>
      <c r="D21" s="60" t="s">
        <v>23</v>
      </c>
      <c r="E21" s="61"/>
      <c r="F21" s="43"/>
      <c r="G21" s="75"/>
      <c r="H21" s="76"/>
      <c r="I21" s="76"/>
      <c r="J21" s="76"/>
      <c r="K21" s="76"/>
      <c r="L21" s="76"/>
      <c r="M21" s="83" t="s">
        <v>205</v>
      </c>
      <c r="N21" s="77"/>
      <c r="O21" s="77"/>
      <c r="P21" s="77"/>
      <c r="Q21" s="76"/>
      <c r="R21" s="76"/>
      <c r="S21" s="76"/>
      <c r="T21" s="83" t="s">
        <v>218</v>
      </c>
      <c r="U21" s="78"/>
      <c r="V21" s="78"/>
      <c r="W21" s="78"/>
      <c r="X21" s="78"/>
      <c r="Y21" s="78"/>
      <c r="Z21" s="78"/>
      <c r="AA21" s="78"/>
      <c r="AB21" s="78"/>
      <c r="AC21" s="76"/>
      <c r="AD21" s="94"/>
      <c r="AE21" s="26"/>
      <c r="AF21" s="11"/>
      <c r="AG21" s="25"/>
      <c r="AH21" s="25"/>
      <c r="AI21" s="25"/>
      <c r="AJ21" s="25"/>
      <c r="AK21" s="25"/>
      <c r="AL21" s="25"/>
      <c r="AM21" s="50" t="s">
        <v>97</v>
      </c>
    </row>
    <row r="22" spans="1:39" ht="30.75" customHeight="1" x14ac:dyDescent="0.35">
      <c r="A22" s="134" t="s">
        <v>35</v>
      </c>
      <c r="B22" s="132"/>
      <c r="C22" s="62" t="s">
        <v>36</v>
      </c>
      <c r="D22" s="52"/>
      <c r="E22" s="52"/>
      <c r="F22" s="43" t="s">
        <v>63</v>
      </c>
      <c r="G22" s="75"/>
      <c r="H22" s="76"/>
      <c r="I22" s="76"/>
      <c r="J22" s="76"/>
      <c r="K22" s="76"/>
      <c r="L22" s="76"/>
      <c r="M22" s="83" t="s">
        <v>67</v>
      </c>
      <c r="N22" s="77"/>
      <c r="O22" s="77"/>
      <c r="P22" s="77"/>
      <c r="Q22" s="76"/>
      <c r="R22" s="76"/>
      <c r="S22" s="76"/>
      <c r="T22" s="83" t="s">
        <v>219</v>
      </c>
      <c r="U22" s="78"/>
      <c r="V22" s="78"/>
      <c r="W22" s="78"/>
      <c r="X22" s="78"/>
      <c r="Y22" s="78"/>
      <c r="Z22" s="78"/>
      <c r="AA22" s="78"/>
      <c r="AB22" s="78"/>
      <c r="AC22" s="76"/>
      <c r="AD22" s="94"/>
      <c r="AE22" s="26"/>
      <c r="AF22" s="11"/>
      <c r="AG22" s="25"/>
      <c r="AH22" s="25"/>
      <c r="AI22" s="25"/>
      <c r="AJ22" s="25"/>
      <c r="AK22" s="25"/>
      <c r="AL22" s="25"/>
      <c r="AM22" s="50" t="s">
        <v>98</v>
      </c>
    </row>
    <row r="23" spans="1:39" ht="30.75" customHeight="1" x14ac:dyDescent="0.35">
      <c r="A23" s="127" t="s">
        <v>43</v>
      </c>
      <c r="B23" s="129"/>
      <c r="C23" s="52" t="s">
        <v>47</v>
      </c>
      <c r="D23" s="52" t="s">
        <v>25</v>
      </c>
      <c r="E23" s="51" t="str">
        <f>P31</f>
        <v xml:space="preserve">Grafton Group plc consents to the migration of its ordinary shares to the Euroclear Bank Central Securities Depository  </v>
      </c>
      <c r="F23" s="43" t="s">
        <v>63</v>
      </c>
      <c r="G23" s="75"/>
      <c r="H23" s="76"/>
      <c r="I23" s="76"/>
      <c r="J23" s="76"/>
      <c r="K23" s="76"/>
      <c r="L23" s="76"/>
      <c r="M23" s="83" t="s">
        <v>211</v>
      </c>
      <c r="N23" s="77"/>
      <c r="O23" s="77"/>
      <c r="P23" s="77"/>
      <c r="Q23" s="76"/>
      <c r="R23" s="76"/>
      <c r="S23" s="79" t="str">
        <f>IF($L$20&gt;7,"Enter the relevant financial reporting end date (dd/mm/yyyy):","")</f>
        <v/>
      </c>
      <c r="T23" s="76"/>
      <c r="U23" s="76"/>
      <c r="V23" s="79"/>
      <c r="W23" s="76"/>
      <c r="X23" s="80"/>
      <c r="Y23" s="26"/>
      <c r="Z23" s="26"/>
      <c r="AA23" s="143"/>
      <c r="AB23" s="143"/>
      <c r="AC23" s="76"/>
      <c r="AD23" s="94"/>
      <c r="AE23" s="26"/>
      <c r="AF23" s="11"/>
      <c r="AG23" s="25"/>
      <c r="AH23" s="25"/>
      <c r="AI23" s="25"/>
      <c r="AJ23" s="25"/>
      <c r="AK23" s="25"/>
      <c r="AL23" s="25"/>
      <c r="AM23" s="50" t="s">
        <v>99</v>
      </c>
    </row>
    <row r="24" spans="1:39" ht="30.75" customHeight="1" x14ac:dyDescent="0.35">
      <c r="A24" s="134" t="s">
        <v>37</v>
      </c>
      <c r="B24" s="132"/>
      <c r="C24" s="62" t="s">
        <v>50</v>
      </c>
      <c r="D24" s="52"/>
      <c r="E24" s="51"/>
      <c r="F24" s="43" t="s">
        <v>63</v>
      </c>
      <c r="G24" s="75"/>
      <c r="H24" s="76"/>
      <c r="I24" s="76"/>
      <c r="J24" s="76"/>
      <c r="K24" s="76"/>
      <c r="L24" s="76"/>
      <c r="M24" s="83" t="s">
        <v>210</v>
      </c>
      <c r="N24" s="77"/>
      <c r="O24" s="77"/>
      <c r="P24" s="77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94"/>
      <c r="AE24" s="26"/>
      <c r="AF24" s="11"/>
      <c r="AG24" s="25"/>
      <c r="AH24" s="25"/>
      <c r="AI24" s="25"/>
      <c r="AJ24" s="25"/>
      <c r="AK24" s="25"/>
      <c r="AL24" s="25"/>
      <c r="AM24" s="50" t="s">
        <v>100</v>
      </c>
    </row>
    <row r="25" spans="1:39" ht="30.75" customHeight="1" x14ac:dyDescent="0.35">
      <c r="A25" s="134" t="s">
        <v>38</v>
      </c>
      <c r="B25" s="131"/>
      <c r="C25" s="62" t="s">
        <v>39</v>
      </c>
      <c r="D25" s="52"/>
      <c r="E25" s="52"/>
      <c r="F25" s="43" t="s">
        <v>63</v>
      </c>
      <c r="G25" s="75"/>
      <c r="H25" s="76"/>
      <c r="I25" s="76"/>
      <c r="J25" s="76"/>
      <c r="K25" s="76"/>
      <c r="L25" s="76"/>
      <c r="M25" s="83" t="s">
        <v>208</v>
      </c>
      <c r="N25" s="77"/>
      <c r="O25" s="77"/>
      <c r="P25" s="77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94"/>
      <c r="AE25" s="26"/>
      <c r="AF25" s="11"/>
      <c r="AG25" s="25"/>
      <c r="AH25" s="25"/>
      <c r="AI25" s="25"/>
      <c r="AJ25" s="25"/>
      <c r="AK25" s="25"/>
      <c r="AL25" s="25"/>
      <c r="AM25" s="50" t="s">
        <v>101</v>
      </c>
    </row>
    <row r="26" spans="1:39" ht="30.75" customHeight="1" x14ac:dyDescent="0.35">
      <c r="A26" s="134" t="s">
        <v>40</v>
      </c>
      <c r="B26" s="132"/>
      <c r="C26" s="62" t="s">
        <v>41</v>
      </c>
      <c r="D26" s="60" t="s">
        <v>26</v>
      </c>
      <c r="E26" s="60"/>
      <c r="F26" s="43" t="s">
        <v>63</v>
      </c>
      <c r="G26" s="75"/>
      <c r="H26" s="76"/>
      <c r="I26" s="76"/>
      <c r="J26" s="76"/>
      <c r="K26" s="76"/>
      <c r="L26" s="76"/>
      <c r="M26" s="83" t="s">
        <v>209</v>
      </c>
      <c r="N26" s="77"/>
      <c r="O26" s="77"/>
      <c r="P26" s="77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94"/>
      <c r="AE26" s="26"/>
      <c r="AF26" s="11"/>
      <c r="AG26" s="25"/>
      <c r="AH26" s="25"/>
      <c r="AI26" s="25"/>
      <c r="AJ26" s="25"/>
      <c r="AK26" s="25"/>
      <c r="AL26" s="25"/>
      <c r="AM26" s="50" t="s">
        <v>102</v>
      </c>
    </row>
    <row r="27" spans="1:39" ht="30.75" customHeight="1" thickBot="1" x14ac:dyDescent="0.4">
      <c r="A27" s="127" t="s">
        <v>25</v>
      </c>
      <c r="B27" s="129" t="str">
        <f>E23</f>
        <v xml:space="preserve">Grafton Group plc consents to the migration of its ordinary shares to the Euroclear Bank Central Securities Depository  </v>
      </c>
      <c r="C27" s="52" t="s">
        <v>72</v>
      </c>
      <c r="D27" s="60" t="s">
        <v>27</v>
      </c>
      <c r="E27" s="63"/>
      <c r="F27" s="43"/>
      <c r="G27" s="81"/>
      <c r="H27" s="82"/>
      <c r="I27" s="82"/>
      <c r="J27" s="82"/>
      <c r="K27" s="82"/>
      <c r="L27" s="82"/>
      <c r="M27" s="108"/>
      <c r="N27" s="109"/>
      <c r="O27" s="109"/>
      <c r="P27" s="109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98"/>
      <c r="AE27" s="26"/>
      <c r="AF27" s="11"/>
      <c r="AG27" s="25"/>
      <c r="AH27" s="25"/>
      <c r="AI27" s="25"/>
      <c r="AJ27" s="25"/>
      <c r="AK27" s="25"/>
      <c r="AL27" s="25"/>
      <c r="AM27" s="50" t="s">
        <v>103</v>
      </c>
    </row>
    <row r="28" spans="1:39" ht="30.75" customHeight="1" x14ac:dyDescent="0.35">
      <c r="A28" s="127" t="s">
        <v>73</v>
      </c>
      <c r="B28" s="127" t="str">
        <f>E37</f>
        <v>Regulation 27/28</v>
      </c>
      <c r="C28" s="52" t="s">
        <v>74</v>
      </c>
      <c r="D28" s="60" t="s">
        <v>29</v>
      </c>
      <c r="E28" s="64"/>
      <c r="F28" s="43"/>
      <c r="G28" s="43"/>
      <c r="H28" s="43"/>
      <c r="I28" s="76"/>
      <c r="J28" s="76"/>
      <c r="K28" s="76"/>
      <c r="L28" s="76"/>
      <c r="M28" s="78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93"/>
      <c r="AE28" s="26"/>
      <c r="AF28" s="11"/>
      <c r="AG28" s="25"/>
      <c r="AH28" s="25"/>
      <c r="AI28" s="25"/>
      <c r="AJ28" s="25"/>
      <c r="AK28" s="25"/>
      <c r="AL28" s="25"/>
      <c r="AM28" s="50" t="s">
        <v>104</v>
      </c>
    </row>
    <row r="29" spans="1:39" ht="33.75" customHeight="1" thickBot="1" x14ac:dyDescent="0.4">
      <c r="A29" s="127" t="s">
        <v>75</v>
      </c>
      <c r="B29" s="127">
        <f>E38</f>
        <v>0</v>
      </c>
      <c r="C29" s="52" t="s">
        <v>76</v>
      </c>
      <c r="D29" s="60" t="s">
        <v>31</v>
      </c>
      <c r="E29" s="64"/>
      <c r="F29" s="43"/>
      <c r="G29" s="43"/>
      <c r="H29" s="43"/>
      <c r="I29" s="76"/>
      <c r="J29" s="76"/>
      <c r="K29" s="76"/>
      <c r="L29" s="76"/>
      <c r="M29" s="78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93"/>
      <c r="AE29" s="26"/>
      <c r="AF29" s="11"/>
      <c r="AG29" s="25"/>
      <c r="AH29" s="25"/>
      <c r="AI29" s="25"/>
      <c r="AJ29" s="25"/>
      <c r="AK29" s="25"/>
      <c r="AL29" s="25"/>
      <c r="AM29" s="50" t="s">
        <v>105</v>
      </c>
    </row>
    <row r="30" spans="1:39" ht="33.75" customHeight="1" x14ac:dyDescent="0.35">
      <c r="A30" s="127" t="s">
        <v>206</v>
      </c>
      <c r="B30" s="129"/>
      <c r="C30" s="52"/>
      <c r="D30" s="60" t="s">
        <v>33</v>
      </c>
      <c r="E30" s="60"/>
      <c r="F30" s="43"/>
      <c r="G30" s="102" t="s">
        <v>213</v>
      </c>
      <c r="H30" s="110"/>
      <c r="I30" s="10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90"/>
      <c r="AE30" s="26"/>
      <c r="AF30" s="11"/>
      <c r="AG30" s="25"/>
      <c r="AH30" s="25"/>
      <c r="AI30" s="25"/>
      <c r="AJ30" s="25"/>
      <c r="AK30" s="25"/>
      <c r="AL30" s="25"/>
      <c r="AM30" s="50" t="s">
        <v>106</v>
      </c>
    </row>
    <row r="31" spans="1:39" ht="25.5" customHeight="1" x14ac:dyDescent="0.35">
      <c r="A31" s="127"/>
      <c r="B31" s="129"/>
      <c r="C31" s="52"/>
      <c r="D31" s="60" t="s">
        <v>35</v>
      </c>
      <c r="E31" s="60"/>
      <c r="F31" s="50"/>
      <c r="G31" s="111"/>
      <c r="H31" s="36"/>
      <c r="I31" s="112" t="s">
        <v>220</v>
      </c>
      <c r="J31" s="80"/>
      <c r="K31" s="93"/>
      <c r="L31" s="116"/>
      <c r="M31" s="116"/>
      <c r="N31" s="93"/>
      <c r="O31" s="26"/>
      <c r="P31" s="144" t="s">
        <v>227</v>
      </c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16"/>
      <c r="AD31" s="113"/>
      <c r="AE31" s="13"/>
      <c r="AF31" s="11"/>
      <c r="AG31" s="25"/>
      <c r="AH31" s="25"/>
      <c r="AI31" s="25"/>
      <c r="AJ31" s="25"/>
      <c r="AK31" s="25"/>
      <c r="AL31" s="25"/>
      <c r="AM31" s="50" t="s">
        <v>107</v>
      </c>
    </row>
    <row r="32" spans="1:39" ht="25.5" customHeight="1" x14ac:dyDescent="0.35">
      <c r="A32" s="127"/>
      <c r="B32" s="127"/>
      <c r="C32" s="52"/>
      <c r="D32" s="60" t="s">
        <v>43</v>
      </c>
      <c r="E32" s="60"/>
      <c r="F32" s="50"/>
      <c r="G32" s="114"/>
      <c r="H32" s="80"/>
      <c r="I32" s="80"/>
      <c r="J32" s="80"/>
      <c r="K32" s="116"/>
      <c r="L32" s="116"/>
      <c r="M32" s="116"/>
      <c r="N32" s="116"/>
      <c r="O32" s="26"/>
      <c r="P32" s="144"/>
      <c r="Q32" s="144"/>
      <c r="R32" s="144"/>
      <c r="S32" s="144"/>
      <c r="T32" s="144"/>
      <c r="U32" s="144"/>
      <c r="V32" s="144"/>
      <c r="W32" s="144"/>
      <c r="X32" s="144"/>
      <c r="Y32" s="144"/>
      <c r="Z32" s="144"/>
      <c r="AA32" s="144"/>
      <c r="AB32" s="144"/>
      <c r="AC32" s="116"/>
      <c r="AD32" s="113"/>
      <c r="AE32" s="13"/>
      <c r="AF32" s="11"/>
      <c r="AG32" s="25"/>
      <c r="AH32" s="25"/>
      <c r="AI32" s="25"/>
      <c r="AJ32" s="25"/>
      <c r="AK32" s="25"/>
      <c r="AL32" s="25"/>
      <c r="AM32" s="50" t="s">
        <v>108</v>
      </c>
    </row>
    <row r="33" spans="3:39" ht="25.5" customHeight="1" thickBot="1" x14ac:dyDescent="0.4">
      <c r="C33" s="55"/>
      <c r="D33" s="56" t="s">
        <v>37</v>
      </c>
      <c r="E33" s="60"/>
      <c r="F33" s="50" t="s">
        <v>63</v>
      </c>
      <c r="G33" s="95"/>
      <c r="H33" s="97"/>
      <c r="I33" s="97"/>
      <c r="J33" s="97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97"/>
      <c r="AC33" s="97"/>
      <c r="AD33" s="98"/>
      <c r="AE33" s="13"/>
      <c r="AF33" s="11"/>
      <c r="AG33" s="25"/>
      <c r="AH33" s="25"/>
      <c r="AI33" s="25"/>
      <c r="AJ33" s="25"/>
      <c r="AK33" s="25"/>
      <c r="AL33" s="25"/>
      <c r="AM33" s="50" t="s">
        <v>109</v>
      </c>
    </row>
    <row r="34" spans="3:39" ht="25.5" customHeight="1" thickBot="1" x14ac:dyDescent="0.4">
      <c r="C34" s="55"/>
      <c r="D34" s="56" t="s">
        <v>38</v>
      </c>
      <c r="E34" s="64"/>
      <c r="F34" s="50" t="s">
        <v>63</v>
      </c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1"/>
      <c r="AG34" s="25"/>
      <c r="AH34" s="25"/>
      <c r="AI34" s="25"/>
      <c r="AJ34" s="25"/>
      <c r="AK34" s="25"/>
      <c r="AL34" s="25"/>
      <c r="AM34" s="50" t="s">
        <v>110</v>
      </c>
    </row>
    <row r="35" spans="3:39" ht="25.5" customHeight="1" x14ac:dyDescent="0.35">
      <c r="C35" s="55"/>
      <c r="D35" s="56" t="s">
        <v>40</v>
      </c>
      <c r="E35" s="65"/>
      <c r="F35" s="33" t="s">
        <v>63</v>
      </c>
      <c r="G35" s="102" t="s">
        <v>214</v>
      </c>
      <c r="H35" s="103"/>
      <c r="I35" s="104"/>
      <c r="J35" s="104"/>
      <c r="K35" s="104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88"/>
      <c r="Z35" s="88"/>
      <c r="AA35" s="88"/>
      <c r="AB35" s="89"/>
      <c r="AC35" s="89"/>
      <c r="AD35" s="90"/>
      <c r="AE35" s="26"/>
      <c r="AF35" s="11"/>
      <c r="AG35" s="25"/>
      <c r="AH35" s="25"/>
      <c r="AI35" s="25"/>
      <c r="AJ35" s="25"/>
      <c r="AK35" s="25"/>
      <c r="AL35" s="25"/>
      <c r="AM35" s="50" t="s">
        <v>111</v>
      </c>
    </row>
    <row r="36" spans="3:39" ht="11.25" customHeight="1" x14ac:dyDescent="0.35">
      <c r="C36" s="55"/>
      <c r="D36" s="55"/>
      <c r="E36" s="55"/>
      <c r="F36" s="33" t="s">
        <v>63</v>
      </c>
      <c r="G36" s="111"/>
      <c r="H36" s="36"/>
      <c r="I36" s="117"/>
      <c r="J36" s="36"/>
      <c r="K36" s="36"/>
      <c r="L36" s="100"/>
      <c r="M36" s="100"/>
      <c r="N36" s="36"/>
      <c r="O36" s="118"/>
      <c r="P36" s="118"/>
      <c r="Q36" s="119" t="str">
        <f>IF(AND(Q44,R44),"Please check only one box.","")</f>
        <v/>
      </c>
      <c r="R36" s="120"/>
      <c r="S36" s="120"/>
      <c r="T36" s="100"/>
      <c r="U36" s="100"/>
      <c r="V36" s="121"/>
      <c r="W36" s="100"/>
      <c r="X36" s="100"/>
      <c r="Y36" s="122"/>
      <c r="Z36" s="122"/>
      <c r="AA36" s="122"/>
      <c r="AB36" s="93"/>
      <c r="AC36" s="93"/>
      <c r="AD36" s="94"/>
      <c r="AE36" s="26"/>
      <c r="AF36" s="11"/>
      <c r="AG36" s="25"/>
      <c r="AH36" s="25"/>
      <c r="AI36" s="25"/>
      <c r="AJ36" s="25"/>
      <c r="AK36" s="25"/>
      <c r="AL36" s="25"/>
      <c r="AM36" s="50" t="s">
        <v>112</v>
      </c>
    </row>
    <row r="37" spans="3:39" ht="25.5" customHeight="1" x14ac:dyDescent="0.35">
      <c r="C37" s="55"/>
      <c r="D37" s="52" t="s">
        <v>54</v>
      </c>
      <c r="E37" s="52" t="str">
        <f>IF($L$20=10,"Payments to Governments",IF($L$20=9,"Half Yearly Financial Statements",IF($L$20=8,"Annual Financial Statements",IF($L$20=7,"Regulation 27/28",IF($L$20=6,"Change to Securities Rights",IF($L$20=3,"Total voting rights",IF($L$20=4,"Acquisition/disposal of own shares",IF($L$20=5,"MAR Information",IF($L$20=2,"HMS Announcement",IF($L$20=1,"HMS- ESMA Form",""))))))))))</f>
        <v>Regulation 27/28</v>
      </c>
      <c r="F37" s="33" t="s">
        <v>63</v>
      </c>
      <c r="G37" s="111"/>
      <c r="H37" s="36"/>
      <c r="I37" s="36" t="s">
        <v>58</v>
      </c>
      <c r="J37" s="36"/>
      <c r="K37" s="36"/>
      <c r="L37" s="139" t="s">
        <v>224</v>
      </c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39"/>
      <c r="AA37" s="139"/>
      <c r="AB37" s="139"/>
      <c r="AC37" s="93"/>
      <c r="AD37" s="94"/>
      <c r="AE37" s="26"/>
      <c r="AF37" s="11"/>
      <c r="AG37" s="25"/>
      <c r="AH37" s="25"/>
      <c r="AI37" s="25"/>
      <c r="AJ37" s="25"/>
      <c r="AK37" s="25"/>
      <c r="AL37" s="25"/>
      <c r="AM37" s="50" t="s">
        <v>113</v>
      </c>
    </row>
    <row r="38" spans="3:39" ht="25.5" customHeight="1" x14ac:dyDescent="0.35">
      <c r="C38" s="55"/>
      <c r="D38" s="52" t="s">
        <v>75</v>
      </c>
      <c r="E38" s="55"/>
      <c r="F38" s="33" t="s">
        <v>63</v>
      </c>
      <c r="G38" s="111"/>
      <c r="H38" s="36"/>
      <c r="I38" s="36" t="s">
        <v>59</v>
      </c>
      <c r="J38" s="36"/>
      <c r="K38" s="36"/>
      <c r="L38" s="139" t="s">
        <v>223</v>
      </c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39"/>
      <c r="AA38" s="139"/>
      <c r="AB38" s="139"/>
      <c r="AC38" s="93"/>
      <c r="AD38" s="94"/>
      <c r="AE38" s="26"/>
      <c r="AF38" s="11"/>
      <c r="AG38" s="25"/>
      <c r="AH38" s="25"/>
      <c r="AI38" s="25"/>
      <c r="AJ38" s="25"/>
      <c r="AK38" s="25"/>
      <c r="AL38" s="25"/>
      <c r="AM38" s="50" t="s">
        <v>77</v>
      </c>
    </row>
    <row r="39" spans="3:39" ht="25.5" customHeight="1" x14ac:dyDescent="0.35">
      <c r="C39" s="55"/>
      <c r="D39" s="55"/>
      <c r="E39" s="55"/>
      <c r="F39" s="33" t="s">
        <v>64</v>
      </c>
      <c r="G39" s="111"/>
      <c r="H39" s="36"/>
      <c r="I39" s="36" t="s">
        <v>60</v>
      </c>
      <c r="J39" s="36"/>
      <c r="K39" s="36"/>
      <c r="L39" s="140" t="s">
        <v>226</v>
      </c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  <c r="AA39" s="140"/>
      <c r="AB39" s="140"/>
      <c r="AC39" s="93"/>
      <c r="AD39" s="94"/>
      <c r="AE39" s="26"/>
      <c r="AF39" s="11"/>
      <c r="AG39" s="25"/>
      <c r="AH39" s="25"/>
      <c r="AI39" s="25"/>
      <c r="AJ39" s="25"/>
      <c r="AK39" s="25"/>
      <c r="AL39" s="25"/>
      <c r="AM39" s="50" t="s">
        <v>114</v>
      </c>
    </row>
    <row r="40" spans="3:39" ht="25.5" customHeight="1" x14ac:dyDescent="0.35">
      <c r="C40" s="55"/>
      <c r="D40" s="55"/>
      <c r="E40" s="55"/>
      <c r="F40" s="33" t="s">
        <v>63</v>
      </c>
      <c r="G40" s="111"/>
      <c r="H40" s="36"/>
      <c r="I40" s="36" t="s">
        <v>61</v>
      </c>
      <c r="J40" s="36"/>
      <c r="K40" s="36"/>
      <c r="L40" s="140" t="s">
        <v>225</v>
      </c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0"/>
      <c r="X40" s="140"/>
      <c r="Y40" s="140"/>
      <c r="Z40" s="140"/>
      <c r="AA40" s="140"/>
      <c r="AB40" s="140"/>
      <c r="AC40" s="93"/>
      <c r="AD40" s="94"/>
      <c r="AE40" s="26"/>
      <c r="AF40" s="11"/>
      <c r="AG40" s="25"/>
      <c r="AH40" s="25"/>
      <c r="AI40" s="25"/>
      <c r="AJ40" s="25"/>
      <c r="AK40" s="25"/>
      <c r="AL40" s="25"/>
      <c r="AM40" s="50" t="s">
        <v>115</v>
      </c>
    </row>
    <row r="41" spans="3:39" ht="25.5" customHeight="1" thickBot="1" x14ac:dyDescent="0.4">
      <c r="C41" s="55"/>
      <c r="D41" s="55"/>
      <c r="E41" s="55"/>
      <c r="F41" s="33" t="s">
        <v>63</v>
      </c>
      <c r="G41" s="123"/>
      <c r="H41" s="124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97"/>
      <c r="AC41" s="97"/>
      <c r="AD41" s="98"/>
      <c r="AE41" s="26"/>
      <c r="AF41" s="11"/>
      <c r="AG41" s="25"/>
      <c r="AH41" s="25"/>
      <c r="AI41" s="25"/>
      <c r="AJ41" s="25"/>
      <c r="AK41" s="25"/>
      <c r="AL41" s="25"/>
      <c r="AM41" s="50" t="s">
        <v>116</v>
      </c>
    </row>
    <row r="42" spans="3:39" ht="25.5" customHeight="1" x14ac:dyDescent="0.35">
      <c r="C42" s="55"/>
      <c r="D42" s="55"/>
      <c r="E42" s="55"/>
      <c r="F42" s="33" t="s">
        <v>63</v>
      </c>
      <c r="G42" s="34"/>
      <c r="H42" s="36"/>
      <c r="I42" s="35"/>
      <c r="J42" s="35"/>
      <c r="K42" s="35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9"/>
      <c r="Z42" s="29"/>
      <c r="AA42" s="29"/>
      <c r="AB42" s="26"/>
      <c r="AC42" s="26"/>
      <c r="AD42" s="26"/>
      <c r="AE42" s="26"/>
      <c r="AF42" s="11"/>
      <c r="AG42" s="25"/>
      <c r="AH42" s="25"/>
      <c r="AI42" s="25"/>
      <c r="AJ42" s="25"/>
      <c r="AK42" s="25"/>
      <c r="AL42" s="25"/>
      <c r="AM42" s="50" t="s">
        <v>117</v>
      </c>
    </row>
    <row r="43" spans="3:39" ht="25.5" customHeight="1" x14ac:dyDescent="0.35">
      <c r="C43" s="55"/>
      <c r="D43" s="55"/>
      <c r="E43" s="55"/>
      <c r="F43" s="33" t="s">
        <v>63</v>
      </c>
      <c r="G43" s="34"/>
      <c r="H43" s="37"/>
      <c r="I43" s="38"/>
      <c r="J43" s="38"/>
      <c r="K43" s="38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26"/>
      <c r="Z43" s="26"/>
      <c r="AA43" s="26"/>
      <c r="AB43" s="26"/>
      <c r="AC43" s="26"/>
      <c r="AD43" s="26"/>
      <c r="AE43" s="26"/>
      <c r="AF43" s="11"/>
      <c r="AG43" s="25"/>
      <c r="AH43" s="25"/>
      <c r="AI43" s="25"/>
      <c r="AJ43" s="25"/>
      <c r="AK43" s="25"/>
      <c r="AL43" s="25"/>
      <c r="AM43" s="50" t="s">
        <v>118</v>
      </c>
    </row>
    <row r="44" spans="3:39" ht="25.5" customHeight="1" x14ac:dyDescent="0.35">
      <c r="C44" s="55"/>
      <c r="D44" s="55"/>
      <c r="E44" s="55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39" t="b">
        <v>1</v>
      </c>
      <c r="R44" s="39" t="b">
        <v>0</v>
      </c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11"/>
      <c r="AG44" s="25"/>
      <c r="AH44" s="25"/>
      <c r="AI44" s="25"/>
      <c r="AJ44" s="25"/>
      <c r="AK44" s="25"/>
      <c r="AL44" s="25"/>
      <c r="AM44" s="50" t="s">
        <v>119</v>
      </c>
    </row>
    <row r="45" spans="3:39" ht="25.5" customHeight="1" x14ac:dyDescent="0.35">
      <c r="C45" s="55"/>
      <c r="D45" s="55"/>
      <c r="E45" s="55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11"/>
      <c r="AG45" s="25"/>
      <c r="AH45" s="25"/>
      <c r="AI45" s="25"/>
      <c r="AJ45" s="25"/>
      <c r="AK45" s="25"/>
      <c r="AL45" s="25"/>
      <c r="AM45" s="50" t="s">
        <v>120</v>
      </c>
    </row>
    <row r="46" spans="3:39" ht="25.5" customHeight="1" x14ac:dyDescent="0.35">
      <c r="C46" s="55"/>
      <c r="D46" s="55"/>
      <c r="E46" s="55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11"/>
      <c r="AG46" s="25"/>
      <c r="AH46" s="25"/>
      <c r="AI46" s="25"/>
      <c r="AJ46" s="25"/>
      <c r="AK46" s="25"/>
      <c r="AL46" s="25"/>
      <c r="AM46" s="50" t="s">
        <v>121</v>
      </c>
    </row>
    <row r="47" spans="3:39" ht="25.5" customHeight="1" x14ac:dyDescent="0.35">
      <c r="C47" s="55"/>
      <c r="D47" s="55"/>
      <c r="E47" s="55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11"/>
      <c r="AG47" s="25"/>
      <c r="AH47" s="25"/>
      <c r="AI47" s="25"/>
      <c r="AJ47" s="25"/>
      <c r="AK47" s="25"/>
      <c r="AL47" s="25"/>
      <c r="AM47" s="50" t="s">
        <v>122</v>
      </c>
    </row>
    <row r="48" spans="3:39" ht="25.5" customHeight="1" x14ac:dyDescent="0.35">
      <c r="C48" s="55"/>
      <c r="D48" s="55"/>
      <c r="E48" s="55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11"/>
      <c r="AG48" s="25"/>
      <c r="AH48" s="25"/>
      <c r="AI48" s="25"/>
      <c r="AJ48" s="25"/>
      <c r="AK48" s="25"/>
      <c r="AL48" s="25"/>
      <c r="AM48" s="50" t="s">
        <v>123</v>
      </c>
    </row>
    <row r="49" spans="3:39" ht="25.5" customHeight="1" x14ac:dyDescent="0.35">
      <c r="C49" s="55"/>
      <c r="D49" s="55"/>
      <c r="E49" s="55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11"/>
      <c r="AG49" s="25"/>
      <c r="AH49" s="25"/>
      <c r="AI49" s="25"/>
      <c r="AJ49" s="25"/>
      <c r="AK49" s="25"/>
      <c r="AL49" s="25"/>
      <c r="AM49" s="50" t="s">
        <v>124</v>
      </c>
    </row>
    <row r="50" spans="3:39" ht="25.5" customHeight="1" x14ac:dyDescent="0.35">
      <c r="C50" s="55"/>
      <c r="D50" s="55"/>
      <c r="E50" s="55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11"/>
      <c r="AG50" s="25"/>
      <c r="AH50" s="25"/>
      <c r="AI50" s="25"/>
      <c r="AJ50" s="25"/>
      <c r="AK50" s="25"/>
      <c r="AL50" s="25"/>
      <c r="AM50" s="50" t="s">
        <v>125</v>
      </c>
    </row>
    <row r="51" spans="3:39" ht="25.5" customHeight="1" x14ac:dyDescent="0.35">
      <c r="C51" s="55"/>
      <c r="D51" s="55"/>
      <c r="E51" s="55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11"/>
      <c r="AG51" s="25"/>
      <c r="AH51" s="25"/>
      <c r="AI51" s="25"/>
      <c r="AJ51" s="25"/>
      <c r="AK51" s="25"/>
      <c r="AL51" s="25"/>
      <c r="AM51" s="50" t="s">
        <v>126</v>
      </c>
    </row>
    <row r="52" spans="3:39" ht="7.5" customHeight="1" x14ac:dyDescent="0.35">
      <c r="C52" s="55"/>
      <c r="D52" s="55"/>
      <c r="E52" s="55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M52" s="50" t="s">
        <v>127</v>
      </c>
    </row>
    <row r="53" spans="3:39" ht="21" customHeight="1" x14ac:dyDescent="0.35">
      <c r="C53" s="55"/>
      <c r="D53" s="55"/>
      <c r="E53" s="55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M53" s="50" t="s">
        <v>128</v>
      </c>
    </row>
    <row r="54" spans="3:39" ht="21" customHeight="1" x14ac:dyDescent="0.35">
      <c r="C54" s="55"/>
      <c r="D54" s="55"/>
      <c r="E54" s="55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M54" s="50" t="s">
        <v>129</v>
      </c>
    </row>
    <row r="55" spans="3:39" ht="21" customHeight="1" x14ac:dyDescent="0.35">
      <c r="C55" s="55"/>
      <c r="D55" s="55"/>
      <c r="E55" s="55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M55" s="50" t="s">
        <v>130</v>
      </c>
    </row>
    <row r="56" spans="3:39" x14ac:dyDescent="0.35">
      <c r="C56" s="55"/>
      <c r="D56" s="55"/>
      <c r="E56" s="55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M56" s="50" t="s">
        <v>131</v>
      </c>
    </row>
    <row r="57" spans="3:39" x14ac:dyDescent="0.35">
      <c r="C57" s="55"/>
      <c r="D57" s="55"/>
      <c r="E57" s="55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M57" s="50" t="s">
        <v>132</v>
      </c>
    </row>
    <row r="58" spans="3:39" x14ac:dyDescent="0.35">
      <c r="C58" s="55"/>
      <c r="D58" s="55"/>
      <c r="E58" s="55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M58" s="50" t="s">
        <v>133</v>
      </c>
    </row>
    <row r="59" spans="3:39" x14ac:dyDescent="0.35">
      <c r="C59" s="55"/>
      <c r="D59" s="55"/>
      <c r="E59" s="55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M59" s="50" t="s">
        <v>134</v>
      </c>
    </row>
    <row r="60" spans="3:39" x14ac:dyDescent="0.35">
      <c r="C60" s="55"/>
      <c r="D60" s="55"/>
      <c r="E60" s="55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M60" s="50" t="s">
        <v>135</v>
      </c>
    </row>
    <row r="61" spans="3:39" x14ac:dyDescent="0.35">
      <c r="C61" s="55"/>
      <c r="D61" s="55"/>
      <c r="E61" s="55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M61" s="50" t="s">
        <v>136</v>
      </c>
    </row>
    <row r="62" spans="3:39" x14ac:dyDescent="0.35">
      <c r="C62" s="55"/>
      <c r="D62" s="55"/>
      <c r="E62" s="55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M62" s="50" t="s">
        <v>137</v>
      </c>
    </row>
    <row r="63" spans="3:39" x14ac:dyDescent="0.35">
      <c r="C63" s="55"/>
      <c r="D63" s="55"/>
      <c r="E63" s="55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M63" s="50" t="s">
        <v>138</v>
      </c>
    </row>
    <row r="64" spans="3:39" x14ac:dyDescent="0.35">
      <c r="C64" s="55"/>
      <c r="D64" s="55"/>
      <c r="E64" s="55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M64" s="50" t="s">
        <v>139</v>
      </c>
    </row>
    <row r="65" spans="3:39" x14ac:dyDescent="0.35">
      <c r="C65" s="55"/>
      <c r="D65" s="55"/>
      <c r="E65" s="55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M65" s="50" t="s">
        <v>140</v>
      </c>
    </row>
    <row r="66" spans="3:39" x14ac:dyDescent="0.35">
      <c r="C66" s="55"/>
      <c r="D66" s="55"/>
      <c r="E66" s="55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M66" s="50" t="s">
        <v>141</v>
      </c>
    </row>
    <row r="67" spans="3:39" x14ac:dyDescent="0.35">
      <c r="C67" s="55"/>
      <c r="D67" s="55"/>
      <c r="E67" s="55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M67" s="50" t="s">
        <v>142</v>
      </c>
    </row>
    <row r="68" spans="3:39" x14ac:dyDescent="0.35">
      <c r="C68" s="55"/>
      <c r="D68" s="55"/>
      <c r="E68" s="55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M68" s="50" t="s">
        <v>143</v>
      </c>
    </row>
    <row r="69" spans="3:39" x14ac:dyDescent="0.35">
      <c r="C69" s="55"/>
      <c r="D69" s="55"/>
      <c r="E69" s="55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7"/>
      <c r="AM69" s="50" t="s">
        <v>144</v>
      </c>
    </row>
    <row r="70" spans="3:39" x14ac:dyDescent="0.35">
      <c r="C70" s="55"/>
      <c r="D70" s="55"/>
      <c r="E70" s="55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7"/>
      <c r="AM70" s="50" t="s">
        <v>145</v>
      </c>
    </row>
    <row r="71" spans="3:39" x14ac:dyDescent="0.35">
      <c r="C71" s="55"/>
      <c r="D71" s="55"/>
      <c r="E71" s="55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7"/>
      <c r="AM71" s="50" t="s">
        <v>145</v>
      </c>
    </row>
    <row r="72" spans="3:39" x14ac:dyDescent="0.35">
      <c r="C72" s="55"/>
      <c r="D72" s="55"/>
      <c r="E72" s="55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7"/>
      <c r="AM72" s="50" t="s">
        <v>146</v>
      </c>
    </row>
    <row r="73" spans="3:39" x14ac:dyDescent="0.35">
      <c r="C73" s="55"/>
      <c r="D73" s="55"/>
      <c r="E73" s="55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7"/>
      <c r="AM73" s="50" t="s">
        <v>147</v>
      </c>
    </row>
    <row r="74" spans="3:39" x14ac:dyDescent="0.35">
      <c r="C74" s="55"/>
      <c r="D74" s="55"/>
      <c r="E74" s="55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7"/>
      <c r="AM74" s="50" t="s">
        <v>148</v>
      </c>
    </row>
    <row r="75" spans="3:39" x14ac:dyDescent="0.35">
      <c r="C75" s="55"/>
      <c r="D75" s="55"/>
      <c r="E75" s="55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7"/>
      <c r="AM75" s="50" t="s">
        <v>149</v>
      </c>
    </row>
    <row r="76" spans="3:39" x14ac:dyDescent="0.35">
      <c r="C76" s="55"/>
      <c r="D76" s="55"/>
      <c r="E76" s="55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7"/>
      <c r="AM76" s="50" t="s">
        <v>150</v>
      </c>
    </row>
    <row r="77" spans="3:39" x14ac:dyDescent="0.35">
      <c r="C77" s="55"/>
      <c r="D77" s="55"/>
      <c r="E77" s="55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7"/>
      <c r="AM77" s="50" t="s">
        <v>151</v>
      </c>
    </row>
    <row r="78" spans="3:39" x14ac:dyDescent="0.35">
      <c r="C78" s="55"/>
      <c r="D78" s="55"/>
      <c r="E78" s="55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7"/>
      <c r="AM78" s="50" t="s">
        <v>152</v>
      </c>
    </row>
    <row r="79" spans="3:39" x14ac:dyDescent="0.35">
      <c r="C79" s="55"/>
      <c r="D79" s="55"/>
      <c r="E79" s="55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7"/>
      <c r="AM79" s="50" t="s">
        <v>153</v>
      </c>
    </row>
    <row r="80" spans="3:39" x14ac:dyDescent="0.35">
      <c r="C80" s="55"/>
      <c r="D80" s="55"/>
      <c r="E80" s="55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7"/>
      <c r="AM80" s="50" t="s">
        <v>69</v>
      </c>
    </row>
    <row r="81" spans="3:39" x14ac:dyDescent="0.35">
      <c r="C81" s="55"/>
      <c r="D81" s="55"/>
      <c r="E81" s="55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M81" s="50" t="s">
        <v>154</v>
      </c>
    </row>
    <row r="82" spans="3:39" x14ac:dyDescent="0.35">
      <c r="C82" s="55"/>
      <c r="D82" s="55"/>
      <c r="E82" s="55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M82" s="50" t="s">
        <v>155</v>
      </c>
    </row>
    <row r="83" spans="3:39" x14ac:dyDescent="0.35">
      <c r="C83" s="55"/>
      <c r="D83" s="55"/>
      <c r="E83" s="55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M83" s="50" t="s">
        <v>156</v>
      </c>
    </row>
    <row r="84" spans="3:39" x14ac:dyDescent="0.35">
      <c r="C84" s="55"/>
      <c r="D84" s="55"/>
      <c r="E84" s="55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M84" s="50" t="s">
        <v>157</v>
      </c>
    </row>
    <row r="85" spans="3:39" x14ac:dyDescent="0.35">
      <c r="C85" s="55"/>
      <c r="D85" s="55"/>
      <c r="E85" s="55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M85" s="50" t="s">
        <v>158</v>
      </c>
    </row>
    <row r="86" spans="3:39" x14ac:dyDescent="0.35">
      <c r="C86" s="55"/>
      <c r="D86" s="55"/>
      <c r="E86" s="55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M86" s="50" t="s">
        <v>159</v>
      </c>
    </row>
    <row r="87" spans="3:39" x14ac:dyDescent="0.35">
      <c r="C87" s="55"/>
      <c r="D87" s="55"/>
      <c r="E87" s="55"/>
      <c r="F87" s="21"/>
      <c r="G87" s="21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M87" s="50" t="s">
        <v>160</v>
      </c>
    </row>
    <row r="88" spans="3:39" x14ac:dyDescent="0.35">
      <c r="C88" s="55"/>
      <c r="D88" s="55"/>
      <c r="E88" s="55"/>
      <c r="F88" s="21"/>
      <c r="G88" s="21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M88" s="50" t="s">
        <v>161</v>
      </c>
    </row>
    <row r="89" spans="3:39" x14ac:dyDescent="0.35">
      <c r="C89" s="55"/>
      <c r="D89" s="55"/>
      <c r="E89" s="55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4"/>
      <c r="AM89" s="50" t="s">
        <v>162</v>
      </c>
    </row>
    <row r="90" spans="3:39" x14ac:dyDescent="0.35">
      <c r="C90" s="55"/>
      <c r="D90" s="55"/>
      <c r="E90" s="55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4"/>
      <c r="AM90" s="50" t="s">
        <v>163</v>
      </c>
    </row>
    <row r="91" spans="3:39" x14ac:dyDescent="0.35">
      <c r="C91" s="55"/>
      <c r="D91" s="55"/>
      <c r="E91" s="55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4"/>
      <c r="AM91" s="50" t="s">
        <v>164</v>
      </c>
    </row>
    <row r="92" spans="3:39" x14ac:dyDescent="0.35">
      <c r="C92" s="55"/>
      <c r="D92" s="55"/>
      <c r="E92" s="55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4"/>
      <c r="AM92" s="50" t="s">
        <v>165</v>
      </c>
    </row>
    <row r="93" spans="3:39" x14ac:dyDescent="0.35">
      <c r="C93" s="55"/>
      <c r="D93" s="55"/>
      <c r="E93" s="55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4"/>
      <c r="AM93" s="50" t="s">
        <v>166</v>
      </c>
    </row>
    <row r="94" spans="3:39" x14ac:dyDescent="0.35">
      <c r="C94" s="55"/>
      <c r="D94" s="55"/>
      <c r="E94" s="55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4"/>
      <c r="AM94" s="50" t="s">
        <v>167</v>
      </c>
    </row>
    <row r="95" spans="3:39" x14ac:dyDescent="0.35">
      <c r="C95" s="55"/>
      <c r="D95" s="55"/>
      <c r="E95" s="55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4"/>
      <c r="AM95" s="50" t="s">
        <v>168</v>
      </c>
    </row>
    <row r="96" spans="3:39" x14ac:dyDescent="0.35">
      <c r="C96" s="55"/>
      <c r="D96" s="55"/>
      <c r="E96" s="55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4"/>
      <c r="AM96" s="50" t="s">
        <v>169</v>
      </c>
    </row>
    <row r="97" spans="3:39" x14ac:dyDescent="0.35">
      <c r="C97" s="55"/>
      <c r="D97" s="55"/>
      <c r="E97" s="55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4"/>
      <c r="AM97" s="50" t="s">
        <v>170</v>
      </c>
    </row>
    <row r="98" spans="3:39" x14ac:dyDescent="0.35">
      <c r="C98" s="55"/>
      <c r="D98" s="55"/>
      <c r="E98" s="55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4"/>
      <c r="AM98" s="50" t="s">
        <v>171</v>
      </c>
    </row>
    <row r="99" spans="3:39" x14ac:dyDescent="0.35">
      <c r="C99" s="55"/>
      <c r="D99" s="55"/>
      <c r="E99" s="55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4"/>
      <c r="AM99" s="50" t="s">
        <v>172</v>
      </c>
    </row>
    <row r="100" spans="3:39" x14ac:dyDescent="0.35">
      <c r="C100" s="55"/>
      <c r="D100" s="55"/>
      <c r="E100" s="55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4"/>
      <c r="AM100" s="50" t="s">
        <v>173</v>
      </c>
    </row>
    <row r="101" spans="3:39" x14ac:dyDescent="0.35">
      <c r="C101" s="55"/>
      <c r="D101" s="55"/>
      <c r="E101" s="55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M101" s="50" t="s">
        <v>174</v>
      </c>
    </row>
    <row r="102" spans="3:39" x14ac:dyDescent="0.35">
      <c r="C102" s="55"/>
      <c r="D102" s="55"/>
      <c r="E102" s="55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M102" s="50" t="s">
        <v>175</v>
      </c>
    </row>
    <row r="103" spans="3:39" x14ac:dyDescent="0.35">
      <c r="C103" s="55"/>
      <c r="D103" s="55"/>
      <c r="E103" s="55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M103" s="50" t="s">
        <v>176</v>
      </c>
    </row>
    <row r="104" spans="3:39" x14ac:dyDescent="0.35">
      <c r="C104" s="55"/>
      <c r="D104" s="55"/>
      <c r="E104" s="55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M104" s="50" t="s">
        <v>177</v>
      </c>
    </row>
    <row r="105" spans="3:39" x14ac:dyDescent="0.35">
      <c r="C105" s="55"/>
      <c r="D105" s="55"/>
      <c r="E105" s="55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M105" s="50" t="s">
        <v>178</v>
      </c>
    </row>
    <row r="106" spans="3:39" x14ac:dyDescent="0.35">
      <c r="C106" s="55"/>
      <c r="D106" s="55"/>
      <c r="E106" s="55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M106" s="50" t="s">
        <v>179</v>
      </c>
    </row>
    <row r="107" spans="3:39" x14ac:dyDescent="0.35">
      <c r="C107" s="55"/>
      <c r="D107" s="55"/>
      <c r="E107" s="55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M107" s="50" t="s">
        <v>180</v>
      </c>
    </row>
    <row r="108" spans="3:39" x14ac:dyDescent="0.35">
      <c r="C108" s="55"/>
      <c r="D108" s="55"/>
      <c r="E108" s="55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M108" s="50" t="s">
        <v>181</v>
      </c>
    </row>
    <row r="109" spans="3:39" x14ac:dyDescent="0.35">
      <c r="C109" s="55"/>
      <c r="D109" s="55"/>
      <c r="E109" s="55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M109" s="50" t="s">
        <v>182</v>
      </c>
    </row>
    <row r="110" spans="3:39" x14ac:dyDescent="0.35">
      <c r="C110" s="55"/>
      <c r="D110" s="55"/>
      <c r="E110" s="55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M110" s="50" t="s">
        <v>183</v>
      </c>
    </row>
    <row r="111" spans="3:39" x14ac:dyDescent="0.35">
      <c r="C111" s="55"/>
      <c r="D111" s="55"/>
      <c r="E111" s="55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M111" s="50" t="s">
        <v>68</v>
      </c>
    </row>
    <row r="112" spans="3:39" x14ac:dyDescent="0.35">
      <c r="C112" s="55"/>
      <c r="D112" s="55"/>
      <c r="E112" s="55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M112" s="50" t="s">
        <v>67</v>
      </c>
    </row>
    <row r="113" spans="3:39" x14ac:dyDescent="0.35">
      <c r="C113" s="55"/>
      <c r="D113" s="55"/>
      <c r="E113" s="55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M113" s="50" t="s">
        <v>184</v>
      </c>
    </row>
    <row r="114" spans="3:39" x14ac:dyDescent="0.35">
      <c r="C114" s="55"/>
      <c r="D114" s="55"/>
      <c r="E114" s="55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M114" s="50" t="s">
        <v>185</v>
      </c>
    </row>
    <row r="115" spans="3:39" x14ac:dyDescent="0.35">
      <c r="C115" s="55"/>
      <c r="D115" s="55"/>
      <c r="E115" s="55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M115" s="50" t="s">
        <v>186</v>
      </c>
    </row>
    <row r="116" spans="3:39" x14ac:dyDescent="0.35">
      <c r="C116" s="55"/>
      <c r="D116" s="55"/>
      <c r="E116" s="55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M116" s="50" t="s">
        <v>187</v>
      </c>
    </row>
    <row r="117" spans="3:39" x14ac:dyDescent="0.35">
      <c r="C117" s="55"/>
      <c r="D117" s="55"/>
      <c r="E117" s="55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M117" s="50" t="s">
        <v>188</v>
      </c>
    </row>
    <row r="118" spans="3:39" x14ac:dyDescent="0.35">
      <c r="C118" s="55"/>
      <c r="D118" s="55"/>
      <c r="E118" s="55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M118" s="50" t="s">
        <v>189</v>
      </c>
    </row>
    <row r="119" spans="3:39" x14ac:dyDescent="0.35">
      <c r="C119" s="55"/>
      <c r="D119" s="55"/>
      <c r="E119" s="55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M119" s="50" t="s">
        <v>190</v>
      </c>
    </row>
    <row r="120" spans="3:39" x14ac:dyDescent="0.35">
      <c r="C120" s="55"/>
      <c r="D120" s="55"/>
      <c r="E120" s="55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M120" s="50" t="s">
        <v>191</v>
      </c>
    </row>
    <row r="121" spans="3:39" x14ac:dyDescent="0.35">
      <c r="C121" s="55"/>
      <c r="D121" s="55"/>
      <c r="E121" s="55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M121" s="50" t="s">
        <v>192</v>
      </c>
    </row>
    <row r="122" spans="3:39" x14ac:dyDescent="0.35">
      <c r="C122" s="55"/>
      <c r="D122" s="55"/>
      <c r="E122" s="55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M122" s="50" t="s">
        <v>193</v>
      </c>
    </row>
    <row r="123" spans="3:39" x14ac:dyDescent="0.35">
      <c r="C123" s="55"/>
      <c r="D123" s="55"/>
      <c r="E123" s="55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M123" s="50" t="s">
        <v>194</v>
      </c>
    </row>
    <row r="124" spans="3:39" x14ac:dyDescent="0.35">
      <c r="C124" s="55"/>
      <c r="D124" s="55"/>
      <c r="E124" s="55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M124" s="50" t="s">
        <v>195</v>
      </c>
    </row>
    <row r="125" spans="3:39" x14ac:dyDescent="0.35">
      <c r="C125" s="55"/>
      <c r="D125" s="55"/>
      <c r="E125" s="55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M125" s="50" t="s">
        <v>196</v>
      </c>
    </row>
    <row r="126" spans="3:39" x14ac:dyDescent="0.35">
      <c r="C126" s="55"/>
      <c r="D126" s="55"/>
      <c r="E126" s="55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M126" s="50" t="s">
        <v>83</v>
      </c>
    </row>
    <row r="127" spans="3:39" x14ac:dyDescent="0.35">
      <c r="C127" s="55"/>
      <c r="D127" s="55"/>
      <c r="E127" s="55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M127" s="50" t="s">
        <v>197</v>
      </c>
    </row>
    <row r="128" spans="3:39" x14ac:dyDescent="0.35">
      <c r="C128" s="55"/>
      <c r="D128" s="55"/>
      <c r="E128" s="55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M128" s="50" t="s">
        <v>198</v>
      </c>
    </row>
    <row r="129" spans="3:39" x14ac:dyDescent="0.35">
      <c r="C129" s="55"/>
      <c r="D129" s="55"/>
      <c r="E129" s="55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M129" s="50" t="s">
        <v>84</v>
      </c>
    </row>
    <row r="130" spans="3:39" x14ac:dyDescent="0.35">
      <c r="C130" s="55"/>
      <c r="D130" s="55"/>
      <c r="E130" s="55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</row>
    <row r="131" spans="3:39" x14ac:dyDescent="0.35">
      <c r="C131" s="55"/>
      <c r="D131" s="55"/>
      <c r="E131" s="55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</row>
    <row r="132" spans="3:39" x14ac:dyDescent="0.35">
      <c r="C132" s="55"/>
      <c r="D132" s="55"/>
      <c r="E132" s="55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</row>
    <row r="133" spans="3:39" x14ac:dyDescent="0.35">
      <c r="C133" s="55"/>
      <c r="D133" s="55"/>
      <c r="E133" s="55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</row>
    <row r="134" spans="3:39" x14ac:dyDescent="0.35">
      <c r="C134" s="55"/>
      <c r="D134" s="55"/>
      <c r="E134" s="55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</row>
    <row r="135" spans="3:39" x14ac:dyDescent="0.35">
      <c r="C135" s="55"/>
      <c r="D135" s="55"/>
      <c r="E135" s="55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</row>
    <row r="136" spans="3:39" x14ac:dyDescent="0.35">
      <c r="C136" s="55"/>
      <c r="D136" s="55"/>
      <c r="E136" s="55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</row>
    <row r="137" spans="3:39" x14ac:dyDescent="0.35">
      <c r="C137" s="55"/>
      <c r="D137" s="55"/>
      <c r="E137" s="55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</row>
    <row r="138" spans="3:39" x14ac:dyDescent="0.35">
      <c r="C138" s="55"/>
      <c r="D138" s="55"/>
      <c r="E138" s="55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</row>
    <row r="139" spans="3:39" x14ac:dyDescent="0.35">
      <c r="C139" s="55"/>
      <c r="D139" s="55"/>
      <c r="E139" s="55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</row>
    <row r="140" spans="3:39" x14ac:dyDescent="0.35">
      <c r="C140" s="55"/>
      <c r="D140" s="55"/>
      <c r="E140" s="55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</row>
    <row r="141" spans="3:39" x14ac:dyDescent="0.35">
      <c r="C141" s="55"/>
      <c r="D141" s="55"/>
      <c r="E141" s="55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</row>
    <row r="142" spans="3:39" x14ac:dyDescent="0.35">
      <c r="C142" s="55"/>
      <c r="D142" s="55"/>
      <c r="E142" s="55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</row>
    <row r="143" spans="3:39" x14ac:dyDescent="0.35">
      <c r="C143" s="55"/>
      <c r="D143" s="55"/>
      <c r="E143" s="55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</row>
    <row r="144" spans="3:39" x14ac:dyDescent="0.35">
      <c r="C144" s="55"/>
      <c r="D144" s="55"/>
      <c r="E144" s="55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</row>
    <row r="145" spans="3:32" x14ac:dyDescent="0.35">
      <c r="C145" s="55"/>
      <c r="D145" s="55"/>
      <c r="E145" s="55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</row>
    <row r="146" spans="3:32" x14ac:dyDescent="0.35">
      <c r="C146" s="55"/>
      <c r="D146" s="55"/>
      <c r="E146" s="55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</row>
    <row r="147" spans="3:32" x14ac:dyDescent="0.35">
      <c r="C147" s="55"/>
      <c r="D147" s="55"/>
      <c r="E147" s="55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</row>
    <row r="148" spans="3:32" x14ac:dyDescent="0.35">
      <c r="C148" s="55"/>
      <c r="D148" s="55"/>
      <c r="E148" s="55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</row>
    <row r="149" spans="3:32" x14ac:dyDescent="0.35">
      <c r="C149" s="55"/>
      <c r="D149" s="55"/>
      <c r="E149" s="55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</row>
    <row r="150" spans="3:32" x14ac:dyDescent="0.35">
      <c r="C150" s="55"/>
      <c r="D150" s="55"/>
      <c r="E150" s="55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</row>
    <row r="151" spans="3:32" x14ac:dyDescent="0.35">
      <c r="C151" s="55"/>
      <c r="D151" s="55"/>
      <c r="E151" s="55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</row>
    <row r="152" spans="3:32" x14ac:dyDescent="0.35">
      <c r="C152" s="55"/>
      <c r="D152" s="55"/>
      <c r="E152" s="55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</row>
    <row r="153" spans="3:32" x14ac:dyDescent="0.35">
      <c r="C153" s="55"/>
      <c r="D153" s="55"/>
      <c r="E153" s="55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</row>
    <row r="154" spans="3:32" x14ac:dyDescent="0.35">
      <c r="C154" s="55"/>
      <c r="D154" s="55"/>
      <c r="E154" s="55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</row>
    <row r="155" spans="3:32" x14ac:dyDescent="0.35">
      <c r="C155" s="55"/>
      <c r="D155" s="55"/>
      <c r="E155" s="55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</row>
    <row r="156" spans="3:32" x14ac:dyDescent="0.35">
      <c r="C156" s="55"/>
      <c r="D156" s="55"/>
      <c r="E156" s="55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</row>
    <row r="157" spans="3:32" x14ac:dyDescent="0.35">
      <c r="C157" s="55"/>
      <c r="D157" s="55"/>
      <c r="E157" s="55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</row>
    <row r="158" spans="3:32" x14ac:dyDescent="0.35">
      <c r="C158" s="55"/>
      <c r="D158" s="55"/>
      <c r="E158" s="55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</row>
    <row r="159" spans="3:32" x14ac:dyDescent="0.35">
      <c r="C159" s="55"/>
      <c r="D159" s="55"/>
      <c r="E159" s="55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</row>
    <row r="160" spans="3:32" x14ac:dyDescent="0.35">
      <c r="C160" s="55"/>
      <c r="D160" s="55"/>
      <c r="E160" s="55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</row>
    <row r="161" spans="3:32" x14ac:dyDescent="0.35">
      <c r="C161" s="55"/>
      <c r="D161" s="55"/>
      <c r="E161" s="55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</row>
    <row r="162" spans="3:32" x14ac:dyDescent="0.35">
      <c r="C162" s="55"/>
      <c r="D162" s="55"/>
      <c r="E162" s="55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</row>
    <row r="163" spans="3:32" x14ac:dyDescent="0.35">
      <c r="C163" s="55"/>
      <c r="D163" s="55"/>
      <c r="E163" s="55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</row>
    <row r="164" spans="3:32" x14ac:dyDescent="0.35">
      <c r="C164" s="55"/>
      <c r="D164" s="55"/>
      <c r="E164" s="55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</row>
    <row r="165" spans="3:32" x14ac:dyDescent="0.35">
      <c r="C165" s="55"/>
      <c r="D165" s="55"/>
      <c r="E165" s="55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</row>
    <row r="166" spans="3:32" x14ac:dyDescent="0.35">
      <c r="C166" s="55"/>
      <c r="D166" s="55"/>
      <c r="E166" s="55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</row>
    <row r="167" spans="3:32" x14ac:dyDescent="0.35">
      <c r="C167" s="55"/>
      <c r="D167" s="55"/>
      <c r="E167" s="55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</row>
    <row r="168" spans="3:32" x14ac:dyDescent="0.35">
      <c r="C168" s="55"/>
      <c r="D168" s="55"/>
      <c r="E168" s="55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</row>
    <row r="169" spans="3:32" x14ac:dyDescent="0.35">
      <c r="C169" s="55"/>
      <c r="D169" s="55"/>
      <c r="E169" s="55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</row>
    <row r="170" spans="3:32" x14ac:dyDescent="0.35">
      <c r="C170" s="55"/>
      <c r="D170" s="55"/>
      <c r="E170" s="55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</row>
    <row r="171" spans="3:32" x14ac:dyDescent="0.35">
      <c r="C171" s="55"/>
      <c r="D171" s="55"/>
      <c r="E171" s="55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</row>
    <row r="172" spans="3:32" x14ac:dyDescent="0.35">
      <c r="C172" s="55"/>
      <c r="D172" s="55"/>
      <c r="E172" s="55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</row>
    <row r="173" spans="3:32" x14ac:dyDescent="0.35">
      <c r="C173" s="55"/>
      <c r="D173" s="55"/>
      <c r="E173" s="55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</row>
    <row r="174" spans="3:32" x14ac:dyDescent="0.35">
      <c r="C174" s="55"/>
      <c r="D174" s="55"/>
      <c r="E174" s="55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</row>
    <row r="175" spans="3:32" x14ac:dyDescent="0.35">
      <c r="C175" s="55"/>
      <c r="D175" s="55"/>
      <c r="E175" s="55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</row>
    <row r="176" spans="3:32" x14ac:dyDescent="0.35">
      <c r="C176" s="55"/>
      <c r="D176" s="55"/>
      <c r="E176" s="55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</row>
    <row r="177" spans="3:39" x14ac:dyDescent="0.35">
      <c r="C177" s="55"/>
      <c r="D177" s="55"/>
      <c r="E177" s="55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</row>
    <row r="178" spans="3:39" x14ac:dyDescent="0.35">
      <c r="C178" s="55"/>
      <c r="D178" s="55"/>
      <c r="E178" s="55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</row>
    <row r="179" spans="3:39" x14ac:dyDescent="0.35">
      <c r="C179" s="55"/>
      <c r="D179" s="55"/>
      <c r="E179" s="55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</row>
    <row r="180" spans="3:39" x14ac:dyDescent="0.35">
      <c r="C180" s="55"/>
      <c r="D180" s="55"/>
      <c r="E180" s="55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</row>
    <row r="181" spans="3:39" x14ac:dyDescent="0.35">
      <c r="C181" s="55"/>
      <c r="D181" s="55"/>
      <c r="E181" s="55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M181" s="50" t="s">
        <v>199</v>
      </c>
    </row>
    <row r="182" spans="3:39" x14ac:dyDescent="0.35">
      <c r="C182" s="55"/>
      <c r="D182" s="55"/>
      <c r="E182" s="55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M182" s="50" t="s">
        <v>200</v>
      </c>
    </row>
    <row r="183" spans="3:39" x14ac:dyDescent="0.35">
      <c r="C183" s="55"/>
      <c r="D183" s="55"/>
      <c r="E183" s="55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M183" s="50" t="s">
        <v>201</v>
      </c>
    </row>
    <row r="184" spans="3:39" x14ac:dyDescent="0.35"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M184" s="50" t="s">
        <v>202</v>
      </c>
    </row>
    <row r="185" spans="3:39" x14ac:dyDescent="0.35"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M185" s="50" t="s">
        <v>203</v>
      </c>
    </row>
    <row r="186" spans="3:39" x14ac:dyDescent="0.35"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M186" s="50" t="s">
        <v>199</v>
      </c>
    </row>
    <row r="187" spans="3:39" x14ac:dyDescent="0.35"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M187" s="50" t="s">
        <v>199</v>
      </c>
    </row>
    <row r="188" spans="3:39" x14ac:dyDescent="0.35"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M188" s="50" t="s">
        <v>199</v>
      </c>
    </row>
    <row r="189" spans="3:39" x14ac:dyDescent="0.35"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M189" s="50" t="s">
        <v>199</v>
      </c>
    </row>
    <row r="190" spans="3:39" x14ac:dyDescent="0.35"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M190" s="50" t="s">
        <v>199</v>
      </c>
    </row>
    <row r="191" spans="3:39" x14ac:dyDescent="0.35"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</row>
    <row r="192" spans="3:39" x14ac:dyDescent="0.35"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</row>
    <row r="193" spans="6:32" x14ac:dyDescent="0.35"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</row>
    <row r="194" spans="6:32" x14ac:dyDescent="0.35"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</row>
    <row r="195" spans="6:32" x14ac:dyDescent="0.35"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</row>
    <row r="196" spans="6:32" x14ac:dyDescent="0.35"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</row>
    <row r="197" spans="6:32" x14ac:dyDescent="0.35"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</row>
    <row r="198" spans="6:32" x14ac:dyDescent="0.35"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</row>
    <row r="199" spans="6:32" x14ac:dyDescent="0.35"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</row>
    <row r="200" spans="6:32" x14ac:dyDescent="0.35"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</row>
    <row r="201" spans="6:32" x14ac:dyDescent="0.35"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</row>
    <row r="202" spans="6:32" x14ac:dyDescent="0.35"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</row>
    <row r="203" spans="6:32" x14ac:dyDescent="0.35"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</row>
    <row r="204" spans="6:32" x14ac:dyDescent="0.35"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</row>
    <row r="205" spans="6:32" x14ac:dyDescent="0.35">
      <c r="AF205" s="21"/>
    </row>
    <row r="206" spans="6:32" x14ac:dyDescent="0.35">
      <c r="AF206" s="21"/>
    </row>
    <row r="207" spans="6:32" x14ac:dyDescent="0.35">
      <c r="AF207" s="21"/>
    </row>
    <row r="208" spans="6:32" x14ac:dyDescent="0.35">
      <c r="AF208" s="21"/>
    </row>
    <row r="209" spans="32:32" x14ac:dyDescent="0.35">
      <c r="AF209" s="21"/>
    </row>
    <row r="210" spans="32:32" x14ac:dyDescent="0.35">
      <c r="AF210" s="21"/>
    </row>
    <row r="211" spans="32:32" x14ac:dyDescent="0.35">
      <c r="AF211" s="21"/>
    </row>
    <row r="212" spans="32:32" x14ac:dyDescent="0.35">
      <c r="AF212" s="21"/>
    </row>
    <row r="213" spans="32:32" x14ac:dyDescent="0.35">
      <c r="AF213" s="21"/>
    </row>
    <row r="214" spans="32:32" x14ac:dyDescent="0.35">
      <c r="AF214" s="21"/>
    </row>
    <row r="215" spans="32:32" x14ac:dyDescent="0.35">
      <c r="AF215" s="21"/>
    </row>
    <row r="216" spans="32:32" x14ac:dyDescent="0.35">
      <c r="AF216" s="21"/>
    </row>
  </sheetData>
  <sheetProtection algorithmName="SHA-512" hashValue="MCy0OCgwjMPaeRhvW+RveLfcfjNlR0avHefzd07tjcQZvP818wN9N6w4QXg9fkZp3x7pKj13HIQiFl1DomtvWQ==" saltValue="Fj1VAeg8pRI+Q79OsOkUCA==" spinCount="100000" sheet="1" objects="1" scenarios="1" selectLockedCells="1"/>
  <mergeCells count="12">
    <mergeCell ref="Y3:AE4"/>
    <mergeCell ref="P3:T3"/>
    <mergeCell ref="L38:AB38"/>
    <mergeCell ref="L39:AB39"/>
    <mergeCell ref="L40:AB40"/>
    <mergeCell ref="S6:U6"/>
    <mergeCell ref="L15:AA15"/>
    <mergeCell ref="AA23:AB23"/>
    <mergeCell ref="L13:AB13"/>
    <mergeCell ref="L14:AB14"/>
    <mergeCell ref="P31:AB32"/>
    <mergeCell ref="L37:AB37"/>
  </mergeCells>
  <conditionalFormatting sqref="S6:U6">
    <cfRule type="expression" dxfId="1" priority="3">
      <formula>($P$4&lt;&gt;2)</formula>
    </cfRule>
  </conditionalFormatting>
  <conditionalFormatting sqref="AA23">
    <cfRule type="expression" dxfId="0" priority="4">
      <formula>L20&lt;8</formula>
    </cfRule>
  </conditionalFormatting>
  <dataValidations count="2">
    <dataValidation type="textLength" operator="equal" allowBlank="1" showInputMessage="1" showErrorMessage="1" errorTitle="Use New Job Number Format" error="The field requires the new job number format.  If you are using an old 6-digit job number, please add the prefix &quot;JOB10&quot;.  For example, the old job number 123456 should be entered as JOB10123456." sqref="S6" xr:uid="{00000000-0002-0000-0000-000000000000}">
      <formula1>11</formula1>
    </dataValidation>
    <dataValidation type="date" operator="greaterThan" allowBlank="1" showInputMessage="1" showErrorMessage="1" sqref="AA23" xr:uid="{00000000-0002-0000-0000-000001000000}">
      <formula1>1</formula1>
    </dataValidation>
  </dataValidations>
  <pageMargins left="0.7" right="0.7" top="0.75" bottom="0.75" header="0.3" footer="0.3"/>
  <pageSetup paperSize="9" orientation="portrait" r:id="rId1"/>
  <headerFooter>
    <oddHeader>&amp;L&amp;"Times New Roman,Regular"&amp;12&amp;K000000 </oddHeader>
    <evenHeader>&amp;L&amp;"Times New Roman,Regular"&amp;12&amp;K000000 </evenHeader>
    <firstHeader>&amp;L&amp;"Times New Roman,Regular"&amp;12&amp;K000000 </first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locked="0" defaultSize="0" autoFill="0" autoLine="0" autoPict="0">
                <anchor moveWithCells="1">
                  <from>
                    <xdr:col>15</xdr:col>
                    <xdr:colOff>317500</xdr:colOff>
                    <xdr:row>3</xdr:row>
                    <xdr:rowOff>107950</xdr:rowOff>
                  </from>
                  <to>
                    <xdr:col>16</xdr:col>
                    <xdr:colOff>31750</xdr:colOff>
                    <xdr:row>3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Group Box 2">
              <controlPr defaultSize="0" autoFill="0" autoPict="0">
                <anchor moveWithCells="1">
                  <from>
                    <xdr:col>14</xdr:col>
                    <xdr:colOff>165100</xdr:colOff>
                    <xdr:row>3</xdr:row>
                    <xdr:rowOff>0</xdr:rowOff>
                  </from>
                  <to>
                    <xdr:col>17</xdr:col>
                    <xdr:colOff>571500</xdr:colOff>
                    <xdr:row>5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15</xdr:col>
                    <xdr:colOff>323850</xdr:colOff>
                    <xdr:row>4</xdr:row>
                    <xdr:rowOff>95250</xdr:rowOff>
                  </from>
                  <to>
                    <xdr:col>16</xdr:col>
                    <xdr:colOff>50800</xdr:colOff>
                    <xdr:row>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Group Box 12">
              <controlPr defaultSize="0" autoFill="0" autoPict="0">
                <anchor moveWithCells="1">
                  <from>
                    <xdr:col>14</xdr:col>
                    <xdr:colOff>228600</xdr:colOff>
                    <xdr:row>5</xdr:row>
                    <xdr:rowOff>285750</xdr:rowOff>
                  </from>
                  <to>
                    <xdr:col>17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8" name="Group Box 21">
              <controlPr defaultSize="0" autoFill="0" autoPict="0">
                <anchor moveWithCells="1">
                  <from>
                    <xdr:col>9</xdr:col>
                    <xdr:colOff>88900</xdr:colOff>
                    <xdr:row>18</xdr:row>
                    <xdr:rowOff>88900</xdr:rowOff>
                  </from>
                  <to>
                    <xdr:col>30</xdr:col>
                    <xdr:colOff>222250</xdr:colOff>
                    <xdr:row>30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9" name="Option Button 22">
              <controlPr locked="0" defaultSize="0" autoFill="0" autoLine="0" autoPict="0">
                <anchor moveWithCells="1">
                  <from>
                    <xdr:col>10</xdr:col>
                    <xdr:colOff>533400</xdr:colOff>
                    <xdr:row>19</xdr:row>
                    <xdr:rowOff>57150</xdr:rowOff>
                  </from>
                  <to>
                    <xdr:col>12</xdr:col>
                    <xdr:colOff>38100</xdr:colOff>
                    <xdr:row>19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0" name="Option Button 23">
              <controlPr locked="0" defaultSize="0" autoFill="0" autoLine="0" autoPict="0">
                <anchor moveWithCells="1">
                  <from>
                    <xdr:col>10</xdr:col>
                    <xdr:colOff>533400</xdr:colOff>
                    <xdr:row>20</xdr:row>
                    <xdr:rowOff>38100</xdr:rowOff>
                  </from>
                  <to>
                    <xdr:col>12</xdr:col>
                    <xdr:colOff>38100</xdr:colOff>
                    <xdr:row>20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1" name="Option Button 24">
              <controlPr locked="0" defaultSize="0" autoFill="0" autoLine="0" autoPict="0">
                <anchor moveWithCells="1">
                  <from>
                    <xdr:col>10</xdr:col>
                    <xdr:colOff>552450</xdr:colOff>
                    <xdr:row>21</xdr:row>
                    <xdr:rowOff>69850</xdr:rowOff>
                  </from>
                  <to>
                    <xdr:col>12</xdr:col>
                    <xdr:colOff>57150</xdr:colOff>
                    <xdr:row>21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2" name="Option Button 25">
              <controlPr locked="0" defaultSize="0" autoFill="0" autoLine="0" autoPict="0">
                <anchor moveWithCells="1">
                  <from>
                    <xdr:col>10</xdr:col>
                    <xdr:colOff>533400</xdr:colOff>
                    <xdr:row>22</xdr:row>
                    <xdr:rowOff>69850</xdr:rowOff>
                  </from>
                  <to>
                    <xdr:col>12</xdr:col>
                    <xdr:colOff>38100</xdr:colOff>
                    <xdr:row>22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3" name="Option Button 27">
              <controlPr locked="0" defaultSize="0" autoFill="0" autoLine="0" autoPict="0">
                <anchor moveWithCells="1">
                  <from>
                    <xdr:col>10</xdr:col>
                    <xdr:colOff>533400</xdr:colOff>
                    <xdr:row>23</xdr:row>
                    <xdr:rowOff>76200</xdr:rowOff>
                  </from>
                  <to>
                    <xdr:col>12</xdr:col>
                    <xdr:colOff>38100</xdr:colOff>
                    <xdr:row>23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4" name="Option Button 28">
              <controlPr locked="0" defaultSize="0" autoFill="0" autoLine="0" autoPict="0">
                <anchor moveWithCells="1">
                  <from>
                    <xdr:col>10</xdr:col>
                    <xdr:colOff>546100</xdr:colOff>
                    <xdr:row>24</xdr:row>
                    <xdr:rowOff>69850</xdr:rowOff>
                  </from>
                  <to>
                    <xdr:col>12</xdr:col>
                    <xdr:colOff>50800</xdr:colOff>
                    <xdr:row>24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5" name="Option Button 30">
              <controlPr locked="0" defaultSize="0" autoFill="0" autoLine="0" autoPict="0">
                <anchor moveWithCells="1">
                  <from>
                    <xdr:col>10</xdr:col>
                    <xdr:colOff>565150</xdr:colOff>
                    <xdr:row>25</xdr:row>
                    <xdr:rowOff>50800</xdr:rowOff>
                  </from>
                  <to>
                    <xdr:col>12</xdr:col>
                    <xdr:colOff>57150</xdr:colOff>
                    <xdr:row>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6" name="Option Button 33">
              <controlPr locked="0" defaultSize="0" autoFill="0" autoLine="0" autoPict="0">
                <anchor moveWithCells="1">
                  <from>
                    <xdr:col>18</xdr:col>
                    <xdr:colOff>12700</xdr:colOff>
                    <xdr:row>19</xdr:row>
                    <xdr:rowOff>76200</xdr:rowOff>
                  </from>
                  <to>
                    <xdr:col>19</xdr:col>
                    <xdr:colOff>31750</xdr:colOff>
                    <xdr:row>19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7" name="Option Button 34">
              <controlPr locked="0" defaultSize="0" autoFill="0" autoLine="0" autoPict="0">
                <anchor moveWithCells="1">
                  <from>
                    <xdr:col>18</xdr:col>
                    <xdr:colOff>12700</xdr:colOff>
                    <xdr:row>20</xdr:row>
                    <xdr:rowOff>76200</xdr:rowOff>
                  </from>
                  <to>
                    <xdr:col>19</xdr:col>
                    <xdr:colOff>31750</xdr:colOff>
                    <xdr:row>20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8" name="Option Button 35">
              <controlPr locked="0" defaultSize="0" autoFill="0" autoLine="0" autoPict="0">
                <anchor moveWithCells="1">
                  <from>
                    <xdr:col>18</xdr:col>
                    <xdr:colOff>12700</xdr:colOff>
                    <xdr:row>21</xdr:row>
                    <xdr:rowOff>76200</xdr:rowOff>
                  </from>
                  <to>
                    <xdr:col>19</xdr:col>
                    <xdr:colOff>31750</xdr:colOff>
                    <xdr:row>21</xdr:row>
                    <xdr:rowOff>355600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a586b747-2a7c-4f57-bcd1-e81df5c8c005" origin="userSelected">
  <element uid="33ed6465-8d2f-4fab-bbbc-787e2c148707" value=""/>
  <element uid="28c775dd-3fa7-40f2-8368-0e7fa48abc25" value=""/>
</sisl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obId xmlns="http://schemas.microsoft.com/sharepoint/v3/fields" xsi:nil="true"/>
    <SendToFR xmlns="http://schemas.microsoft.com/sharepoint/v3/fields">false</SendToFR>
    <DateReceived xmlns="http://schemas.microsoft.com/sharepoint/v3/fields">2021-03-04T17:44:16+00:00</DateReceived>
    <DocType_AnnouncementDocument xmlns="http://schemas.microsoft.com/sharepoint/v3/fields">Announcement</DocType_AnnouncementDocument>
    <lcf76f155ced4ddcb4097134ff3c332f xmlns="ad78b5f7-9d3a-4547-a77a-85adc8bf2297">
      <Terms xmlns="http://schemas.microsoft.com/office/infopath/2007/PartnerControls"/>
    </lcf76f155ced4ddcb4097134ff3c332f>
    <TaxCatchAll xmlns="801a3cf6-255d-4ff5-98fe-b4415afa84b5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Announcement Document" ma:contentTypeID="0x010100BE156B1CF39149A8843C57AB06C49AFE0011B886BEF4CCD94F85F46E94360FD412" ma:contentTypeVersion="28" ma:contentTypeDescription="Upload a new Announcement" ma:contentTypeScope="" ma:versionID="a65d3a867704dbccc7620baafa55db40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3/fields" xmlns:ns3="ad78b5f7-9d3a-4547-a77a-85adc8bf2297" xmlns:ns4="801a3cf6-255d-4ff5-98fe-b4415afa84b5" targetNamespace="http://schemas.microsoft.com/office/2006/metadata/properties" ma:root="true" ma:fieldsID="f6d0e36a5296999e29e57769c86102d3" ns1:_="" ns2:_="" ns3:_="" ns4:_="">
    <xsd:import namespace="http://schemas.microsoft.com/sharepoint/v3"/>
    <xsd:import namespace="http://schemas.microsoft.com/sharepoint/v3/fields"/>
    <xsd:import namespace="ad78b5f7-9d3a-4547-a77a-85adc8bf2297"/>
    <xsd:import namespace="801a3cf6-255d-4ff5-98fe-b4415afa84b5"/>
    <xsd:element name="properties">
      <xsd:complexType>
        <xsd:sequence>
          <xsd:element name="documentManagement">
            <xsd:complexType>
              <xsd:all>
                <xsd:element ref="ns2:DateReceived" minOccurs="0"/>
                <xsd:element ref="ns2:JobId" minOccurs="0"/>
                <xsd:element ref="ns2:DocType_AnnouncementDocument" minOccurs="0"/>
                <xsd:element ref="ns2:SendToFR" minOccurs="0"/>
                <xsd:element ref="ns1:Na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4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ame" ma:index="12" nillable="true" ma:displayName="Account" ma:internalName="Na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DateReceived" ma:index="8" nillable="true" ma:displayName="Date Received" ma:internalName="DateReceived" ma:readOnly="false">
      <xsd:simpleType>
        <xsd:restriction base="dms:DateTime"/>
      </xsd:simpleType>
    </xsd:element>
    <xsd:element name="JobId" ma:index="9" nillable="true" ma:displayName="Job Id" ma:internalName="JobId">
      <xsd:simpleType>
        <xsd:restriction base="dms:Text"/>
      </xsd:simpleType>
    </xsd:element>
    <xsd:element name="DocType_AnnouncementDocument" ma:index="10" nillable="true" ma:displayName="Document Type (Announcement)" ma:default="Announcement" ma:format="Dropdown" ma:internalName="DocType_AnnouncementDocument">
      <xsd:simpleType>
        <xsd:restriction base="dms:Choice">
          <xsd:enumeration value="Announcement"/>
          <xsd:enumeration value="Application Form GEM"/>
          <xsd:enumeration value="Application Form MSM"/>
          <xsd:enumeration value="Corporate Action DB"/>
          <xsd:enumeration value="Customer Notification"/>
          <xsd:enumeration value="DB Set-up Mod Delete"/>
          <xsd:enumeration value="DB Suspension Unsuspension"/>
          <xsd:enumeration value="Payment Confirmation"/>
          <xsd:enumeration value="RNS Announcement"/>
          <xsd:enumeration value="Supporting Document"/>
          <xsd:enumeration value="T7 Deletion"/>
          <xsd:enumeration value="T7 Modification"/>
          <xsd:enumeration value="Miscellaneous"/>
          <xsd:enumeration value="Other"/>
          <xsd:enumeration value="Final Terms"/>
          <xsd:enumeration value="AccInfo"/>
          <xsd:enumeration value="Interim Accounts"/>
          <xsd:enumeration value="AudFin"/>
          <xsd:enumeration value="Sedol"/>
          <xsd:enumeration value="Circular"/>
          <xsd:enumeration value="Pre-Initial"/>
          <xsd:enumeration value="NA"/>
          <xsd:enumeration value="Ch3Feeder"/>
          <xsd:enumeration value="Redraft"/>
          <xsd:enumeration value="Comments"/>
          <xsd:enumeration value="SLP"/>
          <xsd:enumeration value="LP"/>
          <xsd:enumeration value="DirResp"/>
          <xsd:enumeration value="Ch9checklist"/>
          <xsd:enumeration value="Ch3short"/>
          <xsd:enumeration value="Ch3Fins"/>
        </xsd:restriction>
      </xsd:simpleType>
    </xsd:element>
    <xsd:element name="SendToFR" ma:index="11" nillable="true" ma:displayName="Send to Financial Regulator" ma:default="0" ma:internalName="SendToFR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78b5f7-9d3a-4547-a77a-85adc8bf22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56448b7c-b198-4f3f-91b4-0f03f23d7c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a3cf6-255d-4ff5-98fe-b4415afa84b5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7a5403e9-b76d-4f5f-a13e-89da56148491}" ma:internalName="TaxCatchAll" ma:showField="CatchAllData" ma:web="801a3cf6-255d-4ff5-98fe-b4415afa84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C25721-6A15-4D13-99A7-6B8F178A528B}"/>
</file>

<file path=customXml/itemProps2.xml><?xml version="1.0" encoding="utf-8"?>
<ds:datastoreItem xmlns:ds="http://schemas.openxmlformats.org/officeDocument/2006/customXml" ds:itemID="{E0AF05E5-56DA-4A82-AD77-B1B5B4152DE7}"/>
</file>

<file path=customXml/itemProps3.xml><?xml version="1.0" encoding="utf-8"?>
<ds:datastoreItem xmlns:ds="http://schemas.openxmlformats.org/officeDocument/2006/customXml" ds:itemID="{63468C07-1C35-477F-A3A0-41D17E16AFB7}"/>
</file>

<file path=customXml/itemProps4.xml><?xml version="1.0" encoding="utf-8"?>
<ds:datastoreItem xmlns:ds="http://schemas.openxmlformats.org/officeDocument/2006/customXml" ds:itemID="{8F6BE06C-221E-4DF8-87E5-9C14009A93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Submission Data</vt:lpstr>
    </vt:vector>
  </TitlesOfParts>
  <Company>Central Bank of Ireland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McGinty, Declan</dc:creator>
  <cp:keywords>Public</cp:keywords>
  <cp:lastModifiedBy>Stephanie Murtagh</cp:lastModifiedBy>
  <dcterms:created xsi:type="dcterms:W3CDTF">2017-12-15T10:34:28Z</dcterms:created>
  <dcterms:modified xsi:type="dcterms:W3CDTF">2021-03-04T17:40:59Z</dcterms:modified>
  <cp:category>Public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643647ae-95bc-4da4-8d77-833cb80b36da</vt:lpwstr>
  </property>
  <property fmtid="{D5CDD505-2E9C-101B-9397-08002B2CF9AE}" pid="3" name="bjSaver">
    <vt:lpwstr>Bo/VsaMmHFIlNPJvNiBfbaFAmEZ2CEvf</vt:lpwstr>
  </property>
  <property fmtid="{D5CDD505-2E9C-101B-9397-08002B2CF9AE}" pid="4" name="ContentTypeId">
    <vt:lpwstr>0x010100BE156B1CF39149A8843C57AB06C49AFE0011B886BEF4CCD94F85F46E94360FD412</vt:lpwstr>
  </property>
  <property fmtid="{D5CDD505-2E9C-101B-9397-08002B2CF9AE}" pid="5" name="_NewReviewCycle">
    <vt:lpwstr/>
  </property>
  <property fmtid="{D5CDD505-2E9C-101B-9397-08002B2CF9AE}" pid="6" name="bjDocumentSecurityLabel">
    <vt:lpwstr>Public</vt:lpwstr>
  </property>
  <property fmtid="{D5CDD505-2E9C-101B-9397-08002B2CF9AE}" pid="7" name="bjDocumentLabelXML">
    <vt:lpwstr>&lt;?xml version="1.0" encoding="us-ascii"?&gt;&lt;sisl xmlns:xsi="http://www.w3.org/2001/XMLSchema-instance" xmlns:xsd="http://www.w3.org/2001/XMLSchema" sislVersion="0" policy="a586b747-2a7c-4f57-bcd1-e81df5c8c005" origin="userSelected" xmlns="http://www.boldonj</vt:lpwstr>
  </property>
  <property fmtid="{D5CDD505-2E9C-101B-9397-08002B2CF9AE}" pid="8" name="bjDocumentLabelXML-0">
    <vt:lpwstr>ames.com/2008/01/sie/internal/label"&gt;&lt;element uid="33ed6465-8d2f-4fab-bbbc-787e2c148707" value="" /&gt;&lt;element uid="28c775dd-3fa7-40f2-8368-0e7fa48abc25" value="" /&gt;&lt;/sisl&gt;</vt:lpwstr>
  </property>
  <property fmtid="{D5CDD505-2E9C-101B-9397-08002B2CF9AE}" pid="9" name="bjLeftHeaderLabel-first">
    <vt:lpwstr>&amp;"Times New Roman,Regular"&amp;12&amp;K000000 </vt:lpwstr>
  </property>
  <property fmtid="{D5CDD505-2E9C-101B-9397-08002B2CF9AE}" pid="10" name="bjLeftHeaderLabel-even">
    <vt:lpwstr>&amp;"Times New Roman,Regular"&amp;12&amp;K000000 </vt:lpwstr>
  </property>
  <property fmtid="{D5CDD505-2E9C-101B-9397-08002B2CF9AE}" pid="11" name="bjLeftHeaderLabel">
    <vt:lpwstr>&amp;"Times New Roman,Regular"&amp;12&amp;K000000 </vt:lpwstr>
  </property>
  <property fmtid="{D5CDD505-2E9C-101B-9397-08002B2CF9AE}" pid="12" name="IssuerName">
    <vt:lpwstr/>
  </property>
  <property fmtid="{D5CDD505-2E9C-101B-9397-08002B2CF9AE}" pid="13" name="MigrateFolderIssueDetected">
    <vt:bool>false</vt:bool>
  </property>
  <property fmtid="{D5CDD505-2E9C-101B-9397-08002B2CF9AE}" pid="14" name="Order">
    <vt:r8>171391600</vt:r8>
  </property>
  <property fmtid="{D5CDD505-2E9C-101B-9397-08002B2CF9AE}" pid="15" name="IssuerID">
    <vt:lpwstr/>
  </property>
  <property fmtid="{D5CDD505-2E9C-101B-9397-08002B2CF9AE}" pid="16" name="SendToWeb">
    <vt:bool>false</vt:bool>
  </property>
  <property fmtid="{D5CDD505-2E9C-101B-9397-08002B2CF9AE}" pid="17" name="JobContentType">
    <vt:lpwstr/>
  </property>
  <property fmtid="{D5CDD505-2E9C-101B-9397-08002B2CF9AE}" pid="18" name="Organisation">
    <vt:lpwstr/>
  </property>
  <property fmtid="{D5CDD505-2E9C-101B-9397-08002B2CF9AE}" pid="19" name="Contact">
    <vt:lpwstr/>
  </property>
  <property fmtid="{D5CDD505-2E9C-101B-9397-08002B2CF9AE}" pid="20" name="MigrateFolderIssueDetected0">
    <vt:bool>false</vt:bool>
  </property>
  <property fmtid="{D5CDD505-2E9C-101B-9397-08002B2CF9AE}" pid="21" name="JobType">
    <vt:lpwstr/>
  </property>
</Properties>
</file>